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55F686-8CC4-4AB9-BC97-80C5A9F0EE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P275" i="2" s="1"/>
  <c r="P275" i="2"/>
  <c r="BO274" i="2"/>
  <c r="BM274" i="2"/>
  <c r="Z274" i="2"/>
  <c r="Y274" i="2"/>
  <c r="BN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P269" i="2"/>
  <c r="BO269" i="2"/>
  <c r="BN269" i="2"/>
  <c r="BM269" i="2"/>
  <c r="Z269" i="2"/>
  <c r="Y269" i="2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BN266" i="2" s="1"/>
  <c r="P266" i="2"/>
  <c r="BO265" i="2"/>
  <c r="BM265" i="2"/>
  <c r="Z265" i="2"/>
  <c r="Y265" i="2"/>
  <c r="Y277" i="2" s="1"/>
  <c r="P265" i="2"/>
  <c r="X263" i="2"/>
  <c r="X262" i="2"/>
  <c r="BO261" i="2"/>
  <c r="BM261" i="2"/>
  <c r="Z261" i="2"/>
  <c r="Y261" i="2"/>
  <c r="BN261" i="2" s="1"/>
  <c r="P261" i="2"/>
  <c r="BO260" i="2"/>
  <c r="BM260" i="2"/>
  <c r="Z260" i="2"/>
  <c r="Y260" i="2"/>
  <c r="BP260" i="2" s="1"/>
  <c r="P260" i="2"/>
  <c r="BP259" i="2"/>
  <c r="BO259" i="2"/>
  <c r="BN259" i="2"/>
  <c r="BM259" i="2"/>
  <c r="Z259" i="2"/>
  <c r="Z262" i="2" s="1"/>
  <c r="Y259" i="2"/>
  <c r="P259" i="2"/>
  <c r="X257" i="2"/>
  <c r="X256" i="2"/>
  <c r="BP255" i="2"/>
  <c r="BO255" i="2"/>
  <c r="BN255" i="2"/>
  <c r="BM255" i="2"/>
  <c r="Z255" i="2"/>
  <c r="Y255" i="2"/>
  <c r="P255" i="2"/>
  <c r="BO254" i="2"/>
  <c r="BM254" i="2"/>
  <c r="Z254" i="2"/>
  <c r="Z256" i="2" s="1"/>
  <c r="Y254" i="2"/>
  <c r="Y257" i="2" s="1"/>
  <c r="P254" i="2"/>
  <c r="X252" i="2"/>
  <c r="X251" i="2"/>
  <c r="BO250" i="2"/>
  <c r="BM250" i="2"/>
  <c r="Z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Z248" i="2"/>
  <c r="Z251" i="2" s="1"/>
  <c r="Y248" i="2"/>
  <c r="P248" i="2"/>
  <c r="X244" i="2"/>
  <c r="X243" i="2"/>
  <c r="BO242" i="2"/>
  <c r="BM242" i="2"/>
  <c r="Z242" i="2"/>
  <c r="Z243" i="2" s="1"/>
  <c r="Y242" i="2"/>
  <c r="BN242" i="2" s="1"/>
  <c r="P242" i="2"/>
  <c r="X240" i="2"/>
  <c r="X239" i="2"/>
  <c r="BO238" i="2"/>
  <c r="BM238" i="2"/>
  <c r="Z238" i="2"/>
  <c r="Z239" i="2" s="1"/>
  <c r="Y238" i="2"/>
  <c r="Y240" i="2" s="1"/>
  <c r="P238" i="2"/>
  <c r="Y234" i="2"/>
  <c r="X234" i="2"/>
  <c r="Y233" i="2"/>
  <c r="X233" i="2"/>
  <c r="BP232" i="2"/>
  <c r="BO232" i="2"/>
  <c r="BN232" i="2"/>
  <c r="BM232" i="2"/>
  <c r="Z232" i="2"/>
  <c r="Z233" i="2" s="1"/>
  <c r="Y232" i="2"/>
  <c r="P232" i="2"/>
  <c r="X228" i="2"/>
  <c r="Z227" i="2"/>
  <c r="X227" i="2"/>
  <c r="BO226" i="2"/>
  <c r="BM226" i="2"/>
  <c r="Z226" i="2"/>
  <c r="Y226" i="2"/>
  <c r="Y228" i="2" s="1"/>
  <c r="P226" i="2"/>
  <c r="X222" i="2"/>
  <c r="X221" i="2"/>
  <c r="BO220" i="2"/>
  <c r="BM220" i="2"/>
  <c r="Z220" i="2"/>
  <c r="Y220" i="2"/>
  <c r="BP219" i="2"/>
  <c r="BO219" i="2"/>
  <c r="BN219" i="2"/>
  <c r="BM219" i="2"/>
  <c r="Z219" i="2"/>
  <c r="Z221" i="2" s="1"/>
  <c r="Y219" i="2"/>
  <c r="Y222" i="2" s="1"/>
  <c r="X216" i="2"/>
  <c r="X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Z212" i="2"/>
  <c r="Z215" i="2" s="1"/>
  <c r="Y212" i="2"/>
  <c r="Y216" i="2" s="1"/>
  <c r="P212" i="2"/>
  <c r="X210" i="2"/>
  <c r="X209" i="2"/>
  <c r="BO208" i="2"/>
  <c r="BM208" i="2"/>
  <c r="Z208" i="2"/>
  <c r="Z209" i="2" s="1"/>
  <c r="Y208" i="2"/>
  <c r="BN208" i="2" s="1"/>
  <c r="P208" i="2"/>
  <c r="Y205" i="2"/>
  <c r="X205" i="2"/>
  <c r="X204" i="2"/>
  <c r="BO203" i="2"/>
  <c r="BN203" i="2"/>
  <c r="BM203" i="2"/>
  <c r="Z203" i="2"/>
  <c r="Z204" i="2" s="1"/>
  <c r="Y203" i="2"/>
  <c r="Y204" i="2" s="1"/>
  <c r="X200" i="2"/>
  <c r="X199" i="2"/>
  <c r="BP198" i="2"/>
  <c r="BO198" i="2"/>
  <c r="BN198" i="2"/>
  <c r="BM198" i="2"/>
  <c r="Z198" i="2"/>
  <c r="Y198" i="2"/>
  <c r="BO197" i="2"/>
  <c r="BM197" i="2"/>
  <c r="Z197" i="2"/>
  <c r="Y197" i="2"/>
  <c r="BP197" i="2" s="1"/>
  <c r="BP196" i="2"/>
  <c r="BO196" i="2"/>
  <c r="BN196" i="2"/>
  <c r="BM196" i="2"/>
  <c r="Z196" i="2"/>
  <c r="Y196" i="2"/>
  <c r="BP195" i="2"/>
  <c r="BO195" i="2"/>
  <c r="BN195" i="2"/>
  <c r="BM195" i="2"/>
  <c r="Z195" i="2"/>
  <c r="Y195" i="2"/>
  <c r="BO194" i="2"/>
  <c r="BM194" i="2"/>
  <c r="Z194" i="2"/>
  <c r="Z199" i="2" s="1"/>
  <c r="Y194" i="2"/>
  <c r="Y200" i="2" s="1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BP188" i="2" s="1"/>
  <c r="P188" i="2"/>
  <c r="BO187" i="2"/>
  <c r="BM187" i="2"/>
  <c r="Z187" i="2"/>
  <c r="Y187" i="2"/>
  <c r="Y191" i="2" s="1"/>
  <c r="P187" i="2"/>
  <c r="BP186" i="2"/>
  <c r="BO186" i="2"/>
  <c r="BN186" i="2"/>
  <c r="BM186" i="2"/>
  <c r="Z186" i="2"/>
  <c r="Z190" i="2" s="1"/>
  <c r="Y186" i="2"/>
  <c r="P186" i="2"/>
  <c r="X184" i="2"/>
  <c r="Y183" i="2"/>
  <c r="X183" i="2"/>
  <c r="BP182" i="2"/>
  <c r="BO182" i="2"/>
  <c r="BN182" i="2"/>
  <c r="BM182" i="2"/>
  <c r="Z182" i="2"/>
  <c r="Z183" i="2" s="1"/>
  <c r="Y182" i="2"/>
  <c r="Y184" i="2" s="1"/>
  <c r="Y178" i="2"/>
  <c r="X178" i="2"/>
  <c r="X177" i="2"/>
  <c r="BO176" i="2"/>
  <c r="BN176" i="2"/>
  <c r="BM176" i="2"/>
  <c r="Z176" i="2"/>
  <c r="Z177" i="2" s="1"/>
  <c r="Y176" i="2"/>
  <c r="Y177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Y173" i="2" s="1"/>
  <c r="P171" i="2"/>
  <c r="BP170" i="2"/>
  <c r="BO170" i="2"/>
  <c r="BN170" i="2"/>
  <c r="BM170" i="2"/>
  <c r="Z170" i="2"/>
  <c r="Z173" i="2" s="1"/>
  <c r="Y170" i="2"/>
  <c r="P170" i="2"/>
  <c r="X166" i="2"/>
  <c r="X165" i="2"/>
  <c r="BO164" i="2"/>
  <c r="BN164" i="2"/>
  <c r="BM164" i="2"/>
  <c r="Z164" i="2"/>
  <c r="Z165" i="2" s="1"/>
  <c r="Y164" i="2"/>
  <c r="BP164" i="2" s="1"/>
  <c r="P164" i="2"/>
  <c r="BO163" i="2"/>
  <c r="BM163" i="2"/>
  <c r="Z163" i="2"/>
  <c r="Y163" i="2"/>
  <c r="BP163" i="2" s="1"/>
  <c r="X159" i="2"/>
  <c r="X158" i="2"/>
  <c r="BO157" i="2"/>
  <c r="BN157" i="2"/>
  <c r="BM157" i="2"/>
  <c r="Z157" i="2"/>
  <c r="Z158" i="2" s="1"/>
  <c r="Y157" i="2"/>
  <c r="Y159" i="2" s="1"/>
  <c r="P157" i="2"/>
  <c r="X154" i="2"/>
  <c r="Y153" i="2"/>
  <c r="X153" i="2"/>
  <c r="BP152" i="2"/>
  <c r="BO152" i="2"/>
  <c r="BN152" i="2"/>
  <c r="BM152" i="2"/>
  <c r="Z152" i="2"/>
  <c r="Z153" i="2" s="1"/>
  <c r="Y152" i="2"/>
  <c r="Y154" i="2" s="1"/>
  <c r="P152" i="2"/>
  <c r="X149" i="2"/>
  <c r="Y148" i="2"/>
  <c r="X148" i="2"/>
  <c r="BP147" i="2"/>
  <c r="BO147" i="2"/>
  <c r="BN147" i="2"/>
  <c r="BM147" i="2"/>
  <c r="Z147" i="2"/>
  <c r="Z148" i="2" s="1"/>
  <c r="Y147" i="2"/>
  <c r="Y149" i="2" s="1"/>
  <c r="P147" i="2"/>
  <c r="X144" i="2"/>
  <c r="X143" i="2"/>
  <c r="BO142" i="2"/>
  <c r="BN142" i="2"/>
  <c r="BM142" i="2"/>
  <c r="Z142" i="2"/>
  <c r="Z143" i="2" s="1"/>
  <c r="Y142" i="2"/>
  <c r="Y144" i="2" s="1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Z138" i="2" s="1"/>
  <c r="Y136" i="2"/>
  <c r="Y139" i="2" s="1"/>
  <c r="P136" i="2"/>
  <c r="X133" i="2"/>
  <c r="X132" i="2"/>
  <c r="BO131" i="2"/>
  <c r="BM131" i="2"/>
  <c r="Z131" i="2"/>
  <c r="Y131" i="2"/>
  <c r="BP131" i="2" s="1"/>
  <c r="P131" i="2"/>
  <c r="BP130" i="2"/>
  <c r="BO130" i="2"/>
  <c r="BN130" i="2"/>
  <c r="BM130" i="2"/>
  <c r="Z130" i="2"/>
  <c r="Z132" i="2" s="1"/>
  <c r="Y130" i="2"/>
  <c r="P130" i="2"/>
  <c r="X127" i="2"/>
  <c r="X126" i="2"/>
  <c r="BO125" i="2"/>
  <c r="BN125" i="2"/>
  <c r="BM125" i="2"/>
  <c r="Z125" i="2"/>
  <c r="Z126" i="2" s="1"/>
  <c r="Y125" i="2"/>
  <c r="BP125" i="2" s="1"/>
  <c r="P125" i="2"/>
  <c r="BO124" i="2"/>
  <c r="BM124" i="2"/>
  <c r="Z124" i="2"/>
  <c r="Y124" i="2"/>
  <c r="Y127" i="2" s="1"/>
  <c r="P124" i="2"/>
  <c r="X121" i="2"/>
  <c r="X120" i="2"/>
  <c r="BO119" i="2"/>
  <c r="BM119" i="2"/>
  <c r="Z119" i="2"/>
  <c r="Z120" i="2" s="1"/>
  <c r="Y119" i="2"/>
  <c r="Y121" i="2" s="1"/>
  <c r="X117" i="2"/>
  <c r="Y116" i="2"/>
  <c r="X116" i="2"/>
  <c r="BP115" i="2"/>
  <c r="BO115" i="2"/>
  <c r="BN115" i="2"/>
  <c r="BM115" i="2"/>
  <c r="Z115" i="2"/>
  <c r="Z116" i="2" s="1"/>
  <c r="Y115" i="2"/>
  <c r="Y117" i="2" s="1"/>
  <c r="X113" i="2"/>
  <c r="X112" i="2"/>
  <c r="BO111" i="2"/>
  <c r="BM111" i="2"/>
  <c r="Z111" i="2"/>
  <c r="Y111" i="2"/>
  <c r="BP111" i="2" s="1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Y113" i="2" s="1"/>
  <c r="P106" i="2"/>
  <c r="X103" i="2"/>
  <c r="X102" i="2"/>
  <c r="BO101" i="2"/>
  <c r="BM101" i="2"/>
  <c r="Z101" i="2"/>
  <c r="Y101" i="2"/>
  <c r="BP101" i="2" s="1"/>
  <c r="P101" i="2"/>
  <c r="BO100" i="2"/>
  <c r="BN100" i="2"/>
  <c r="BM100" i="2"/>
  <c r="Z100" i="2"/>
  <c r="Z102" i="2" s="1"/>
  <c r="Y100" i="2"/>
  <c r="Y103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Y97" i="2" s="1"/>
  <c r="P90" i="2"/>
  <c r="X87" i="2"/>
  <c r="X86" i="2"/>
  <c r="BO85" i="2"/>
  <c r="BM85" i="2"/>
  <c r="Z85" i="2"/>
  <c r="Y85" i="2"/>
  <c r="P85" i="2"/>
  <c r="BP84" i="2"/>
  <c r="BO84" i="2"/>
  <c r="BN84" i="2"/>
  <c r="BM84" i="2"/>
  <c r="Z84" i="2"/>
  <c r="Z86" i="2" s="1"/>
  <c r="Y84" i="2"/>
  <c r="P84" i="2"/>
  <c r="X81" i="2"/>
  <c r="Y80" i="2"/>
  <c r="X80" i="2"/>
  <c r="BP79" i="2"/>
  <c r="BO79" i="2"/>
  <c r="BN79" i="2"/>
  <c r="BM79" i="2"/>
  <c r="Z79" i="2"/>
  <c r="Z80" i="2" s="1"/>
  <c r="Y79" i="2"/>
  <c r="Y81" i="2" s="1"/>
  <c r="P79" i="2"/>
  <c r="X76" i="2"/>
  <c r="X75" i="2"/>
  <c r="BO74" i="2"/>
  <c r="BN74" i="2"/>
  <c r="BM74" i="2"/>
  <c r="Z74" i="2"/>
  <c r="Z75" i="2" s="1"/>
  <c r="Y74" i="2"/>
  <c r="BP74" i="2" s="1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P68" i="2"/>
  <c r="BP67" i="2"/>
  <c r="BO67" i="2"/>
  <c r="BN67" i="2"/>
  <c r="BM67" i="2"/>
  <c r="Z67" i="2"/>
  <c r="Z69" i="2" s="1"/>
  <c r="Y67" i="2"/>
  <c r="P67" i="2"/>
  <c r="BO66" i="2"/>
  <c r="BM66" i="2"/>
  <c r="Z66" i="2"/>
  <c r="Y66" i="2"/>
  <c r="Y70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Y64" i="2" s="1"/>
  <c r="P61" i="2"/>
  <c r="Y59" i="2"/>
  <c r="X59" i="2"/>
  <c r="Y58" i="2"/>
  <c r="X58" i="2"/>
  <c r="BP57" i="2"/>
  <c r="BO57" i="2"/>
  <c r="BN57" i="2"/>
  <c r="BM57" i="2"/>
  <c r="Z57" i="2"/>
  <c r="Z58" i="2" s="1"/>
  <c r="Y57" i="2"/>
  <c r="P57" i="2"/>
  <c r="X55" i="2"/>
  <c r="Z54" i="2"/>
  <c r="X54" i="2"/>
  <c r="BO53" i="2"/>
  <c r="BM53" i="2"/>
  <c r="Z53" i="2"/>
  <c r="Y53" i="2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P44" i="2"/>
  <c r="BO43" i="2"/>
  <c r="BM43" i="2"/>
  <c r="Z43" i="2"/>
  <c r="Y43" i="2"/>
  <c r="P43" i="2"/>
  <c r="BO42" i="2"/>
  <c r="BM42" i="2"/>
  <c r="Z42" i="2"/>
  <c r="Y42" i="2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N35" i="2"/>
  <c r="BM35" i="2"/>
  <c r="Z35" i="2"/>
  <c r="Y35" i="2"/>
  <c r="BP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Y31" i="2" s="1"/>
  <c r="P29" i="2"/>
  <c r="BP28" i="2"/>
  <c r="BO28" i="2"/>
  <c r="BN28" i="2"/>
  <c r="BM28" i="2"/>
  <c r="Z28" i="2"/>
  <c r="Z30" i="2" s="1"/>
  <c r="Y28" i="2"/>
  <c r="P28" i="2"/>
  <c r="X24" i="2"/>
  <c r="X23" i="2"/>
  <c r="X282" i="2" s="1"/>
  <c r="BO22" i="2"/>
  <c r="BM22" i="2"/>
  <c r="X279" i="2" s="1"/>
  <c r="Z22" i="2"/>
  <c r="Z23" i="2" s="1"/>
  <c r="Y22" i="2"/>
  <c r="Y24" i="2" s="1"/>
  <c r="P22" i="2"/>
  <c r="H10" i="2"/>
  <c r="A9" i="2"/>
  <c r="F10" i="2" s="1"/>
  <c r="D7" i="2"/>
  <c r="Q6" i="2"/>
  <c r="P2" i="2"/>
  <c r="BP68" i="2" l="1"/>
  <c r="BN68" i="2"/>
  <c r="Y38" i="2"/>
  <c r="BP34" i="2"/>
  <c r="BN34" i="2"/>
  <c r="Y37" i="2"/>
  <c r="BP42" i="2"/>
  <c r="BN42" i="2"/>
  <c r="BP44" i="2"/>
  <c r="BN44" i="2"/>
  <c r="Y55" i="2"/>
  <c r="Y54" i="2"/>
  <c r="BP53" i="2"/>
  <c r="BN53" i="2"/>
  <c r="BN85" i="2"/>
  <c r="Y86" i="2"/>
  <c r="BP85" i="2"/>
  <c r="Y132" i="2"/>
  <c r="Y133" i="2"/>
  <c r="Y174" i="2"/>
  <c r="BP187" i="2"/>
  <c r="BP208" i="2"/>
  <c r="Y209" i="2"/>
  <c r="Y256" i="2"/>
  <c r="BP261" i="2"/>
  <c r="Y262" i="2"/>
  <c r="X278" i="2"/>
  <c r="X280" i="2"/>
  <c r="Z45" i="2"/>
  <c r="Y46" i="2"/>
  <c r="Z63" i="2"/>
  <c r="Z96" i="2"/>
  <c r="Z283" i="2" s="1"/>
  <c r="BN94" i="2"/>
  <c r="BN95" i="2"/>
  <c r="Z112" i="2"/>
  <c r="BN106" i="2"/>
  <c r="BN107" i="2"/>
  <c r="BN109" i="2"/>
  <c r="BN111" i="2"/>
  <c r="BN124" i="2"/>
  <c r="BP124" i="2"/>
  <c r="Y126" i="2"/>
  <c r="BN131" i="2"/>
  <c r="BN136" i="2"/>
  <c r="BN137" i="2"/>
  <c r="BN171" i="2"/>
  <c r="BN172" i="2"/>
  <c r="Y190" i="2"/>
  <c r="Y221" i="2"/>
  <c r="BN226" i="2"/>
  <c r="BP226" i="2"/>
  <c r="Y227" i="2"/>
  <c r="BP242" i="2"/>
  <c r="Y243" i="2"/>
  <c r="Y252" i="2"/>
  <c r="BP248" i="2"/>
  <c r="BN250" i="2"/>
  <c r="BN254" i="2"/>
  <c r="BP254" i="2"/>
  <c r="Y263" i="2"/>
  <c r="BN260" i="2"/>
  <c r="Z276" i="2"/>
  <c r="BP266" i="2"/>
  <c r="BN268" i="2"/>
  <c r="BN270" i="2"/>
  <c r="BP274" i="2"/>
  <c r="X281" i="2"/>
  <c r="BN272" i="2"/>
  <c r="BN43" i="2"/>
  <c r="BP136" i="2"/>
  <c r="BN22" i="2"/>
  <c r="BN49" i="2"/>
  <c r="BN61" i="2"/>
  <c r="Y87" i="2"/>
  <c r="BP100" i="2"/>
  <c r="BP142" i="2"/>
  <c r="BP157" i="2"/>
  <c r="BN188" i="2"/>
  <c r="BN194" i="2"/>
  <c r="BN197" i="2"/>
  <c r="Y210" i="2"/>
  <c r="BN220" i="2"/>
  <c r="BN238" i="2"/>
  <c r="BN29" i="2"/>
  <c r="BP43" i="2"/>
  <c r="BN66" i="2"/>
  <c r="Y69" i="2"/>
  <c r="BN92" i="2"/>
  <c r="BP106" i="2"/>
  <c r="Y112" i="2"/>
  <c r="BN119" i="2"/>
  <c r="BP171" i="2"/>
  <c r="BP176" i="2"/>
  <c r="BP203" i="2"/>
  <c r="BN214" i="2"/>
  <c r="Y244" i="2"/>
  <c r="BN267" i="2"/>
  <c r="BP22" i="2"/>
  <c r="BP49" i="2"/>
  <c r="BP61" i="2"/>
  <c r="Y75" i="2"/>
  <c r="Y143" i="2"/>
  <c r="Y158" i="2"/>
  <c r="Y165" i="2"/>
  <c r="BP194" i="2"/>
  <c r="BP220" i="2"/>
  <c r="BP238" i="2"/>
  <c r="BP29" i="2"/>
  <c r="BP66" i="2"/>
  <c r="BP119" i="2"/>
  <c r="BN275" i="2"/>
  <c r="Y23" i="2"/>
  <c r="Y50" i="2"/>
  <c r="Y239" i="2"/>
  <c r="Y76" i="2"/>
  <c r="BN90" i="2"/>
  <c r="BN101" i="2"/>
  <c r="Y120" i="2"/>
  <c r="Y166" i="2"/>
  <c r="BN212" i="2"/>
  <c r="Y215" i="2"/>
  <c r="BN265" i="2"/>
  <c r="BN248" i="2"/>
  <c r="Y251" i="2"/>
  <c r="BN62" i="2"/>
  <c r="BP90" i="2"/>
  <c r="BN189" i="2"/>
  <c r="BP212" i="2"/>
  <c r="BP265" i="2"/>
  <c r="BN273" i="2"/>
  <c r="Y276" i="2"/>
  <c r="Y30" i="2"/>
  <c r="Y96" i="2"/>
  <c r="Y138" i="2"/>
  <c r="BN36" i="2"/>
  <c r="BN73" i="2"/>
  <c r="Y102" i="2"/>
  <c r="BN110" i="2"/>
  <c r="BN163" i="2"/>
  <c r="J9" i="2"/>
  <c r="Y45" i="2"/>
  <c r="Y199" i="2"/>
  <c r="F9" i="2"/>
  <c r="H9" i="2"/>
  <c r="A10" i="2"/>
  <c r="Y63" i="2"/>
  <c r="BN187" i="2"/>
  <c r="BN271" i="2"/>
  <c r="Y278" i="2" l="1"/>
  <c r="Y280" i="2"/>
  <c r="Y282" i="2"/>
  <c r="Y279" i="2"/>
  <c r="Y281" i="2" s="1"/>
  <c r="C291" i="2"/>
  <c r="B291" i="2"/>
  <c r="A291" i="2"/>
</calcChain>
</file>

<file path=xl/sharedStrings.xml><?xml version="1.0" encoding="utf-8"?>
<sst xmlns="http://schemas.openxmlformats.org/spreadsheetml/2006/main" count="1699" uniqueCount="412">
  <si>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</si>
  <si>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</si>
  <si>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</si>
  <si>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</si>
  <si>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</si>
  <si>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</si>
  <si>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</si>
  <si>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</si>
  <si>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</si>
  <si>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</si>
  <si>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</si>
  <si>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</si>
  <si>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</si>
  <si>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</si>
  <si>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</si>
  <si>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</si>
  <si>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</si>
  <si>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</si>
  <si>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</si>
  <si>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</si>
  <si>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</si>
  <si>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</si>
  <si>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</si>
  <si>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</si>
  <si>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</si>
  <si>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</si>
  <si>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</si>
  <si>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</si>
  <si>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</si>
  <si>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</si>
  <si>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</si>
  <si>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</si>
  <si>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</si>
  <si>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</si>
  <si>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</si>
  <si>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</si>
  <si>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</si>
  <si>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</si>
  <si>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</si>
  <si>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</si>
  <si>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</si>
  <si>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</si>
  <si>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</si>
  <si>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</si>
  <si>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</si>
  <si>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</si>
  <si>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</si>
  <si>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</si>
  <si>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</si>
  <si>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</si>
  <si>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</si>
  <si>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</si>
  <si>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</si>
  <si>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</si>
  <si>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</si>
  <si>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</si>
  <si>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</si>
  <si>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</si>
  <si>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</si>
  <si>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</si>
  <si>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</si>
  <si>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</si>
  <si>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</si>
  <si>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</si>
  <si>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</si>
  <si>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</si>
  <si>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</si>
  <si>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</si>
  <si>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</si>
  <si>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</si>
  <si>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</si>
  <si>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11.10.2025</t>
  </si>
  <si>
    <t>09.10.2025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</si>
  <si>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</si>
  <si>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</si>
  <si>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</si>
  <si>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</si>
  <si>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</si>
  <si>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</si>
  <si>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</si>
  <si>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</si>
  <si>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</si>
  <si>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</si>
  <si>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</si>
  <si>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</si>
  <si>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</si>
  <si>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</si>
  <si>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</si>
  <si>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</si>
  <si>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</si>
  <si>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</si>
  <si>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</si>
  <si>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</si>
  <si>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</si>
  <si>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</si>
  <si>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</si>
  <si>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</si>
  <si>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Палетта, мин. 1</t>
  </si>
  <si>
    <t>Палетта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</si>
  <si>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</si>
  <si>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</si>
  <si>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</si>
  <si>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</si>
  <si>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</si>
  <si>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</si>
  <si>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</si>
  <si>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</si>
  <si>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</si>
  <si>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Слой, мин. 1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</si>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</sst>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45942</v>
      </c>
      <c r="R5" s="286"/>
      <c r="T5" s="287" t="s">
        <v>3</v>
      </c>
      <c r="U5" s="288"/>
      <c r="V5" s="289" t="s">
        <v>398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Воскресенье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0.375</v>
      </c>
      <c r="R8" s="306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46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73"/>
      <c r="P9" s="31" t="s">
        <v>15</v>
      </c>
      <c r="Q9" s="311"/>
      <c r="R9" s="311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2" t="str">
        <f>IFERROR(VLOOKUP($D$10,Proxy,2,FALSE),"")</f>
        <v/>
      </c>
      <c r="I10" s="312"/>
      <c r="J10" s="312"/>
      <c r="K10" s="312"/>
      <c r="L10" s="312"/>
      <c r="M10" s="312"/>
      <c r="N10" s="74"/>
      <c r="P10" s="31" t="s">
        <v>32</v>
      </c>
      <c r="Q10" s="313"/>
      <c r="R10" s="313"/>
      <c r="U10" s="29" t="s">
        <v>12</v>
      </c>
      <c r="V10" s="314" t="s">
        <v>74</v>
      </c>
      <c r="W10" s="3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6"/>
      <c r="R11" s="316"/>
      <c r="U11" s="29" t="s">
        <v>28</v>
      </c>
      <c r="V11" s="317" t="s">
        <v>55</v>
      </c>
      <c r="W11" s="3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8" t="s">
        <v>75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79"/>
      <c r="P12" s="27" t="s">
        <v>30</v>
      </c>
      <c r="Q12" s="306"/>
      <c r="R12" s="306"/>
      <c r="S12" s="28"/>
      <c r="T12"/>
      <c r="U12" s="29" t="s">
        <v>46</v>
      </c>
      <c r="V12" s="319"/>
      <c r="W12" s="319"/>
      <c r="X12"/>
      <c r="AB12" s="59"/>
      <c r="AC12" s="59"/>
      <c r="AD12" s="59"/>
      <c r="AE12" s="59"/>
    </row>
    <row r="13" spans="1:32" s="17" customFormat="1" ht="23.25" customHeight="1" x14ac:dyDescent="0.2">
      <c r="A13" s="318" t="s">
        <v>76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79"/>
      <c r="O13" s="31"/>
      <c r="P13" s="31" t="s">
        <v>31</v>
      </c>
      <c r="Q13" s="317"/>
      <c r="R13" s="3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8" t="s">
        <v>77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0" t="s">
        <v>78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80"/>
      <c r="O15"/>
      <c r="P15" s="321" t="s">
        <v>61</v>
      </c>
      <c r="Q15" s="321"/>
      <c r="R15" s="321"/>
      <c r="S15" s="321"/>
      <c r="T15" s="3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2"/>
      <c r="Q16" s="322"/>
      <c r="R16" s="322"/>
      <c r="S16" s="322"/>
      <c r="T16" s="3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59</v>
      </c>
      <c r="B17" s="325" t="s">
        <v>49</v>
      </c>
      <c r="C17" s="327" t="s">
        <v>48</v>
      </c>
      <c r="D17" s="329" t="s">
        <v>50</v>
      </c>
      <c r="E17" s="330"/>
      <c r="F17" s="325" t="s">
        <v>21</v>
      </c>
      <c r="G17" s="325" t="s">
        <v>24</v>
      </c>
      <c r="H17" s="325" t="s">
        <v>22</v>
      </c>
      <c r="I17" s="325" t="s">
        <v>23</v>
      </c>
      <c r="J17" s="325" t="s">
        <v>16</v>
      </c>
      <c r="K17" s="325" t="s">
        <v>69</v>
      </c>
      <c r="L17" s="325" t="s">
        <v>67</v>
      </c>
      <c r="M17" s="325" t="s">
        <v>2</v>
      </c>
      <c r="N17" s="325" t="s">
        <v>66</v>
      </c>
      <c r="O17" s="325" t="s">
        <v>25</v>
      </c>
      <c r="P17" s="329" t="s">
        <v>17</v>
      </c>
      <c r="Q17" s="333"/>
      <c r="R17" s="333"/>
      <c r="S17" s="333"/>
      <c r="T17" s="330"/>
      <c r="U17" s="323" t="s">
        <v>56</v>
      </c>
      <c r="V17" s="324"/>
      <c r="W17" s="325" t="s">
        <v>6</v>
      </c>
      <c r="X17" s="325" t="s">
        <v>41</v>
      </c>
      <c r="Y17" s="335" t="s">
        <v>54</v>
      </c>
      <c r="Z17" s="337" t="s">
        <v>18</v>
      </c>
      <c r="AA17" s="339" t="s">
        <v>60</v>
      </c>
      <c r="AB17" s="339" t="s">
        <v>19</v>
      </c>
      <c r="AC17" s="339" t="s">
        <v>68</v>
      </c>
      <c r="AD17" s="341" t="s">
        <v>57</v>
      </c>
      <c r="AE17" s="342"/>
      <c r="AF17" s="343"/>
      <c r="AG17" s="85"/>
      <c r="BD17" s="84" t="s">
        <v>64</v>
      </c>
    </row>
    <row r="18" spans="1:68" ht="14.25" customHeight="1" x14ac:dyDescent="0.2">
      <c r="A18" s="326"/>
      <c r="B18" s="326"/>
      <c r="C18" s="328"/>
      <c r="D18" s="331"/>
      <c r="E18" s="332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31"/>
      <c r="Q18" s="334"/>
      <c r="R18" s="334"/>
      <c r="S18" s="334"/>
      <c r="T18" s="332"/>
      <c r="U18" s="86" t="s">
        <v>44</v>
      </c>
      <c r="V18" s="86" t="s">
        <v>43</v>
      </c>
      <c r="W18" s="326"/>
      <c r="X18" s="326"/>
      <c r="Y18" s="336"/>
      <c r="Z18" s="338"/>
      <c r="AA18" s="340"/>
      <c r="AB18" s="340"/>
      <c r="AC18" s="340"/>
      <c r="AD18" s="344"/>
      <c r="AE18" s="345"/>
      <c r="AF18" s="346"/>
      <c r="AG18" s="85"/>
      <c r="BD18" s="84"/>
    </row>
    <row r="19" spans="1:68" ht="27.75" customHeight="1" x14ac:dyDescent="0.2">
      <c r="A19" s="347" t="s">
        <v>81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0">
        <v>4607111035752</v>
      </c>
      <c r="E22" s="35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8"/>
      <c r="P23" s="354" t="s">
        <v>40</v>
      </c>
      <c r="Q23" s="355"/>
      <c r="R23" s="355"/>
      <c r="S23" s="355"/>
      <c r="T23" s="355"/>
      <c r="U23" s="355"/>
      <c r="V23" s="35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8"/>
      <c r="P24" s="354" t="s">
        <v>40</v>
      </c>
      <c r="Q24" s="355"/>
      <c r="R24" s="355"/>
      <c r="S24" s="355"/>
      <c r="T24" s="355"/>
      <c r="U24" s="355"/>
      <c r="V24" s="35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7" t="s">
        <v>45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0">
        <v>4607111036537</v>
      </c>
      <c r="E28" s="35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2"/>
      <c r="R28" s="352"/>
      <c r="S28" s="352"/>
      <c r="T28" s="35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140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0">
        <v>4607111036605</v>
      </c>
      <c r="E29" s="35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2"/>
      <c r="R29" s="352"/>
      <c r="S29" s="352"/>
      <c r="T29" s="35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7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8"/>
      <c r="P30" s="354" t="s">
        <v>40</v>
      </c>
      <c r="Q30" s="355"/>
      <c r="R30" s="355"/>
      <c r="S30" s="355"/>
      <c r="T30" s="355"/>
      <c r="U30" s="355"/>
      <c r="V30" s="35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8"/>
      <c r="P31" s="354" t="s">
        <v>40</v>
      </c>
      <c r="Q31" s="355"/>
      <c r="R31" s="355"/>
      <c r="S31" s="355"/>
      <c r="T31" s="355"/>
      <c r="U31" s="355"/>
      <c r="V31" s="35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8" t="s">
        <v>101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5"/>
      <c r="AB32" s="65"/>
      <c r="AC32" s="82"/>
    </row>
    <row r="33" spans="1:68" ht="14.25" customHeight="1" x14ac:dyDescent="0.25">
      <c r="A33" s="349" t="s">
        <v>82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0">
        <v>4620207490075</v>
      </c>
      <c r="E34" s="35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2"/>
      <c r="R34" s="352"/>
      <c r="S34" s="352"/>
      <c r="T34" s="35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0">
        <v>4620207490174</v>
      </c>
      <c r="E35" s="35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108</v>
      </c>
      <c r="M35" s="38" t="s">
        <v>86</v>
      </c>
      <c r="N35" s="38"/>
      <c r="O35" s="37">
        <v>180</v>
      </c>
      <c r="P35" s="3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2"/>
      <c r="R35" s="352"/>
      <c r="S35" s="352"/>
      <c r="T35" s="35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109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350">
        <v>4620207490044</v>
      </c>
      <c r="E36" s="35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2"/>
      <c r="R36" s="352"/>
      <c r="S36" s="352"/>
      <c r="T36" s="35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7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8"/>
      <c r="P37" s="354" t="s">
        <v>40</v>
      </c>
      <c r="Q37" s="355"/>
      <c r="R37" s="355"/>
      <c r="S37" s="355"/>
      <c r="T37" s="355"/>
      <c r="U37" s="355"/>
      <c r="V37" s="35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8"/>
      <c r="P38" s="354" t="s">
        <v>40</v>
      </c>
      <c r="Q38" s="355"/>
      <c r="R38" s="355"/>
      <c r="S38" s="355"/>
      <c r="T38" s="355"/>
      <c r="U38" s="355"/>
      <c r="V38" s="35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8" t="s">
        <v>113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5"/>
      <c r="AB39" s="65"/>
      <c r="AC39" s="82"/>
    </row>
    <row r="40" spans="1:68" ht="14.25" customHeight="1" x14ac:dyDescent="0.25">
      <c r="A40" s="349" t="s">
        <v>82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350">
        <v>4607111039385</v>
      </c>
      <c r="E41" s="35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108</v>
      </c>
      <c r="M41" s="38" t="s">
        <v>86</v>
      </c>
      <c r="N41" s="38"/>
      <c r="O41" s="37">
        <v>180</v>
      </c>
      <c r="P41" s="3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2"/>
      <c r="R41" s="352"/>
      <c r="S41" s="352"/>
      <c r="T41" s="35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109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350">
        <v>4607111038982</v>
      </c>
      <c r="E42" s="35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108</v>
      </c>
      <c r="M42" s="38" t="s">
        <v>86</v>
      </c>
      <c r="N42" s="38"/>
      <c r="O42" s="37">
        <v>180</v>
      </c>
      <c r="P42" s="3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2"/>
      <c r="R42" s="352"/>
      <c r="S42" s="352"/>
      <c r="T42" s="35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109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50">
        <v>4607111039354</v>
      </c>
      <c r="E43" s="35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108</v>
      </c>
      <c r="M43" s="38" t="s">
        <v>86</v>
      </c>
      <c r="N43" s="38"/>
      <c r="O43" s="37">
        <v>180</v>
      </c>
      <c r="P43" s="3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2"/>
      <c r="R43" s="352"/>
      <c r="S43" s="352"/>
      <c r="T43" s="35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50">
        <v>4607111039330</v>
      </c>
      <c r="E44" s="35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2"/>
      <c r="R44" s="352"/>
      <c r="S44" s="352"/>
      <c r="T44" s="35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84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7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8"/>
      <c r="P45" s="354" t="s">
        <v>40</v>
      </c>
      <c r="Q45" s="355"/>
      <c r="R45" s="355"/>
      <c r="S45" s="355"/>
      <c r="T45" s="355"/>
      <c r="U45" s="355"/>
      <c r="V45" s="35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8"/>
      <c r="P46" s="354" t="s">
        <v>40</v>
      </c>
      <c r="Q46" s="355"/>
      <c r="R46" s="355"/>
      <c r="S46" s="355"/>
      <c r="T46" s="355"/>
      <c r="U46" s="355"/>
      <c r="V46" s="35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8" t="s">
        <v>124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65"/>
      <c r="AB47" s="65"/>
      <c r="AC47" s="82"/>
    </row>
    <row r="48" spans="1:68" ht="14.25" customHeight="1" x14ac:dyDescent="0.25">
      <c r="A48" s="349" t="s">
        <v>82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50">
        <v>4620207490822</v>
      </c>
      <c r="E49" s="35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2"/>
      <c r="R49" s="352"/>
      <c r="S49" s="352"/>
      <c r="T49" s="35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8"/>
      <c r="P50" s="354" t="s">
        <v>40</v>
      </c>
      <c r="Q50" s="355"/>
      <c r="R50" s="355"/>
      <c r="S50" s="355"/>
      <c r="T50" s="355"/>
      <c r="U50" s="355"/>
      <c r="V50" s="35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7"/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8"/>
      <c r="P51" s="354" t="s">
        <v>40</v>
      </c>
      <c r="Q51" s="355"/>
      <c r="R51" s="355"/>
      <c r="S51" s="355"/>
      <c r="T51" s="355"/>
      <c r="U51" s="355"/>
      <c r="V51" s="35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9" t="s">
        <v>128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50">
        <v>4607111039743</v>
      </c>
      <c r="E53" s="350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2"/>
      <c r="R53" s="352"/>
      <c r="S53" s="352"/>
      <c r="T53" s="35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8"/>
      <c r="P54" s="354" t="s">
        <v>40</v>
      </c>
      <c r="Q54" s="355"/>
      <c r="R54" s="355"/>
      <c r="S54" s="355"/>
      <c r="T54" s="355"/>
      <c r="U54" s="355"/>
      <c r="V54" s="35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8"/>
      <c r="P55" s="354" t="s">
        <v>40</v>
      </c>
      <c r="Q55" s="355"/>
      <c r="R55" s="355"/>
      <c r="S55" s="355"/>
      <c r="T55" s="355"/>
      <c r="U55" s="355"/>
      <c r="V55" s="35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9" t="s">
        <v>91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66"/>
      <c r="AB56" s="66"/>
      <c r="AC56" s="83"/>
    </row>
    <row r="57" spans="1:68" ht="27" customHeight="1" x14ac:dyDescent="0.25">
      <c r="A57" s="63" t="s">
        <v>132</v>
      </c>
      <c r="B57" s="63" t="s">
        <v>133</v>
      </c>
      <c r="C57" s="36">
        <v>4301132194</v>
      </c>
      <c r="D57" s="350">
        <v>4607111039712</v>
      </c>
      <c r="E57" s="350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2"/>
      <c r="R57" s="352"/>
      <c r="S57" s="352"/>
      <c r="T57" s="35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8"/>
      <c r="P58" s="354" t="s">
        <v>40</v>
      </c>
      <c r="Q58" s="355"/>
      <c r="R58" s="355"/>
      <c r="S58" s="355"/>
      <c r="T58" s="355"/>
      <c r="U58" s="355"/>
      <c r="V58" s="356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8"/>
      <c r="P59" s="354" t="s">
        <v>40</v>
      </c>
      <c r="Q59" s="355"/>
      <c r="R59" s="355"/>
      <c r="S59" s="355"/>
      <c r="T59" s="355"/>
      <c r="U59" s="355"/>
      <c r="V59" s="356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9" t="s">
        <v>135</v>
      </c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49"/>
      <c r="V60" s="349"/>
      <c r="W60" s="349"/>
      <c r="X60" s="349"/>
      <c r="Y60" s="349"/>
      <c r="Z60" s="349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50">
        <v>4607111037008</v>
      </c>
      <c r="E61" s="350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2"/>
      <c r="R61" s="352"/>
      <c r="S61" s="352"/>
      <c r="T61" s="353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50">
        <v>4607111037398</v>
      </c>
      <c r="E62" s="350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2"/>
      <c r="R62" s="352"/>
      <c r="S62" s="352"/>
      <c r="T62" s="35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8"/>
      <c r="P63" s="354" t="s">
        <v>40</v>
      </c>
      <c r="Q63" s="355"/>
      <c r="R63" s="355"/>
      <c r="S63" s="355"/>
      <c r="T63" s="355"/>
      <c r="U63" s="355"/>
      <c r="V63" s="356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7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8"/>
      <c r="P64" s="354" t="s">
        <v>40</v>
      </c>
      <c r="Q64" s="355"/>
      <c r="R64" s="355"/>
      <c r="S64" s="355"/>
      <c r="T64" s="355"/>
      <c r="U64" s="355"/>
      <c r="V64" s="356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9" t="s">
        <v>141</v>
      </c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349"/>
      <c r="U65" s="349"/>
      <c r="V65" s="349"/>
      <c r="W65" s="349"/>
      <c r="X65" s="349"/>
      <c r="Y65" s="349"/>
      <c r="Z65" s="349"/>
      <c r="AA65" s="66"/>
      <c r="AB65" s="66"/>
      <c r="AC65" s="83"/>
    </row>
    <row r="66" spans="1:68" ht="27" customHeight="1" x14ac:dyDescent="0.25">
      <c r="A66" s="63" t="s">
        <v>142</v>
      </c>
      <c r="B66" s="63" t="s">
        <v>143</v>
      </c>
      <c r="C66" s="36">
        <v>4301135664</v>
      </c>
      <c r="D66" s="350">
        <v>4607111039705</v>
      </c>
      <c r="E66" s="350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2"/>
      <c r="R66" s="352"/>
      <c r="S66" s="352"/>
      <c r="T66" s="35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50">
        <v>4607111039729</v>
      </c>
      <c r="E67" s="350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108</v>
      </c>
      <c r="M67" s="38" t="s">
        <v>86</v>
      </c>
      <c r="N67" s="38"/>
      <c r="O67" s="37">
        <v>365</v>
      </c>
      <c r="P67" s="37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2"/>
      <c r="R67" s="352"/>
      <c r="S67" s="352"/>
      <c r="T67" s="353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109</v>
      </c>
      <c r="AK67" s="87">
        <v>14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50">
        <v>4620207490228</v>
      </c>
      <c r="E68" s="35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108</v>
      </c>
      <c r="M68" s="38" t="s">
        <v>86</v>
      </c>
      <c r="N68" s="38"/>
      <c r="O68" s="37">
        <v>365</v>
      </c>
      <c r="P68" s="37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2"/>
      <c r="R68" s="352"/>
      <c r="S68" s="352"/>
      <c r="T68" s="35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109</v>
      </c>
      <c r="AK68" s="87">
        <v>14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8"/>
      <c r="P69" s="354" t="s">
        <v>40</v>
      </c>
      <c r="Q69" s="355"/>
      <c r="R69" s="355"/>
      <c r="S69" s="355"/>
      <c r="T69" s="355"/>
      <c r="U69" s="355"/>
      <c r="V69" s="356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7"/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8"/>
      <c r="P70" s="354" t="s">
        <v>40</v>
      </c>
      <c r="Q70" s="355"/>
      <c r="R70" s="355"/>
      <c r="S70" s="355"/>
      <c r="T70" s="355"/>
      <c r="U70" s="355"/>
      <c r="V70" s="356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8" t="s">
        <v>149</v>
      </c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65"/>
      <c r="AB71" s="65"/>
      <c r="AC71" s="82"/>
    </row>
    <row r="72" spans="1:68" ht="14.25" customHeight="1" x14ac:dyDescent="0.25">
      <c r="A72" s="349" t="s">
        <v>82</v>
      </c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50">
        <v>4607111037411</v>
      </c>
      <c r="E73" s="350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108</v>
      </c>
      <c r="M73" s="38" t="s">
        <v>86</v>
      </c>
      <c r="N73" s="38"/>
      <c r="O73" s="37">
        <v>180</v>
      </c>
      <c r="P73" s="37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2"/>
      <c r="R73" s="352"/>
      <c r="S73" s="352"/>
      <c r="T73" s="35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109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50">
        <v>4607111036728</v>
      </c>
      <c r="E74" s="350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2"/>
      <c r="R74" s="352"/>
      <c r="S74" s="352"/>
      <c r="T74" s="35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8"/>
      <c r="P75" s="354" t="s">
        <v>40</v>
      </c>
      <c r="Q75" s="355"/>
      <c r="R75" s="355"/>
      <c r="S75" s="355"/>
      <c r="T75" s="355"/>
      <c r="U75" s="355"/>
      <c r="V75" s="35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8"/>
      <c r="P76" s="354" t="s">
        <v>40</v>
      </c>
      <c r="Q76" s="355"/>
      <c r="R76" s="355"/>
      <c r="S76" s="355"/>
      <c r="T76" s="355"/>
      <c r="U76" s="355"/>
      <c r="V76" s="35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8" t="s">
        <v>156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5"/>
      <c r="AB77" s="65"/>
      <c r="AC77" s="82"/>
    </row>
    <row r="78" spans="1:68" ht="14.25" customHeight="1" x14ac:dyDescent="0.25">
      <c r="A78" s="349" t="s">
        <v>141</v>
      </c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  <c r="X78" s="349"/>
      <c r="Y78" s="349"/>
      <c r="Z78" s="349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0">
        <v>4607111033659</v>
      </c>
      <c r="E79" s="350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108</v>
      </c>
      <c r="M79" s="38" t="s">
        <v>86</v>
      </c>
      <c r="N79" s="38"/>
      <c r="O79" s="37">
        <v>180</v>
      </c>
      <c r="P79" s="3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2"/>
      <c r="R79" s="352"/>
      <c r="S79" s="352"/>
      <c r="T79" s="353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109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8"/>
      <c r="P80" s="354" t="s">
        <v>40</v>
      </c>
      <c r="Q80" s="355"/>
      <c r="R80" s="355"/>
      <c r="S80" s="355"/>
      <c r="T80" s="355"/>
      <c r="U80" s="355"/>
      <c r="V80" s="356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8"/>
      <c r="P81" s="354" t="s">
        <v>40</v>
      </c>
      <c r="Q81" s="355"/>
      <c r="R81" s="355"/>
      <c r="S81" s="355"/>
      <c r="T81" s="355"/>
      <c r="U81" s="355"/>
      <c r="V81" s="356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8" t="s">
        <v>160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5"/>
      <c r="AB82" s="65"/>
      <c r="AC82" s="82"/>
    </row>
    <row r="83" spans="1:68" ht="14.25" customHeight="1" x14ac:dyDescent="0.25">
      <c r="A83" s="349" t="s">
        <v>161</v>
      </c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  <c r="W83" s="349"/>
      <c r="X83" s="349"/>
      <c r="Y83" s="349"/>
      <c r="Z83" s="349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0">
        <v>4607111034120</v>
      </c>
      <c r="E84" s="35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108</v>
      </c>
      <c r="M84" s="38" t="s">
        <v>86</v>
      </c>
      <c r="N84" s="38"/>
      <c r="O84" s="37">
        <v>180</v>
      </c>
      <c r="P84" s="3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2"/>
      <c r="R84" s="352"/>
      <c r="S84" s="352"/>
      <c r="T84" s="353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109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0">
        <v>4607111034137</v>
      </c>
      <c r="E85" s="350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108</v>
      </c>
      <c r="M85" s="38" t="s">
        <v>86</v>
      </c>
      <c r="N85" s="38"/>
      <c r="O85" s="37">
        <v>180</v>
      </c>
      <c r="P85" s="3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2"/>
      <c r="R85" s="352"/>
      <c r="S85" s="352"/>
      <c r="T85" s="35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109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8"/>
      <c r="P86" s="354" t="s">
        <v>40</v>
      </c>
      <c r="Q86" s="355"/>
      <c r="R86" s="355"/>
      <c r="S86" s="355"/>
      <c r="T86" s="355"/>
      <c r="U86" s="355"/>
      <c r="V86" s="356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8"/>
      <c r="P87" s="354" t="s">
        <v>40</v>
      </c>
      <c r="Q87" s="355"/>
      <c r="R87" s="355"/>
      <c r="S87" s="355"/>
      <c r="T87" s="355"/>
      <c r="U87" s="355"/>
      <c r="V87" s="356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8" t="s">
        <v>168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5"/>
      <c r="AB88" s="65"/>
      <c r="AC88" s="82"/>
    </row>
    <row r="89" spans="1:68" ht="14.25" customHeight="1" x14ac:dyDescent="0.25">
      <c r="A89" s="349" t="s">
        <v>141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0">
        <v>4620207491027</v>
      </c>
      <c r="E90" s="350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108</v>
      </c>
      <c r="M90" s="38" t="s">
        <v>86</v>
      </c>
      <c r="N90" s="38"/>
      <c r="O90" s="37">
        <v>180</v>
      </c>
      <c r="P90" s="38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2"/>
      <c r="R90" s="352"/>
      <c r="S90" s="352"/>
      <c r="T90" s="35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109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0">
        <v>4620207491003</v>
      </c>
      <c r="E91" s="350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2"/>
      <c r="R91" s="352"/>
      <c r="S91" s="352"/>
      <c r="T91" s="35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70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0">
        <v>4620207491034</v>
      </c>
      <c r="E92" s="350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2"/>
      <c r="R92" s="352"/>
      <c r="S92" s="352"/>
      <c r="T92" s="35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0">
        <v>4620207491010</v>
      </c>
      <c r="E93" s="35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2"/>
      <c r="R93" s="352"/>
      <c r="S93" s="352"/>
      <c r="T93" s="35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70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0">
        <v>4607111035028</v>
      </c>
      <c r="E94" s="350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8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2"/>
      <c r="R94" s="352"/>
      <c r="S94" s="352"/>
      <c r="T94" s="35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0">
        <v>4607111036407</v>
      </c>
      <c r="E95" s="350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108</v>
      </c>
      <c r="M95" s="38" t="s">
        <v>86</v>
      </c>
      <c r="N95" s="38"/>
      <c r="O95" s="37">
        <v>180</v>
      </c>
      <c r="P95" s="38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2"/>
      <c r="R95" s="352"/>
      <c r="S95" s="352"/>
      <c r="T95" s="35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109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8"/>
      <c r="P96" s="354" t="s">
        <v>40</v>
      </c>
      <c r="Q96" s="355"/>
      <c r="R96" s="355"/>
      <c r="S96" s="355"/>
      <c r="T96" s="355"/>
      <c r="U96" s="355"/>
      <c r="V96" s="356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7"/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8"/>
      <c r="P97" s="354" t="s">
        <v>40</v>
      </c>
      <c r="Q97" s="355"/>
      <c r="R97" s="355"/>
      <c r="S97" s="355"/>
      <c r="T97" s="355"/>
      <c r="U97" s="355"/>
      <c r="V97" s="356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8" t="s">
        <v>183</v>
      </c>
      <c r="B98" s="348"/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65"/>
      <c r="AB98" s="65"/>
      <c r="AC98" s="82"/>
    </row>
    <row r="99" spans="1:68" ht="14.25" customHeight="1" x14ac:dyDescent="0.25">
      <c r="A99" s="349" t="s">
        <v>135</v>
      </c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49"/>
      <c r="V99" s="349"/>
      <c r="W99" s="349"/>
      <c r="X99" s="349"/>
      <c r="Y99" s="349"/>
      <c r="Z99" s="349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0">
        <v>4607025784012</v>
      </c>
      <c r="E100" s="350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108</v>
      </c>
      <c r="M100" s="38" t="s">
        <v>86</v>
      </c>
      <c r="N100" s="38"/>
      <c r="O100" s="37">
        <v>180</v>
      </c>
      <c r="P100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2"/>
      <c r="R100" s="352"/>
      <c r="S100" s="352"/>
      <c r="T100" s="353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109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0">
        <v>4607025784319</v>
      </c>
      <c r="E101" s="350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8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2"/>
      <c r="R101" s="352"/>
      <c r="S101" s="352"/>
      <c r="T101" s="353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58"/>
      <c r="P102" s="354" t="s">
        <v>40</v>
      </c>
      <c r="Q102" s="355"/>
      <c r="R102" s="355"/>
      <c r="S102" s="355"/>
      <c r="T102" s="355"/>
      <c r="U102" s="355"/>
      <c r="V102" s="356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58"/>
      <c r="P103" s="354" t="s">
        <v>40</v>
      </c>
      <c r="Q103" s="355"/>
      <c r="R103" s="355"/>
      <c r="S103" s="355"/>
      <c r="T103" s="355"/>
      <c r="U103" s="355"/>
      <c r="V103" s="356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8" t="s">
        <v>189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5"/>
      <c r="AB104" s="65"/>
      <c r="AC104" s="82"/>
    </row>
    <row r="105" spans="1:68" ht="14.25" customHeight="1" x14ac:dyDescent="0.25">
      <c r="A105" s="349" t="s">
        <v>82</v>
      </c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0">
        <v>4620207491157</v>
      </c>
      <c r="E106" s="350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108</v>
      </c>
      <c r="M106" s="38" t="s">
        <v>86</v>
      </c>
      <c r="N106" s="38"/>
      <c r="O106" s="37">
        <v>180</v>
      </c>
      <c r="P106" s="38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2"/>
      <c r="R106" s="352"/>
      <c r="S106" s="352"/>
      <c r="T106" s="35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109</v>
      </c>
      <c r="AK106" s="87">
        <v>12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0">
        <v>4607111039262</v>
      </c>
      <c r="E107" s="350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108</v>
      </c>
      <c r="M107" s="38" t="s">
        <v>86</v>
      </c>
      <c r="N107" s="38"/>
      <c r="O107" s="37">
        <v>180</v>
      </c>
      <c r="P107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2"/>
      <c r="R107" s="352"/>
      <c r="S107" s="352"/>
      <c r="T107" s="35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109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0">
        <v>4607111039248</v>
      </c>
      <c r="E108" s="350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2"/>
      <c r="R108" s="352"/>
      <c r="S108" s="352"/>
      <c r="T108" s="35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0">
        <v>4607111039293</v>
      </c>
      <c r="E109" s="350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108</v>
      </c>
      <c r="M109" s="38" t="s">
        <v>86</v>
      </c>
      <c r="N109" s="38"/>
      <c r="O109" s="37">
        <v>180</v>
      </c>
      <c r="P109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2"/>
      <c r="R109" s="352"/>
      <c r="S109" s="352"/>
      <c r="T109" s="35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109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0">
        <v>4607111039279</v>
      </c>
      <c r="E110" s="350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2"/>
      <c r="R110" s="352"/>
      <c r="S110" s="352"/>
      <c r="T110" s="35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0">
        <v>4620207491102</v>
      </c>
      <c r="E111" s="350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4" t="s">
        <v>203</v>
      </c>
      <c r="Q111" s="352"/>
      <c r="R111" s="352"/>
      <c r="S111" s="352"/>
      <c r="T111" s="35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57"/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8"/>
      <c r="P112" s="354" t="s">
        <v>40</v>
      </c>
      <c r="Q112" s="355"/>
      <c r="R112" s="355"/>
      <c r="S112" s="355"/>
      <c r="T112" s="355"/>
      <c r="U112" s="355"/>
      <c r="V112" s="356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57"/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8"/>
      <c r="P113" s="354" t="s">
        <v>40</v>
      </c>
      <c r="Q113" s="355"/>
      <c r="R113" s="355"/>
      <c r="S113" s="355"/>
      <c r="T113" s="355"/>
      <c r="U113" s="355"/>
      <c r="V113" s="356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49" t="s">
        <v>141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350">
        <v>4620207490983</v>
      </c>
      <c r="E115" s="350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95" t="s">
        <v>207</v>
      </c>
      <c r="Q115" s="352"/>
      <c r="R115" s="352"/>
      <c r="S115" s="352"/>
      <c r="T115" s="35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8"/>
      <c r="P116" s="354" t="s">
        <v>40</v>
      </c>
      <c r="Q116" s="355"/>
      <c r="R116" s="355"/>
      <c r="S116" s="355"/>
      <c r="T116" s="355"/>
      <c r="U116" s="355"/>
      <c r="V116" s="356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57"/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8"/>
      <c r="P117" s="354" t="s">
        <v>40</v>
      </c>
      <c r="Q117" s="355"/>
      <c r="R117" s="355"/>
      <c r="S117" s="355"/>
      <c r="T117" s="355"/>
      <c r="U117" s="355"/>
      <c r="V117" s="356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49" t="s">
        <v>209</v>
      </c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49"/>
      <c r="X118" s="349"/>
      <c r="Y118" s="349"/>
      <c r="Z118" s="349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350">
        <v>4620207491140</v>
      </c>
      <c r="E119" s="350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96" t="s">
        <v>212</v>
      </c>
      <c r="Q119" s="352"/>
      <c r="R119" s="352"/>
      <c r="S119" s="352"/>
      <c r="T119" s="35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8"/>
      <c r="P120" s="354" t="s">
        <v>40</v>
      </c>
      <c r="Q120" s="355"/>
      <c r="R120" s="355"/>
      <c r="S120" s="355"/>
      <c r="T120" s="355"/>
      <c r="U120" s="355"/>
      <c r="V120" s="356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8"/>
      <c r="P121" s="354" t="s">
        <v>40</v>
      </c>
      <c r="Q121" s="355"/>
      <c r="R121" s="355"/>
      <c r="S121" s="355"/>
      <c r="T121" s="355"/>
      <c r="U121" s="355"/>
      <c r="V121" s="356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8" t="s">
        <v>214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5"/>
      <c r="AB122" s="65"/>
      <c r="AC122" s="82"/>
    </row>
    <row r="123" spans="1:68" ht="14.25" customHeight="1" x14ac:dyDescent="0.25">
      <c r="A123" s="349" t="s">
        <v>141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350">
        <v>4607111034014</v>
      </c>
      <c r="E124" s="35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9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2"/>
      <c r="R124" s="352"/>
      <c r="S124" s="352"/>
      <c r="T124" s="35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350">
        <v>4607111033994</v>
      </c>
      <c r="E125" s="35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9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2"/>
      <c r="R125" s="352"/>
      <c r="S125" s="352"/>
      <c r="T125" s="35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8"/>
      <c r="P126" s="354" t="s">
        <v>40</v>
      </c>
      <c r="Q126" s="355"/>
      <c r="R126" s="355"/>
      <c r="S126" s="355"/>
      <c r="T126" s="355"/>
      <c r="U126" s="355"/>
      <c r="V126" s="35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57"/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8"/>
      <c r="P127" s="354" t="s">
        <v>40</v>
      </c>
      <c r="Q127" s="355"/>
      <c r="R127" s="355"/>
      <c r="S127" s="355"/>
      <c r="T127" s="355"/>
      <c r="U127" s="355"/>
      <c r="V127" s="35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8" t="s">
        <v>220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5"/>
      <c r="AB128" s="65"/>
      <c r="AC128" s="82"/>
    </row>
    <row r="129" spans="1:68" ht="14.25" customHeight="1" x14ac:dyDescent="0.25">
      <c r="A129" s="349" t="s">
        <v>141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350">
        <v>4607111039095</v>
      </c>
      <c r="E130" s="350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108</v>
      </c>
      <c r="M130" s="38" t="s">
        <v>86</v>
      </c>
      <c r="N130" s="38"/>
      <c r="O130" s="37">
        <v>180</v>
      </c>
      <c r="P130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2"/>
      <c r="R130" s="352"/>
      <c r="S130" s="352"/>
      <c r="T130" s="35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109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350">
        <v>4607111034199</v>
      </c>
      <c r="E131" s="350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97</v>
      </c>
      <c r="M131" s="38" t="s">
        <v>86</v>
      </c>
      <c r="N131" s="38"/>
      <c r="O131" s="37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2"/>
      <c r="R131" s="352"/>
      <c r="S131" s="352"/>
      <c r="T131" s="35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98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57"/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8"/>
      <c r="P132" s="354" t="s">
        <v>40</v>
      </c>
      <c r="Q132" s="355"/>
      <c r="R132" s="355"/>
      <c r="S132" s="355"/>
      <c r="T132" s="355"/>
      <c r="U132" s="355"/>
      <c r="V132" s="356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57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8"/>
      <c r="P133" s="354" t="s">
        <v>40</v>
      </c>
      <c r="Q133" s="355"/>
      <c r="R133" s="355"/>
      <c r="S133" s="355"/>
      <c r="T133" s="355"/>
      <c r="U133" s="355"/>
      <c r="V133" s="356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8" t="s">
        <v>227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5"/>
      <c r="AB134" s="65"/>
      <c r="AC134" s="82"/>
    </row>
    <row r="135" spans="1:68" ht="14.25" customHeight="1" x14ac:dyDescent="0.25">
      <c r="A135" s="349" t="s">
        <v>141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350">
        <v>4620207490914</v>
      </c>
      <c r="E136" s="35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2"/>
      <c r="R136" s="352"/>
      <c r="S136" s="352"/>
      <c r="T136" s="35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350">
        <v>4620207490853</v>
      </c>
      <c r="E137" s="350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108</v>
      </c>
      <c r="M137" s="38" t="s">
        <v>86</v>
      </c>
      <c r="N137" s="38"/>
      <c r="O137" s="37">
        <v>180</v>
      </c>
      <c r="P137" s="40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2"/>
      <c r="R137" s="352"/>
      <c r="S137" s="352"/>
      <c r="T137" s="35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109</v>
      </c>
      <c r="AK137" s="87">
        <v>14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8"/>
      <c r="P138" s="354" t="s">
        <v>40</v>
      </c>
      <c r="Q138" s="355"/>
      <c r="R138" s="355"/>
      <c r="S138" s="355"/>
      <c r="T138" s="355"/>
      <c r="U138" s="355"/>
      <c r="V138" s="35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8"/>
      <c r="P139" s="354" t="s">
        <v>40</v>
      </c>
      <c r="Q139" s="355"/>
      <c r="R139" s="355"/>
      <c r="S139" s="355"/>
      <c r="T139" s="355"/>
      <c r="U139" s="355"/>
      <c r="V139" s="35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8" t="s">
        <v>232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5"/>
      <c r="AB140" s="65"/>
      <c r="AC140" s="82"/>
    </row>
    <row r="141" spans="1:68" ht="14.25" customHeight="1" x14ac:dyDescent="0.25">
      <c r="A141" s="349" t="s">
        <v>141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350">
        <v>4607111035806</v>
      </c>
      <c r="E142" s="350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108</v>
      </c>
      <c r="M142" s="38" t="s">
        <v>86</v>
      </c>
      <c r="N142" s="38"/>
      <c r="O142" s="37">
        <v>180</v>
      </c>
      <c r="P142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2"/>
      <c r="R142" s="352"/>
      <c r="S142" s="352"/>
      <c r="T142" s="353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109</v>
      </c>
      <c r="AK142" s="87">
        <v>14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57"/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8"/>
      <c r="P143" s="354" t="s">
        <v>40</v>
      </c>
      <c r="Q143" s="355"/>
      <c r="R143" s="355"/>
      <c r="S143" s="355"/>
      <c r="T143" s="355"/>
      <c r="U143" s="355"/>
      <c r="V143" s="35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57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8"/>
      <c r="P144" s="354" t="s">
        <v>40</v>
      </c>
      <c r="Q144" s="355"/>
      <c r="R144" s="355"/>
      <c r="S144" s="355"/>
      <c r="T144" s="355"/>
      <c r="U144" s="355"/>
      <c r="V144" s="35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8" t="s">
        <v>236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5"/>
      <c r="AB145" s="65"/>
      <c r="AC145" s="82"/>
    </row>
    <row r="146" spans="1:68" ht="14.25" customHeight="1" x14ac:dyDescent="0.25">
      <c r="A146" s="349" t="s">
        <v>141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350">
        <v>4607111039613</v>
      </c>
      <c r="E147" s="350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108</v>
      </c>
      <c r="M147" s="38" t="s">
        <v>86</v>
      </c>
      <c r="N147" s="38"/>
      <c r="O147" s="37">
        <v>180</v>
      </c>
      <c r="P147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2"/>
      <c r="R147" s="352"/>
      <c r="S147" s="352"/>
      <c r="T147" s="35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109</v>
      </c>
      <c r="AK147" s="87">
        <v>14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57"/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8"/>
      <c r="P148" s="354" t="s">
        <v>40</v>
      </c>
      <c r="Q148" s="355"/>
      <c r="R148" s="355"/>
      <c r="S148" s="355"/>
      <c r="T148" s="355"/>
      <c r="U148" s="355"/>
      <c r="V148" s="35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57"/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8"/>
      <c r="P149" s="354" t="s">
        <v>40</v>
      </c>
      <c r="Q149" s="355"/>
      <c r="R149" s="355"/>
      <c r="S149" s="355"/>
      <c r="T149" s="355"/>
      <c r="U149" s="355"/>
      <c r="V149" s="35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8" t="s">
        <v>239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5"/>
      <c r="AB150" s="65"/>
      <c r="AC150" s="82"/>
    </row>
    <row r="151" spans="1:68" ht="14.25" customHeight="1" x14ac:dyDescent="0.25">
      <c r="A151" s="349" t="s">
        <v>209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350">
        <v>4607111035646</v>
      </c>
      <c r="E152" s="350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88</v>
      </c>
      <c r="M152" s="38" t="s">
        <v>86</v>
      </c>
      <c r="N152" s="38"/>
      <c r="O152" s="37">
        <v>180</v>
      </c>
      <c r="P152" s="4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2"/>
      <c r="R152" s="352"/>
      <c r="S152" s="352"/>
      <c r="T152" s="35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58"/>
      <c r="P153" s="354" t="s">
        <v>40</v>
      </c>
      <c r="Q153" s="355"/>
      <c r="R153" s="355"/>
      <c r="S153" s="355"/>
      <c r="T153" s="355"/>
      <c r="U153" s="355"/>
      <c r="V153" s="35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57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8"/>
      <c r="P154" s="354" t="s">
        <v>40</v>
      </c>
      <c r="Q154" s="355"/>
      <c r="R154" s="355"/>
      <c r="S154" s="355"/>
      <c r="T154" s="355"/>
      <c r="U154" s="355"/>
      <c r="V154" s="35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8" t="s">
        <v>244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5"/>
      <c r="AB155" s="65"/>
      <c r="AC155" s="82"/>
    </row>
    <row r="156" spans="1:68" ht="14.25" customHeight="1" x14ac:dyDescent="0.25">
      <c r="A156" s="349" t="s">
        <v>141</v>
      </c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49"/>
      <c r="P156" s="349"/>
      <c r="Q156" s="349"/>
      <c r="R156" s="349"/>
      <c r="S156" s="349"/>
      <c r="T156" s="349"/>
      <c r="U156" s="349"/>
      <c r="V156" s="349"/>
      <c r="W156" s="349"/>
      <c r="X156" s="349"/>
      <c r="Y156" s="349"/>
      <c r="Z156" s="349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350">
        <v>4607111036568</v>
      </c>
      <c r="E157" s="350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0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2"/>
      <c r="R157" s="352"/>
      <c r="S157" s="352"/>
      <c r="T157" s="353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8"/>
      <c r="P158" s="354" t="s">
        <v>40</v>
      </c>
      <c r="Q158" s="355"/>
      <c r="R158" s="355"/>
      <c r="S158" s="355"/>
      <c r="T158" s="355"/>
      <c r="U158" s="355"/>
      <c r="V158" s="356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8"/>
      <c r="P159" s="354" t="s">
        <v>40</v>
      </c>
      <c r="Q159" s="355"/>
      <c r="R159" s="355"/>
      <c r="S159" s="355"/>
      <c r="T159" s="355"/>
      <c r="U159" s="355"/>
      <c r="V159" s="356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47" t="s">
        <v>248</v>
      </c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54"/>
      <c r="AB160" s="54"/>
      <c r="AC160" s="54"/>
    </row>
    <row r="161" spans="1:68" ht="16.5" customHeight="1" x14ac:dyDescent="0.25">
      <c r="A161" s="348" t="s">
        <v>249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5"/>
      <c r="AB161" s="65"/>
      <c r="AC161" s="82"/>
    </row>
    <row r="162" spans="1:68" ht="14.25" customHeight="1" x14ac:dyDescent="0.25">
      <c r="A162" s="349" t="s">
        <v>82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350">
        <v>4607111036384</v>
      </c>
      <c r="E163" s="350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108</v>
      </c>
      <c r="M163" s="38" t="s">
        <v>86</v>
      </c>
      <c r="N163" s="38"/>
      <c r="O163" s="37">
        <v>180</v>
      </c>
      <c r="P163" s="407" t="s">
        <v>252</v>
      </c>
      <c r="Q163" s="352"/>
      <c r="R163" s="352"/>
      <c r="S163" s="352"/>
      <c r="T163" s="353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109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350">
        <v>4607111036216</v>
      </c>
      <c r="E164" s="350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108</v>
      </c>
      <c r="M164" s="38" t="s">
        <v>86</v>
      </c>
      <c r="N164" s="38"/>
      <c r="O164" s="37">
        <v>180</v>
      </c>
      <c r="P164" s="40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2"/>
      <c r="R164" s="352"/>
      <c r="S164" s="352"/>
      <c r="T164" s="353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109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8"/>
      <c r="P165" s="354" t="s">
        <v>40</v>
      </c>
      <c r="Q165" s="355"/>
      <c r="R165" s="355"/>
      <c r="S165" s="355"/>
      <c r="T165" s="355"/>
      <c r="U165" s="355"/>
      <c r="V165" s="356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8"/>
      <c r="P166" s="354" t="s">
        <v>40</v>
      </c>
      <c r="Q166" s="355"/>
      <c r="R166" s="355"/>
      <c r="S166" s="355"/>
      <c r="T166" s="355"/>
      <c r="U166" s="355"/>
      <c r="V166" s="356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47" t="s">
        <v>257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54"/>
      <c r="AB167" s="54"/>
      <c r="AC167" s="54"/>
    </row>
    <row r="168" spans="1:68" ht="16.5" customHeight="1" x14ac:dyDescent="0.25">
      <c r="A168" s="348" t="s">
        <v>258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5"/>
      <c r="AB168" s="65"/>
      <c r="AC168" s="82"/>
    </row>
    <row r="169" spans="1:68" ht="14.25" customHeight="1" x14ac:dyDescent="0.25">
      <c r="A169" s="349" t="s">
        <v>91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350">
        <v>4607111035691</v>
      </c>
      <c r="E170" s="350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2"/>
      <c r="R170" s="352"/>
      <c r="S170" s="352"/>
      <c r="T170" s="35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98</v>
      </c>
      <c r="AK170" s="87">
        <v>70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350">
        <v>4607111035721</v>
      </c>
      <c r="E171" s="350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365</v>
      </c>
      <c r="P171" s="41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2"/>
      <c r="R171" s="352"/>
      <c r="S171" s="352"/>
      <c r="T171" s="35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98</v>
      </c>
      <c r="AK171" s="87">
        <v>70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350">
        <v>4607111038487</v>
      </c>
      <c r="E172" s="350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2"/>
      <c r="R172" s="352"/>
      <c r="S172" s="352"/>
      <c r="T172" s="35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70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8"/>
      <c r="P173" s="354" t="s">
        <v>40</v>
      </c>
      <c r="Q173" s="355"/>
      <c r="R173" s="355"/>
      <c r="S173" s="355"/>
      <c r="T173" s="355"/>
      <c r="U173" s="355"/>
      <c r="V173" s="356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57"/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8"/>
      <c r="P174" s="354" t="s">
        <v>40</v>
      </c>
      <c r="Q174" s="355"/>
      <c r="R174" s="355"/>
      <c r="S174" s="355"/>
      <c r="T174" s="355"/>
      <c r="U174" s="355"/>
      <c r="V174" s="356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49" t="s">
        <v>268</v>
      </c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49"/>
      <c r="P175" s="349"/>
      <c r="Q175" s="349"/>
      <c r="R175" s="349"/>
      <c r="S175" s="349"/>
      <c r="T175" s="349"/>
      <c r="U175" s="349"/>
      <c r="V175" s="349"/>
      <c r="W175" s="349"/>
      <c r="X175" s="349"/>
      <c r="Y175" s="349"/>
      <c r="Z175" s="349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350">
        <v>4680115885875</v>
      </c>
      <c r="E176" s="350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412" t="s">
        <v>271</v>
      </c>
      <c r="Q176" s="352"/>
      <c r="R176" s="352"/>
      <c r="S176" s="352"/>
      <c r="T176" s="353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8"/>
      <c r="P177" s="354" t="s">
        <v>40</v>
      </c>
      <c r="Q177" s="355"/>
      <c r="R177" s="355"/>
      <c r="S177" s="355"/>
      <c r="T177" s="355"/>
      <c r="U177" s="355"/>
      <c r="V177" s="356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8"/>
      <c r="P178" s="354" t="s">
        <v>40</v>
      </c>
      <c r="Q178" s="355"/>
      <c r="R178" s="355"/>
      <c r="S178" s="355"/>
      <c r="T178" s="355"/>
      <c r="U178" s="355"/>
      <c r="V178" s="356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47" t="s">
        <v>276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54"/>
      <c r="AB179" s="54"/>
      <c r="AC179" s="54"/>
    </row>
    <row r="180" spans="1:68" ht="16.5" customHeight="1" x14ac:dyDescent="0.25">
      <c r="A180" s="348" t="s">
        <v>277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5"/>
      <c r="AB180" s="65"/>
      <c r="AC180" s="82"/>
    </row>
    <row r="181" spans="1:68" ht="14.25" customHeight="1" x14ac:dyDescent="0.25">
      <c r="A181" s="349" t="s">
        <v>91</v>
      </c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49"/>
      <c r="T181" s="349"/>
      <c r="U181" s="349"/>
      <c r="V181" s="349"/>
      <c r="W181" s="349"/>
      <c r="X181" s="349"/>
      <c r="Y181" s="349"/>
      <c r="Z181" s="349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350">
        <v>4620207491133</v>
      </c>
      <c r="E182" s="350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108</v>
      </c>
      <c r="M182" s="38" t="s">
        <v>86</v>
      </c>
      <c r="N182" s="38"/>
      <c r="O182" s="37">
        <v>180</v>
      </c>
      <c r="P182" s="413" t="s">
        <v>280</v>
      </c>
      <c r="Q182" s="352"/>
      <c r="R182" s="352"/>
      <c r="S182" s="352"/>
      <c r="T182" s="35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109</v>
      </c>
      <c r="AK182" s="87">
        <v>14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57"/>
      <c r="B183" s="357"/>
      <c r="C183" s="357"/>
      <c r="D183" s="357"/>
      <c r="E183" s="357"/>
      <c r="F183" s="357"/>
      <c r="G183" s="357"/>
      <c r="H183" s="357"/>
      <c r="I183" s="357"/>
      <c r="J183" s="357"/>
      <c r="K183" s="357"/>
      <c r="L183" s="357"/>
      <c r="M183" s="357"/>
      <c r="N183" s="357"/>
      <c r="O183" s="358"/>
      <c r="P183" s="354" t="s">
        <v>40</v>
      </c>
      <c r="Q183" s="355"/>
      <c r="R183" s="355"/>
      <c r="S183" s="355"/>
      <c r="T183" s="355"/>
      <c r="U183" s="355"/>
      <c r="V183" s="356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5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58"/>
      <c r="P184" s="354" t="s">
        <v>40</v>
      </c>
      <c r="Q184" s="355"/>
      <c r="R184" s="355"/>
      <c r="S184" s="355"/>
      <c r="T184" s="355"/>
      <c r="U184" s="355"/>
      <c r="V184" s="356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49" t="s">
        <v>141</v>
      </c>
      <c r="B185" s="349"/>
      <c r="C185" s="349"/>
      <c r="D185" s="349"/>
      <c r="E185" s="349"/>
      <c r="F185" s="349"/>
      <c r="G185" s="349"/>
      <c r="H185" s="349"/>
      <c r="I185" s="349"/>
      <c r="J185" s="349"/>
      <c r="K185" s="349"/>
      <c r="L185" s="349"/>
      <c r="M185" s="349"/>
      <c r="N185" s="349"/>
      <c r="O185" s="349"/>
      <c r="P185" s="349"/>
      <c r="Q185" s="349"/>
      <c r="R185" s="349"/>
      <c r="S185" s="349"/>
      <c r="T185" s="349"/>
      <c r="U185" s="349"/>
      <c r="V185" s="349"/>
      <c r="W185" s="349"/>
      <c r="X185" s="349"/>
      <c r="Y185" s="349"/>
      <c r="Z185" s="349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350">
        <v>4620207490198</v>
      </c>
      <c r="E186" s="35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108</v>
      </c>
      <c r="M186" s="38" t="s">
        <v>86</v>
      </c>
      <c r="N186" s="38"/>
      <c r="O186" s="37">
        <v>180</v>
      </c>
      <c r="P186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2"/>
      <c r="R186" s="352"/>
      <c r="S186" s="352"/>
      <c r="T186" s="35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109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350">
        <v>4620207490235</v>
      </c>
      <c r="E187" s="350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108</v>
      </c>
      <c r="M187" s="38" t="s">
        <v>86</v>
      </c>
      <c r="N187" s="38"/>
      <c r="O187" s="37">
        <v>180</v>
      </c>
      <c r="P187" s="4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2"/>
      <c r="R187" s="352"/>
      <c r="S187" s="352"/>
      <c r="T187" s="35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109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350">
        <v>4620207490259</v>
      </c>
      <c r="E188" s="350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108</v>
      </c>
      <c r="M188" s="38" t="s">
        <v>86</v>
      </c>
      <c r="N188" s="38"/>
      <c r="O188" s="37">
        <v>180</v>
      </c>
      <c r="P188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2"/>
      <c r="R188" s="352"/>
      <c r="S188" s="352"/>
      <c r="T188" s="35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109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350">
        <v>4620207490143</v>
      </c>
      <c r="E189" s="350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1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2"/>
      <c r="R189" s="352"/>
      <c r="S189" s="352"/>
      <c r="T189" s="35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57"/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8"/>
      <c r="P190" s="354" t="s">
        <v>40</v>
      </c>
      <c r="Q190" s="355"/>
      <c r="R190" s="355"/>
      <c r="S190" s="355"/>
      <c r="T190" s="355"/>
      <c r="U190" s="355"/>
      <c r="V190" s="356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57"/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8"/>
      <c r="P191" s="354" t="s">
        <v>40</v>
      </c>
      <c r="Q191" s="355"/>
      <c r="R191" s="355"/>
      <c r="S191" s="355"/>
      <c r="T191" s="355"/>
      <c r="U191" s="355"/>
      <c r="V191" s="356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8" t="s">
        <v>293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5"/>
      <c r="AB192" s="65"/>
      <c r="AC192" s="82"/>
    </row>
    <row r="193" spans="1:68" ht="14.25" customHeight="1" x14ac:dyDescent="0.25">
      <c r="A193" s="349" t="s">
        <v>82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4301071108</v>
      </c>
      <c r="D194" s="350">
        <v>4607111035912</v>
      </c>
      <c r="E194" s="350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8" t="s">
        <v>296</v>
      </c>
      <c r="Q194" s="352"/>
      <c r="R194" s="352"/>
      <c r="S194" s="352"/>
      <c r="T194" s="35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297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4301071110</v>
      </c>
      <c r="D195" s="350">
        <v>4607111035103</v>
      </c>
      <c r="E195" s="350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9" t="s">
        <v>300</v>
      </c>
      <c r="Q195" s="352"/>
      <c r="R195" s="352"/>
      <c r="S195" s="352"/>
      <c r="T195" s="35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297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4301071109</v>
      </c>
      <c r="D196" s="350">
        <v>4607111035929</v>
      </c>
      <c r="E196" s="350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0" t="s">
        <v>303</v>
      </c>
      <c r="Q196" s="352"/>
      <c r="R196" s="352"/>
      <c r="S196" s="352"/>
      <c r="T196" s="35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297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4301071106</v>
      </c>
      <c r="D197" s="350">
        <v>4607111035882</v>
      </c>
      <c r="E197" s="350"/>
      <c r="F197" s="62">
        <v>0.43</v>
      </c>
      <c r="G197" s="37">
        <v>16</v>
      </c>
      <c r="H197" s="62">
        <v>6.88</v>
      </c>
      <c r="I197" s="62">
        <v>7.19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21" t="s">
        <v>306</v>
      </c>
      <c r="Q197" s="352"/>
      <c r="R197" s="352"/>
      <c r="S197" s="352"/>
      <c r="T197" s="35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297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307</v>
      </c>
      <c r="B198" s="63" t="s">
        <v>308</v>
      </c>
      <c r="C198" s="36">
        <v>4301071107</v>
      </c>
      <c r="D198" s="350">
        <v>4607111035905</v>
      </c>
      <c r="E198" s="350"/>
      <c r="F198" s="62">
        <v>0.9</v>
      </c>
      <c r="G198" s="37">
        <v>8</v>
      </c>
      <c r="H198" s="62">
        <v>7.2</v>
      </c>
      <c r="I198" s="62">
        <v>7.47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22" t="s">
        <v>309</v>
      </c>
      <c r="Q198" s="352"/>
      <c r="R198" s="352"/>
      <c r="S198" s="352"/>
      <c r="T198" s="35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7" t="s">
        <v>297</v>
      </c>
      <c r="AG198" s="81"/>
      <c r="AJ198" s="87" t="s">
        <v>89</v>
      </c>
      <c r="AK198" s="87">
        <v>1</v>
      </c>
      <c r="BB198" s="21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57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8"/>
      <c r="P199" s="354" t="s">
        <v>40</v>
      </c>
      <c r="Q199" s="355"/>
      <c r="R199" s="355"/>
      <c r="S199" s="355"/>
      <c r="T199" s="355"/>
      <c r="U199" s="355"/>
      <c r="V199" s="356"/>
      <c r="W199" s="42" t="s">
        <v>39</v>
      </c>
      <c r="X199" s="43">
        <f>IFERROR(SUM(X194:X198),"0")</f>
        <v>0</v>
      </c>
      <c r="Y199" s="43">
        <f>IFERROR(SUM(Y194:Y198),"0")</f>
        <v>0</v>
      </c>
      <c r="Z199" s="43">
        <f>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58"/>
      <c r="P200" s="354" t="s">
        <v>40</v>
      </c>
      <c r="Q200" s="355"/>
      <c r="R200" s="355"/>
      <c r="S200" s="355"/>
      <c r="T200" s="355"/>
      <c r="U200" s="355"/>
      <c r="V200" s="356"/>
      <c r="W200" s="42" t="s">
        <v>0</v>
      </c>
      <c r="X200" s="43">
        <f>IFERROR(SUMPRODUCT(X194:X198*H194:H198),"0")</f>
        <v>0</v>
      </c>
      <c r="Y200" s="43">
        <f>IFERROR(SUMPRODUCT(Y194:Y198*H194:H198),"0")</f>
        <v>0</v>
      </c>
      <c r="Z200" s="42"/>
      <c r="AA200" s="67"/>
      <c r="AB200" s="67"/>
      <c r="AC200" s="67"/>
    </row>
    <row r="201" spans="1:68" ht="16.5" customHeight="1" x14ac:dyDescent="0.25">
      <c r="A201" s="348" t="s">
        <v>310</v>
      </c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65"/>
      <c r="AB201" s="65"/>
      <c r="AC201" s="82"/>
    </row>
    <row r="202" spans="1:68" ht="14.25" customHeight="1" x14ac:dyDescent="0.25">
      <c r="A202" s="349" t="s">
        <v>82</v>
      </c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49"/>
      <c r="P202" s="349"/>
      <c r="Q202" s="349"/>
      <c r="R202" s="349"/>
      <c r="S202" s="349"/>
      <c r="T202" s="349"/>
      <c r="U202" s="349"/>
      <c r="V202" s="349"/>
      <c r="W202" s="349"/>
      <c r="X202" s="349"/>
      <c r="Y202" s="349"/>
      <c r="Z202" s="349"/>
      <c r="AA202" s="66"/>
      <c r="AB202" s="66"/>
      <c r="AC202" s="83"/>
    </row>
    <row r="203" spans="1:68" ht="27" customHeight="1" x14ac:dyDescent="0.25">
      <c r="A203" s="63" t="s">
        <v>311</v>
      </c>
      <c r="B203" s="63" t="s">
        <v>312</v>
      </c>
      <c r="C203" s="36">
        <v>4301071097</v>
      </c>
      <c r="D203" s="350">
        <v>4620207491096</v>
      </c>
      <c r="E203" s="350"/>
      <c r="F203" s="62">
        <v>1</v>
      </c>
      <c r="G203" s="37">
        <v>5</v>
      </c>
      <c r="H203" s="62">
        <v>5</v>
      </c>
      <c r="I203" s="62">
        <v>5.23</v>
      </c>
      <c r="J203" s="37">
        <v>84</v>
      </c>
      <c r="K203" s="37" t="s">
        <v>87</v>
      </c>
      <c r="L203" s="37" t="s">
        <v>108</v>
      </c>
      <c r="M203" s="38" t="s">
        <v>86</v>
      </c>
      <c r="N203" s="38"/>
      <c r="O203" s="37">
        <v>180</v>
      </c>
      <c r="P203" s="423" t="s">
        <v>313</v>
      </c>
      <c r="Q203" s="352"/>
      <c r="R203" s="352"/>
      <c r="S203" s="352"/>
      <c r="T203" s="35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314</v>
      </c>
      <c r="AG203" s="81"/>
      <c r="AJ203" s="87" t="s">
        <v>109</v>
      </c>
      <c r="AK203" s="87">
        <v>12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8"/>
      <c r="P204" s="354" t="s">
        <v>40</v>
      </c>
      <c r="Q204" s="355"/>
      <c r="R204" s="355"/>
      <c r="S204" s="355"/>
      <c r="T204" s="355"/>
      <c r="U204" s="355"/>
      <c r="V204" s="356"/>
      <c r="W204" s="42" t="s">
        <v>39</v>
      </c>
      <c r="X204" s="43">
        <f>IFERROR(SUM(X203:X203),"0")</f>
        <v>0</v>
      </c>
      <c r="Y204" s="43">
        <f>IFERROR(SUM(Y203:Y203),"0")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8"/>
      <c r="P205" s="354" t="s">
        <v>40</v>
      </c>
      <c r="Q205" s="355"/>
      <c r="R205" s="355"/>
      <c r="S205" s="355"/>
      <c r="T205" s="355"/>
      <c r="U205" s="355"/>
      <c r="V205" s="356"/>
      <c r="W205" s="42" t="s">
        <v>0</v>
      </c>
      <c r="X205" s="43">
        <f>IFERROR(SUMPRODUCT(X203:X203*H203:H203),"0")</f>
        <v>0</v>
      </c>
      <c r="Y205" s="43">
        <f>IFERROR(SUMPRODUCT(Y203:Y203*H203:H203),"0")</f>
        <v>0</v>
      </c>
      <c r="Z205" s="42"/>
      <c r="AA205" s="67"/>
      <c r="AB205" s="67"/>
      <c r="AC205" s="67"/>
    </row>
    <row r="206" spans="1:68" ht="16.5" customHeight="1" x14ac:dyDescent="0.25">
      <c r="A206" s="348" t="s">
        <v>315</v>
      </c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48"/>
      <c r="N206" s="34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  <c r="Y206" s="348"/>
      <c r="Z206" s="348"/>
      <c r="AA206" s="65"/>
      <c r="AB206" s="65"/>
      <c r="AC206" s="82"/>
    </row>
    <row r="207" spans="1:68" ht="14.25" customHeight="1" x14ac:dyDescent="0.25">
      <c r="A207" s="349" t="s">
        <v>82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66"/>
      <c r="AB207" s="66"/>
      <c r="AC207" s="83"/>
    </row>
    <row r="208" spans="1:68" ht="27" customHeight="1" x14ac:dyDescent="0.25">
      <c r="A208" s="63" t="s">
        <v>316</v>
      </c>
      <c r="B208" s="63" t="s">
        <v>317</v>
      </c>
      <c r="C208" s="36">
        <v>4301071093</v>
      </c>
      <c r="D208" s="350">
        <v>4620207490709</v>
      </c>
      <c r="E208" s="350"/>
      <c r="F208" s="62">
        <v>0.65</v>
      </c>
      <c r="G208" s="37">
        <v>8</v>
      </c>
      <c r="H208" s="62">
        <v>5.2</v>
      </c>
      <c r="I208" s="62">
        <v>5.47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2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352"/>
      <c r="R208" s="352"/>
      <c r="S208" s="352"/>
      <c r="T208" s="353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318</v>
      </c>
      <c r="AG208" s="81"/>
      <c r="AJ208" s="87" t="s">
        <v>89</v>
      </c>
      <c r="AK208" s="87">
        <v>1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5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58"/>
      <c r="P209" s="354" t="s">
        <v>40</v>
      </c>
      <c r="Q209" s="355"/>
      <c r="R209" s="355"/>
      <c r="S209" s="355"/>
      <c r="T209" s="355"/>
      <c r="U209" s="355"/>
      <c r="V209" s="356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58"/>
      <c r="P210" s="354" t="s">
        <v>40</v>
      </c>
      <c r="Q210" s="355"/>
      <c r="R210" s="355"/>
      <c r="S210" s="355"/>
      <c r="T210" s="355"/>
      <c r="U210" s="355"/>
      <c r="V210" s="356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4.25" customHeight="1" x14ac:dyDescent="0.25">
      <c r="A211" s="349" t="s">
        <v>141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49"/>
      <c r="Z211" s="349"/>
      <c r="AA211" s="66"/>
      <c r="AB211" s="66"/>
      <c r="AC211" s="83"/>
    </row>
    <row r="212" spans="1:68" ht="27" customHeight="1" x14ac:dyDescent="0.25">
      <c r="A212" s="63" t="s">
        <v>319</v>
      </c>
      <c r="B212" s="63" t="s">
        <v>320</v>
      </c>
      <c r="C212" s="36">
        <v>4301135692</v>
      </c>
      <c r="D212" s="350">
        <v>4620207490570</v>
      </c>
      <c r="E212" s="350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352"/>
      <c r="R212" s="352"/>
      <c r="S212" s="352"/>
      <c r="T212" s="35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321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322</v>
      </c>
      <c r="B213" s="63" t="s">
        <v>323</v>
      </c>
      <c r="C213" s="36">
        <v>4301135691</v>
      </c>
      <c r="D213" s="350">
        <v>4620207490549</v>
      </c>
      <c r="E213" s="350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352"/>
      <c r="R213" s="352"/>
      <c r="S213" s="352"/>
      <c r="T213" s="353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321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324</v>
      </c>
      <c r="B214" s="63" t="s">
        <v>325</v>
      </c>
      <c r="C214" s="36">
        <v>4301135694</v>
      </c>
      <c r="D214" s="350">
        <v>4620207490501</v>
      </c>
      <c r="E214" s="350"/>
      <c r="F214" s="62">
        <v>0.2</v>
      </c>
      <c r="G214" s="37">
        <v>12</v>
      </c>
      <c r="H214" s="62">
        <v>2.4</v>
      </c>
      <c r="I214" s="62">
        <v>3.1036000000000001</v>
      </c>
      <c r="J214" s="37">
        <v>70</v>
      </c>
      <c r="K214" s="37" t="s">
        <v>96</v>
      </c>
      <c r="L214" s="37" t="s">
        <v>88</v>
      </c>
      <c r="M214" s="38" t="s">
        <v>86</v>
      </c>
      <c r="N214" s="38"/>
      <c r="O214" s="37">
        <v>180</v>
      </c>
      <c r="P214" s="4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352"/>
      <c r="R214" s="352"/>
      <c r="S214" s="352"/>
      <c r="T214" s="353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IFERROR(IF(X214="","",X214*0.01788),"")</f>
        <v>0</v>
      </c>
      <c r="AA214" s="68" t="s">
        <v>46</v>
      </c>
      <c r="AB214" s="69" t="s">
        <v>46</v>
      </c>
      <c r="AC214" s="227" t="s">
        <v>321</v>
      </c>
      <c r="AG214" s="81"/>
      <c r="AJ214" s="87" t="s">
        <v>89</v>
      </c>
      <c r="AK214" s="87">
        <v>1</v>
      </c>
      <c r="BB214" s="228" t="s">
        <v>95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57"/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8"/>
      <c r="P215" s="354" t="s">
        <v>40</v>
      </c>
      <c r="Q215" s="355"/>
      <c r="R215" s="355"/>
      <c r="S215" s="355"/>
      <c r="T215" s="355"/>
      <c r="U215" s="355"/>
      <c r="V215" s="356"/>
      <c r="W215" s="42" t="s">
        <v>39</v>
      </c>
      <c r="X215" s="43">
        <f>IFERROR(SUM(X212:X214),"0")</f>
        <v>0</v>
      </c>
      <c r="Y215" s="43">
        <f>IFERROR(SUM(Y212:Y214),"0")</f>
        <v>0</v>
      </c>
      <c r="Z215" s="43">
        <f>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357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8"/>
      <c r="P216" s="354" t="s">
        <v>40</v>
      </c>
      <c r="Q216" s="355"/>
      <c r="R216" s="355"/>
      <c r="S216" s="355"/>
      <c r="T216" s="355"/>
      <c r="U216" s="355"/>
      <c r="V216" s="356"/>
      <c r="W216" s="42" t="s">
        <v>0</v>
      </c>
      <c r="X216" s="43">
        <f>IFERROR(SUMPRODUCT(X212:X214*H212:H214),"0")</f>
        <v>0</v>
      </c>
      <c r="Y216" s="43">
        <f>IFERROR(SUMPRODUCT(Y212:Y214*H212:H214),"0")</f>
        <v>0</v>
      </c>
      <c r="Z216" s="42"/>
      <c r="AA216" s="67"/>
      <c r="AB216" s="67"/>
      <c r="AC216" s="67"/>
    </row>
    <row r="217" spans="1:68" ht="16.5" customHeight="1" x14ac:dyDescent="0.25">
      <c r="A217" s="348" t="s">
        <v>326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48"/>
      <c r="Z217" s="348"/>
      <c r="AA217" s="65"/>
      <c r="AB217" s="65"/>
      <c r="AC217" s="82"/>
    </row>
    <row r="218" spans="1:68" ht="14.25" customHeight="1" x14ac:dyDescent="0.25">
      <c r="A218" s="349" t="s">
        <v>82</v>
      </c>
      <c r="B218" s="349"/>
      <c r="C218" s="349"/>
      <c r="D218" s="349"/>
      <c r="E218" s="349"/>
      <c r="F218" s="349"/>
      <c r="G218" s="349"/>
      <c r="H218" s="349"/>
      <c r="I218" s="349"/>
      <c r="J218" s="349"/>
      <c r="K218" s="349"/>
      <c r="L218" s="349"/>
      <c r="M218" s="349"/>
      <c r="N218" s="349"/>
      <c r="O218" s="349"/>
      <c r="P218" s="349"/>
      <c r="Q218" s="349"/>
      <c r="R218" s="349"/>
      <c r="S218" s="349"/>
      <c r="T218" s="349"/>
      <c r="U218" s="349"/>
      <c r="V218" s="349"/>
      <c r="W218" s="349"/>
      <c r="X218" s="349"/>
      <c r="Y218" s="349"/>
      <c r="Z218" s="349"/>
      <c r="AA218" s="66"/>
      <c r="AB218" s="66"/>
      <c r="AC218" s="83"/>
    </row>
    <row r="219" spans="1:68" ht="16.5" customHeight="1" x14ac:dyDescent="0.25">
      <c r="A219" s="63" t="s">
        <v>327</v>
      </c>
      <c r="B219" s="63" t="s">
        <v>328</v>
      </c>
      <c r="C219" s="36">
        <v>4301071099</v>
      </c>
      <c r="D219" s="350">
        <v>4607111039019</v>
      </c>
      <c r="E219" s="350"/>
      <c r="F219" s="62">
        <v>0.43</v>
      </c>
      <c r="G219" s="37">
        <v>16</v>
      </c>
      <c r="H219" s="62">
        <v>6.88</v>
      </c>
      <c r="I219" s="62">
        <v>7.2060000000000004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8" t="s">
        <v>329</v>
      </c>
      <c r="Q219" s="352"/>
      <c r="R219" s="352"/>
      <c r="S219" s="352"/>
      <c r="T219" s="353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330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16.5" customHeight="1" x14ac:dyDescent="0.25">
      <c r="A220" s="63" t="s">
        <v>331</v>
      </c>
      <c r="B220" s="63" t="s">
        <v>332</v>
      </c>
      <c r="C220" s="36">
        <v>4301071100</v>
      </c>
      <c r="D220" s="350">
        <v>4607111038708</v>
      </c>
      <c r="E220" s="350"/>
      <c r="F220" s="62">
        <v>0.8</v>
      </c>
      <c r="G220" s="37">
        <v>8</v>
      </c>
      <c r="H220" s="62">
        <v>6.4</v>
      </c>
      <c r="I220" s="62">
        <v>6.67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29" t="s">
        <v>333</v>
      </c>
      <c r="Q220" s="352"/>
      <c r="R220" s="352"/>
      <c r="S220" s="352"/>
      <c r="T220" s="353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31" t="s">
        <v>330</v>
      </c>
      <c r="AG220" s="81"/>
      <c r="AJ220" s="87" t="s">
        <v>89</v>
      </c>
      <c r="AK220" s="87">
        <v>1</v>
      </c>
      <c r="BB220" s="232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357"/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8"/>
      <c r="P221" s="354" t="s">
        <v>40</v>
      </c>
      <c r="Q221" s="355"/>
      <c r="R221" s="355"/>
      <c r="S221" s="355"/>
      <c r="T221" s="355"/>
      <c r="U221" s="355"/>
      <c r="V221" s="356"/>
      <c r="W221" s="42" t="s">
        <v>39</v>
      </c>
      <c r="X221" s="43">
        <f>IFERROR(SUM(X219:X220),"0")</f>
        <v>0</v>
      </c>
      <c r="Y221" s="43">
        <f>IFERROR(SUM(Y219:Y220),"0")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357"/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8"/>
      <c r="P222" s="354" t="s">
        <v>40</v>
      </c>
      <c r="Q222" s="355"/>
      <c r="R222" s="355"/>
      <c r="S222" s="355"/>
      <c r="T222" s="355"/>
      <c r="U222" s="355"/>
      <c r="V222" s="356"/>
      <c r="W222" s="42" t="s">
        <v>0</v>
      </c>
      <c r="X222" s="43">
        <f>IFERROR(SUMPRODUCT(X219:X220*H219:H220),"0")</f>
        <v>0</v>
      </c>
      <c r="Y222" s="43">
        <f>IFERROR(SUMPRODUCT(Y219:Y220*H219:H220),"0")</f>
        <v>0</v>
      </c>
      <c r="Z222" s="42"/>
      <c r="AA222" s="67"/>
      <c r="AB222" s="67"/>
      <c r="AC222" s="67"/>
    </row>
    <row r="223" spans="1:68" ht="27.75" customHeight="1" x14ac:dyDescent="0.2">
      <c r="A223" s="347" t="s">
        <v>334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54"/>
      <c r="AB223" s="54"/>
      <c r="AC223" s="54"/>
    </row>
    <row r="224" spans="1:68" ht="16.5" customHeight="1" x14ac:dyDescent="0.25">
      <c r="A224" s="348" t="s">
        <v>335</v>
      </c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48"/>
      <c r="P224" s="348"/>
      <c r="Q224" s="348"/>
      <c r="R224" s="348"/>
      <c r="S224" s="348"/>
      <c r="T224" s="348"/>
      <c r="U224" s="348"/>
      <c r="V224" s="348"/>
      <c r="W224" s="348"/>
      <c r="X224" s="348"/>
      <c r="Y224" s="348"/>
      <c r="Z224" s="348"/>
      <c r="AA224" s="65"/>
      <c r="AB224" s="65"/>
      <c r="AC224" s="82"/>
    </row>
    <row r="225" spans="1:68" ht="14.25" customHeight="1" x14ac:dyDescent="0.25">
      <c r="A225" s="349" t="s">
        <v>82</v>
      </c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66"/>
      <c r="AB225" s="66"/>
      <c r="AC225" s="83"/>
    </row>
    <row r="226" spans="1:68" ht="27" customHeight="1" x14ac:dyDescent="0.25">
      <c r="A226" s="63" t="s">
        <v>336</v>
      </c>
      <c r="B226" s="63" t="s">
        <v>337</v>
      </c>
      <c r="C226" s="36">
        <v>4301071036</v>
      </c>
      <c r="D226" s="350">
        <v>4607111036162</v>
      </c>
      <c r="E226" s="350"/>
      <c r="F226" s="62">
        <v>0.8</v>
      </c>
      <c r="G226" s="37">
        <v>8</v>
      </c>
      <c r="H226" s="62">
        <v>6.4</v>
      </c>
      <c r="I226" s="62">
        <v>6.6811999999999996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90</v>
      </c>
      <c r="P226" s="4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352"/>
      <c r="R226" s="352"/>
      <c r="S226" s="352"/>
      <c r="T226" s="35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3" t="s">
        <v>338</v>
      </c>
      <c r="AG226" s="81"/>
      <c r="AJ226" s="87" t="s">
        <v>89</v>
      </c>
      <c r="AK226" s="87">
        <v>1</v>
      </c>
      <c r="BB226" s="23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58"/>
      <c r="P227" s="354" t="s">
        <v>40</v>
      </c>
      <c r="Q227" s="355"/>
      <c r="R227" s="355"/>
      <c r="S227" s="355"/>
      <c r="T227" s="355"/>
      <c r="U227" s="355"/>
      <c r="V227" s="356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8"/>
      <c r="P228" s="354" t="s">
        <v>40</v>
      </c>
      <c r="Q228" s="355"/>
      <c r="R228" s="355"/>
      <c r="S228" s="355"/>
      <c r="T228" s="355"/>
      <c r="U228" s="355"/>
      <c r="V228" s="356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27.75" customHeight="1" x14ac:dyDescent="0.2">
      <c r="A229" s="347" t="s">
        <v>339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54"/>
      <c r="AB229" s="54"/>
      <c r="AC229" s="54"/>
    </row>
    <row r="230" spans="1:68" ht="16.5" customHeight="1" x14ac:dyDescent="0.25">
      <c r="A230" s="348" t="s">
        <v>340</v>
      </c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48"/>
      <c r="P230" s="348"/>
      <c r="Q230" s="348"/>
      <c r="R230" s="348"/>
      <c r="S230" s="348"/>
      <c r="T230" s="348"/>
      <c r="U230" s="348"/>
      <c r="V230" s="348"/>
      <c r="W230" s="348"/>
      <c r="X230" s="348"/>
      <c r="Y230" s="348"/>
      <c r="Z230" s="348"/>
      <c r="AA230" s="65"/>
      <c r="AB230" s="65"/>
      <c r="AC230" s="82"/>
    </row>
    <row r="231" spans="1:68" ht="14.25" customHeight="1" x14ac:dyDescent="0.25">
      <c r="A231" s="349" t="s">
        <v>82</v>
      </c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49"/>
      <c r="P231" s="349"/>
      <c r="Q231" s="349"/>
      <c r="R231" s="349"/>
      <c r="S231" s="349"/>
      <c r="T231" s="349"/>
      <c r="U231" s="349"/>
      <c r="V231" s="349"/>
      <c r="W231" s="349"/>
      <c r="X231" s="349"/>
      <c r="Y231" s="349"/>
      <c r="Z231" s="349"/>
      <c r="AA231" s="66"/>
      <c r="AB231" s="66"/>
      <c r="AC231" s="83"/>
    </row>
    <row r="232" spans="1:68" ht="27" customHeight="1" x14ac:dyDescent="0.25">
      <c r="A232" s="63" t="s">
        <v>341</v>
      </c>
      <c r="B232" s="63" t="s">
        <v>342</v>
      </c>
      <c r="C232" s="36">
        <v>4301071029</v>
      </c>
      <c r="D232" s="350">
        <v>4607111035899</v>
      </c>
      <c r="E232" s="350"/>
      <c r="F232" s="62">
        <v>1</v>
      </c>
      <c r="G232" s="37">
        <v>5</v>
      </c>
      <c r="H232" s="62">
        <v>5</v>
      </c>
      <c r="I232" s="62">
        <v>5.2619999999999996</v>
      </c>
      <c r="J232" s="37">
        <v>84</v>
      </c>
      <c r="K232" s="37" t="s">
        <v>87</v>
      </c>
      <c r="L232" s="37" t="s">
        <v>97</v>
      </c>
      <c r="M232" s="38" t="s">
        <v>86</v>
      </c>
      <c r="N232" s="38"/>
      <c r="O232" s="37">
        <v>180</v>
      </c>
      <c r="P232" s="4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52"/>
      <c r="R232" s="352"/>
      <c r="S232" s="352"/>
      <c r="T232" s="353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35" t="s">
        <v>256</v>
      </c>
      <c r="AG232" s="81"/>
      <c r="AJ232" s="87" t="s">
        <v>98</v>
      </c>
      <c r="AK232" s="87">
        <v>84</v>
      </c>
      <c r="BB232" s="236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8"/>
      <c r="P233" s="354" t="s">
        <v>40</v>
      </c>
      <c r="Q233" s="355"/>
      <c r="R233" s="355"/>
      <c r="S233" s="355"/>
      <c r="T233" s="355"/>
      <c r="U233" s="355"/>
      <c r="V233" s="356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357"/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8"/>
      <c r="P234" s="354" t="s">
        <v>40</v>
      </c>
      <c r="Q234" s="355"/>
      <c r="R234" s="355"/>
      <c r="S234" s="355"/>
      <c r="T234" s="355"/>
      <c r="U234" s="355"/>
      <c r="V234" s="356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27.75" customHeight="1" x14ac:dyDescent="0.2">
      <c r="A235" s="347" t="s">
        <v>343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54"/>
      <c r="AB235" s="54"/>
      <c r="AC235" s="54"/>
    </row>
    <row r="236" spans="1:68" ht="16.5" customHeight="1" x14ac:dyDescent="0.25">
      <c r="A236" s="348" t="s">
        <v>344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48"/>
      <c r="Z236" s="348"/>
      <c r="AA236" s="65"/>
      <c r="AB236" s="65"/>
      <c r="AC236" s="82"/>
    </row>
    <row r="237" spans="1:68" ht="14.25" customHeight="1" x14ac:dyDescent="0.25">
      <c r="A237" s="349" t="s">
        <v>345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66"/>
      <c r="AB237" s="66"/>
      <c r="AC237" s="83"/>
    </row>
    <row r="238" spans="1:68" ht="27" customHeight="1" x14ac:dyDescent="0.25">
      <c r="A238" s="63" t="s">
        <v>346</v>
      </c>
      <c r="B238" s="63" t="s">
        <v>347</v>
      </c>
      <c r="C238" s="36">
        <v>4301133004</v>
      </c>
      <c r="D238" s="350">
        <v>4607111039774</v>
      </c>
      <c r="E238" s="350"/>
      <c r="F238" s="62">
        <v>0.25</v>
      </c>
      <c r="G238" s="37">
        <v>12</v>
      </c>
      <c r="H238" s="62">
        <v>3</v>
      </c>
      <c r="I238" s="62">
        <v>3.22</v>
      </c>
      <c r="J238" s="37">
        <v>70</v>
      </c>
      <c r="K238" s="37" t="s">
        <v>96</v>
      </c>
      <c r="L238" s="37" t="s">
        <v>88</v>
      </c>
      <c r="M238" s="38" t="s">
        <v>86</v>
      </c>
      <c r="N238" s="38"/>
      <c r="O238" s="37">
        <v>180</v>
      </c>
      <c r="P238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352"/>
      <c r="R238" s="352"/>
      <c r="S238" s="352"/>
      <c r="T238" s="353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37" t="s">
        <v>348</v>
      </c>
      <c r="AG238" s="81"/>
      <c r="AJ238" s="87" t="s">
        <v>89</v>
      </c>
      <c r="AK238" s="87">
        <v>1</v>
      </c>
      <c r="BB238" s="238" t="s">
        <v>95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8"/>
      <c r="P239" s="354" t="s">
        <v>40</v>
      </c>
      <c r="Q239" s="355"/>
      <c r="R239" s="355"/>
      <c r="S239" s="355"/>
      <c r="T239" s="355"/>
      <c r="U239" s="355"/>
      <c r="V239" s="356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357"/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8"/>
      <c r="P240" s="354" t="s">
        <v>40</v>
      </c>
      <c r="Q240" s="355"/>
      <c r="R240" s="355"/>
      <c r="S240" s="355"/>
      <c r="T240" s="355"/>
      <c r="U240" s="355"/>
      <c r="V240" s="356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14.25" customHeight="1" x14ac:dyDescent="0.25">
      <c r="A241" s="349" t="s">
        <v>141</v>
      </c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49"/>
      <c r="P241" s="349"/>
      <c r="Q241" s="349"/>
      <c r="R241" s="349"/>
      <c r="S241" s="349"/>
      <c r="T241" s="349"/>
      <c r="U241" s="349"/>
      <c r="V241" s="349"/>
      <c r="W241" s="349"/>
      <c r="X241" s="349"/>
      <c r="Y241" s="349"/>
      <c r="Z241" s="349"/>
      <c r="AA241" s="66"/>
      <c r="AB241" s="66"/>
      <c r="AC241" s="83"/>
    </row>
    <row r="242" spans="1:68" ht="37.5" customHeight="1" x14ac:dyDescent="0.25">
      <c r="A242" s="63" t="s">
        <v>349</v>
      </c>
      <c r="B242" s="63" t="s">
        <v>350</v>
      </c>
      <c r="C242" s="36">
        <v>4301135400</v>
      </c>
      <c r="D242" s="350">
        <v>4607111039361</v>
      </c>
      <c r="E242" s="350"/>
      <c r="F242" s="62">
        <v>0.25</v>
      </c>
      <c r="G242" s="37">
        <v>12</v>
      </c>
      <c r="H242" s="62">
        <v>3</v>
      </c>
      <c r="I242" s="62">
        <v>3.7035999999999998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352"/>
      <c r="R242" s="352"/>
      <c r="S242" s="352"/>
      <c r="T242" s="353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39" t="s">
        <v>348</v>
      </c>
      <c r="AG242" s="81"/>
      <c r="AJ242" s="87" t="s">
        <v>89</v>
      </c>
      <c r="AK242" s="87">
        <v>1</v>
      </c>
      <c r="BB242" s="24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58"/>
      <c r="P243" s="354" t="s">
        <v>40</v>
      </c>
      <c r="Q243" s="355"/>
      <c r="R243" s="355"/>
      <c r="S243" s="355"/>
      <c r="T243" s="355"/>
      <c r="U243" s="355"/>
      <c r="V243" s="356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8"/>
      <c r="P244" s="354" t="s">
        <v>40</v>
      </c>
      <c r="Q244" s="355"/>
      <c r="R244" s="355"/>
      <c r="S244" s="355"/>
      <c r="T244" s="355"/>
      <c r="U244" s="355"/>
      <c r="V244" s="356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47" t="s">
        <v>351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54"/>
      <c r="AB245" s="54"/>
      <c r="AC245" s="54"/>
    </row>
    <row r="246" spans="1:68" ht="16.5" customHeight="1" x14ac:dyDescent="0.25">
      <c r="A246" s="348" t="s">
        <v>351</v>
      </c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48"/>
      <c r="P246" s="348"/>
      <c r="Q246" s="348"/>
      <c r="R246" s="348"/>
      <c r="S246" s="348"/>
      <c r="T246" s="348"/>
      <c r="U246" s="348"/>
      <c r="V246" s="348"/>
      <c r="W246" s="348"/>
      <c r="X246" s="348"/>
      <c r="Y246" s="348"/>
      <c r="Z246" s="348"/>
      <c r="AA246" s="65"/>
      <c r="AB246" s="65"/>
      <c r="AC246" s="82"/>
    </row>
    <row r="247" spans="1:68" ht="14.25" customHeight="1" x14ac:dyDescent="0.25">
      <c r="A247" s="349" t="s">
        <v>82</v>
      </c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49"/>
      <c r="P247" s="349"/>
      <c r="Q247" s="349"/>
      <c r="R247" s="349"/>
      <c r="S247" s="349"/>
      <c r="T247" s="349"/>
      <c r="U247" s="349"/>
      <c r="V247" s="349"/>
      <c r="W247" s="349"/>
      <c r="X247" s="349"/>
      <c r="Y247" s="349"/>
      <c r="Z247" s="349"/>
      <c r="AA247" s="66"/>
      <c r="AB247" s="66"/>
      <c r="AC247" s="83"/>
    </row>
    <row r="248" spans="1:68" ht="27" customHeight="1" x14ac:dyDescent="0.25">
      <c r="A248" s="63" t="s">
        <v>352</v>
      </c>
      <c r="B248" s="63" t="s">
        <v>353</v>
      </c>
      <c r="C248" s="36">
        <v>4301071014</v>
      </c>
      <c r="D248" s="350">
        <v>4640242181264</v>
      </c>
      <c r="E248" s="350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352"/>
      <c r="R248" s="352"/>
      <c r="S248" s="352"/>
      <c r="T248" s="353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354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355</v>
      </c>
      <c r="B249" s="63" t="s">
        <v>356</v>
      </c>
      <c r="C249" s="36">
        <v>4301071021</v>
      </c>
      <c r="D249" s="350">
        <v>4640242181325</v>
      </c>
      <c r="E249" s="350"/>
      <c r="F249" s="62">
        <v>0.7</v>
      </c>
      <c r="G249" s="37">
        <v>10</v>
      </c>
      <c r="H249" s="62">
        <v>7</v>
      </c>
      <c r="I249" s="62">
        <v>7.28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352"/>
      <c r="R249" s="352"/>
      <c r="S249" s="352"/>
      <c r="T249" s="353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354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357</v>
      </c>
      <c r="B250" s="63" t="s">
        <v>358</v>
      </c>
      <c r="C250" s="36">
        <v>4301070993</v>
      </c>
      <c r="D250" s="350">
        <v>4640242180670</v>
      </c>
      <c r="E250" s="350"/>
      <c r="F250" s="62">
        <v>1</v>
      </c>
      <c r="G250" s="37">
        <v>6</v>
      </c>
      <c r="H250" s="62">
        <v>6</v>
      </c>
      <c r="I250" s="62">
        <v>6.23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180</v>
      </c>
      <c r="P250" s="4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352"/>
      <c r="R250" s="352"/>
      <c r="S250" s="352"/>
      <c r="T250" s="353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45" t="s">
        <v>359</v>
      </c>
      <c r="AG250" s="81"/>
      <c r="AJ250" s="87" t="s">
        <v>89</v>
      </c>
      <c r="AK250" s="87">
        <v>1</v>
      </c>
      <c r="BB250" s="246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8"/>
      <c r="P251" s="354" t="s">
        <v>40</v>
      </c>
      <c r="Q251" s="355"/>
      <c r="R251" s="355"/>
      <c r="S251" s="355"/>
      <c r="T251" s="355"/>
      <c r="U251" s="355"/>
      <c r="V251" s="356"/>
      <c r="W251" s="42" t="s">
        <v>39</v>
      </c>
      <c r="X251" s="43">
        <f>IFERROR(SUM(X248:X250),"0")</f>
        <v>0</v>
      </c>
      <c r="Y251" s="43">
        <f>IFERROR(SUM(Y248:Y250),"0")</f>
        <v>0</v>
      </c>
      <c r="Z251" s="43">
        <f>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357"/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8"/>
      <c r="P252" s="354" t="s">
        <v>40</v>
      </c>
      <c r="Q252" s="355"/>
      <c r="R252" s="355"/>
      <c r="S252" s="355"/>
      <c r="T252" s="355"/>
      <c r="U252" s="355"/>
      <c r="V252" s="356"/>
      <c r="W252" s="42" t="s">
        <v>0</v>
      </c>
      <c r="X252" s="43">
        <f>IFERROR(SUMPRODUCT(X248:X250*H248:H250),"0")</f>
        <v>0</v>
      </c>
      <c r="Y252" s="43">
        <f>IFERROR(SUMPRODUCT(Y248:Y250*H248:H250),"0")</f>
        <v>0</v>
      </c>
      <c r="Z252" s="42"/>
      <c r="AA252" s="67"/>
      <c r="AB252" s="67"/>
      <c r="AC252" s="67"/>
    </row>
    <row r="253" spans="1:68" ht="14.25" customHeight="1" x14ac:dyDescent="0.25">
      <c r="A253" s="349" t="s">
        <v>91</v>
      </c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66"/>
      <c r="AB253" s="66"/>
      <c r="AC253" s="83"/>
    </row>
    <row r="254" spans="1:68" ht="27" customHeight="1" x14ac:dyDescent="0.25">
      <c r="A254" s="63" t="s">
        <v>360</v>
      </c>
      <c r="B254" s="63" t="s">
        <v>361</v>
      </c>
      <c r="C254" s="36">
        <v>4301132080</v>
      </c>
      <c r="D254" s="350">
        <v>4640242180397</v>
      </c>
      <c r="E254" s="350"/>
      <c r="F254" s="62">
        <v>1</v>
      </c>
      <c r="G254" s="37">
        <v>6</v>
      </c>
      <c r="H254" s="62">
        <v>6</v>
      </c>
      <c r="I254" s="62">
        <v>6.26</v>
      </c>
      <c r="J254" s="37">
        <v>84</v>
      </c>
      <c r="K254" s="37" t="s">
        <v>87</v>
      </c>
      <c r="L254" s="37" t="s">
        <v>97</v>
      </c>
      <c r="M254" s="38" t="s">
        <v>86</v>
      </c>
      <c r="N254" s="38"/>
      <c r="O254" s="37">
        <v>180</v>
      </c>
      <c r="P254" s="4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352"/>
      <c r="R254" s="352"/>
      <c r="S254" s="352"/>
      <c r="T254" s="353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7" t="s">
        <v>362</v>
      </c>
      <c r="AG254" s="81"/>
      <c r="AJ254" s="87" t="s">
        <v>98</v>
      </c>
      <c r="AK254" s="87">
        <v>84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363</v>
      </c>
      <c r="B255" s="63" t="s">
        <v>364</v>
      </c>
      <c r="C255" s="36">
        <v>4301132104</v>
      </c>
      <c r="D255" s="350">
        <v>4640242181219</v>
      </c>
      <c r="E255" s="350"/>
      <c r="F255" s="62">
        <v>0.3</v>
      </c>
      <c r="G255" s="37">
        <v>9</v>
      </c>
      <c r="H255" s="62">
        <v>2.7</v>
      </c>
      <c r="I255" s="62">
        <v>2.8450000000000002</v>
      </c>
      <c r="J255" s="37">
        <v>234</v>
      </c>
      <c r="K255" s="37" t="s">
        <v>153</v>
      </c>
      <c r="L255" s="37" t="s">
        <v>108</v>
      </c>
      <c r="M255" s="38" t="s">
        <v>86</v>
      </c>
      <c r="N255" s="38"/>
      <c r="O255" s="37">
        <v>180</v>
      </c>
      <c r="P255" s="43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352"/>
      <c r="R255" s="352"/>
      <c r="S255" s="352"/>
      <c r="T255" s="35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IFERROR(IF(X255="","",X255*0.00502),"")</f>
        <v>0</v>
      </c>
      <c r="AA255" s="68" t="s">
        <v>46</v>
      </c>
      <c r="AB255" s="69" t="s">
        <v>46</v>
      </c>
      <c r="AC255" s="249" t="s">
        <v>362</v>
      </c>
      <c r="AG255" s="81"/>
      <c r="AJ255" s="87" t="s">
        <v>109</v>
      </c>
      <c r="AK255" s="87">
        <v>18</v>
      </c>
      <c r="BB255" s="250" t="s">
        <v>95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57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8"/>
      <c r="P256" s="354" t="s">
        <v>40</v>
      </c>
      <c r="Q256" s="355"/>
      <c r="R256" s="355"/>
      <c r="S256" s="355"/>
      <c r="T256" s="355"/>
      <c r="U256" s="355"/>
      <c r="V256" s="356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8"/>
      <c r="P257" s="354" t="s">
        <v>40</v>
      </c>
      <c r="Q257" s="355"/>
      <c r="R257" s="355"/>
      <c r="S257" s="355"/>
      <c r="T257" s="355"/>
      <c r="U257" s="355"/>
      <c r="V257" s="356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14.25" customHeight="1" x14ac:dyDescent="0.25">
      <c r="A258" s="349" t="s">
        <v>135</v>
      </c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66"/>
      <c r="AB258" s="66"/>
      <c r="AC258" s="83"/>
    </row>
    <row r="259" spans="1:68" ht="27" customHeight="1" x14ac:dyDescent="0.25">
      <c r="A259" s="63" t="s">
        <v>365</v>
      </c>
      <c r="B259" s="63" t="s">
        <v>366</v>
      </c>
      <c r="C259" s="36">
        <v>4301136051</v>
      </c>
      <c r="D259" s="350">
        <v>4640242180304</v>
      </c>
      <c r="E259" s="350"/>
      <c r="F259" s="62">
        <v>2.7</v>
      </c>
      <c r="G259" s="37">
        <v>1</v>
      </c>
      <c r="H259" s="62">
        <v>2.7</v>
      </c>
      <c r="I259" s="62">
        <v>2.8906000000000001</v>
      </c>
      <c r="J259" s="37">
        <v>126</v>
      </c>
      <c r="K259" s="37" t="s">
        <v>96</v>
      </c>
      <c r="L259" s="37" t="s">
        <v>108</v>
      </c>
      <c r="M259" s="38" t="s">
        <v>86</v>
      </c>
      <c r="N259" s="38"/>
      <c r="O259" s="37">
        <v>180</v>
      </c>
      <c r="P259" s="43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352"/>
      <c r="R259" s="352"/>
      <c r="S259" s="352"/>
      <c r="T259" s="35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367</v>
      </c>
      <c r="AG259" s="81"/>
      <c r="AJ259" s="87" t="s">
        <v>109</v>
      </c>
      <c r="AK259" s="87">
        <v>14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368</v>
      </c>
      <c r="B260" s="63" t="s">
        <v>369</v>
      </c>
      <c r="C260" s="36">
        <v>4301136053</v>
      </c>
      <c r="D260" s="350">
        <v>4640242180236</v>
      </c>
      <c r="E260" s="350"/>
      <c r="F260" s="62">
        <v>5</v>
      </c>
      <c r="G260" s="37">
        <v>1</v>
      </c>
      <c r="H260" s="62">
        <v>5</v>
      </c>
      <c r="I260" s="62">
        <v>5.2350000000000003</v>
      </c>
      <c r="J260" s="37">
        <v>84</v>
      </c>
      <c r="K260" s="37" t="s">
        <v>87</v>
      </c>
      <c r="L260" s="37" t="s">
        <v>97</v>
      </c>
      <c r="M260" s="38" t="s">
        <v>86</v>
      </c>
      <c r="N260" s="38"/>
      <c r="O260" s="37">
        <v>180</v>
      </c>
      <c r="P260" s="4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352"/>
      <c r="R260" s="352"/>
      <c r="S260" s="352"/>
      <c r="T260" s="35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53" t="s">
        <v>367</v>
      </c>
      <c r="AG260" s="81"/>
      <c r="AJ260" s="87" t="s">
        <v>98</v>
      </c>
      <c r="AK260" s="87">
        <v>84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370</v>
      </c>
      <c r="B261" s="63" t="s">
        <v>371</v>
      </c>
      <c r="C261" s="36">
        <v>4301136052</v>
      </c>
      <c r="D261" s="350">
        <v>4640242180410</v>
      </c>
      <c r="E261" s="350"/>
      <c r="F261" s="62">
        <v>2.2400000000000002</v>
      </c>
      <c r="G261" s="37">
        <v>1</v>
      </c>
      <c r="H261" s="62">
        <v>2.2400000000000002</v>
      </c>
      <c r="I261" s="62">
        <v>2.4319999999999999</v>
      </c>
      <c r="J261" s="37">
        <v>126</v>
      </c>
      <c r="K261" s="37" t="s">
        <v>96</v>
      </c>
      <c r="L261" s="37" t="s">
        <v>108</v>
      </c>
      <c r="M261" s="38" t="s">
        <v>86</v>
      </c>
      <c r="N261" s="38"/>
      <c r="O261" s="37">
        <v>180</v>
      </c>
      <c r="P261" s="4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52"/>
      <c r="R261" s="352"/>
      <c r="S261" s="352"/>
      <c r="T261" s="35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IFERROR(IF(X261="","",X261*0.00936),"")</f>
        <v>0</v>
      </c>
      <c r="AA261" s="68" t="s">
        <v>46</v>
      </c>
      <c r="AB261" s="69" t="s">
        <v>46</v>
      </c>
      <c r="AC261" s="255" t="s">
        <v>367</v>
      </c>
      <c r="AG261" s="81"/>
      <c r="AJ261" s="87" t="s">
        <v>109</v>
      </c>
      <c r="AK261" s="87">
        <v>14</v>
      </c>
      <c r="BB261" s="256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57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57"/>
      <c r="N262" s="357"/>
      <c r="O262" s="358"/>
      <c r="P262" s="354" t="s">
        <v>40</v>
      </c>
      <c r="Q262" s="355"/>
      <c r="R262" s="355"/>
      <c r="S262" s="355"/>
      <c r="T262" s="355"/>
      <c r="U262" s="355"/>
      <c r="V262" s="356"/>
      <c r="W262" s="42" t="s">
        <v>39</v>
      </c>
      <c r="X262" s="43">
        <f>IFERROR(SUM(X259:X261),"0")</f>
        <v>0</v>
      </c>
      <c r="Y262" s="43">
        <f>IFERROR(SUM(Y259:Y261),"0")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8"/>
      <c r="P263" s="354" t="s">
        <v>40</v>
      </c>
      <c r="Q263" s="355"/>
      <c r="R263" s="355"/>
      <c r="S263" s="355"/>
      <c r="T263" s="355"/>
      <c r="U263" s="355"/>
      <c r="V263" s="356"/>
      <c r="W263" s="42" t="s">
        <v>0</v>
      </c>
      <c r="X263" s="43">
        <f>IFERROR(SUMPRODUCT(X259:X261*H259:H261),"0")</f>
        <v>0</v>
      </c>
      <c r="Y263" s="43">
        <f>IFERROR(SUMPRODUCT(Y259:Y261*H259:H261),"0")</f>
        <v>0</v>
      </c>
      <c r="Z263" s="42"/>
      <c r="AA263" s="67"/>
      <c r="AB263" s="67"/>
      <c r="AC263" s="67"/>
    </row>
    <row r="264" spans="1:68" ht="14.25" customHeight="1" x14ac:dyDescent="0.25">
      <c r="A264" s="349" t="s">
        <v>141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49"/>
      <c r="Z264" s="349"/>
      <c r="AA264" s="66"/>
      <c r="AB264" s="66"/>
      <c r="AC264" s="83"/>
    </row>
    <row r="265" spans="1:68" ht="37.5" customHeight="1" x14ac:dyDescent="0.25">
      <c r="A265" s="63" t="s">
        <v>372</v>
      </c>
      <c r="B265" s="63" t="s">
        <v>373</v>
      </c>
      <c r="C265" s="36">
        <v>4301135504</v>
      </c>
      <c r="D265" s="350">
        <v>4640242181554</v>
      </c>
      <c r="E265" s="350"/>
      <c r="F265" s="62">
        <v>3</v>
      </c>
      <c r="G265" s="37">
        <v>1</v>
      </c>
      <c r="H265" s="62">
        <v>3</v>
      </c>
      <c r="I265" s="62">
        <v>3.1920000000000002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4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352"/>
      <c r="R265" s="352"/>
      <c r="S265" s="352"/>
      <c r="T265" s="35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ref="Y265:Y275" si="12"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374</v>
      </c>
      <c r="AG265" s="81"/>
      <c r="AJ265" s="87" t="s">
        <v>89</v>
      </c>
      <c r="AK265" s="87">
        <v>1</v>
      </c>
      <c r="BB265" s="258" t="s">
        <v>95</v>
      </c>
      <c r="BM265" s="81">
        <f t="shared" ref="BM265:BM275" si="13">IFERROR(X265*I265,"0")</f>
        <v>0</v>
      </c>
      <c r="BN265" s="81">
        <f t="shared" ref="BN265:BN275" si="14">IFERROR(Y265*I265,"0")</f>
        <v>0</v>
      </c>
      <c r="BO265" s="81">
        <f t="shared" ref="BO265:BO275" si="15">IFERROR(X265/J265,"0")</f>
        <v>0</v>
      </c>
      <c r="BP265" s="81">
        <f t="shared" ref="BP265:BP275" si="16">IFERROR(Y265/J265,"0")</f>
        <v>0</v>
      </c>
    </row>
    <row r="266" spans="1:68" ht="27" customHeight="1" x14ac:dyDescent="0.25">
      <c r="A266" s="63" t="s">
        <v>375</v>
      </c>
      <c r="B266" s="63" t="s">
        <v>376</v>
      </c>
      <c r="C266" s="36">
        <v>4301135518</v>
      </c>
      <c r="D266" s="350">
        <v>4640242181561</v>
      </c>
      <c r="E266" s="350"/>
      <c r="F266" s="62">
        <v>3.7</v>
      </c>
      <c r="G266" s="37">
        <v>1</v>
      </c>
      <c r="H266" s="62">
        <v>3.7</v>
      </c>
      <c r="I266" s="62">
        <v>3.8919999999999999</v>
      </c>
      <c r="J266" s="37">
        <v>126</v>
      </c>
      <c r="K266" s="37" t="s">
        <v>96</v>
      </c>
      <c r="L266" s="37" t="s">
        <v>108</v>
      </c>
      <c r="M266" s="38" t="s">
        <v>86</v>
      </c>
      <c r="N266" s="38"/>
      <c r="O266" s="37">
        <v>180</v>
      </c>
      <c r="P266" s="44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352"/>
      <c r="R266" s="352"/>
      <c r="S266" s="352"/>
      <c r="T266" s="35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9" t="s">
        <v>377</v>
      </c>
      <c r="AG266" s="81"/>
      <c r="AJ266" s="87" t="s">
        <v>109</v>
      </c>
      <c r="AK266" s="87">
        <v>14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378</v>
      </c>
      <c r="B267" s="63" t="s">
        <v>379</v>
      </c>
      <c r="C267" s="36">
        <v>4301135374</v>
      </c>
      <c r="D267" s="350">
        <v>4640242181424</v>
      </c>
      <c r="E267" s="350"/>
      <c r="F267" s="62">
        <v>5.5</v>
      </c>
      <c r="G267" s="37">
        <v>1</v>
      </c>
      <c r="H267" s="62">
        <v>5.5</v>
      </c>
      <c r="I267" s="62">
        <v>5.7350000000000003</v>
      </c>
      <c r="J267" s="37">
        <v>84</v>
      </c>
      <c r="K267" s="37" t="s">
        <v>87</v>
      </c>
      <c r="L267" s="37" t="s">
        <v>108</v>
      </c>
      <c r="M267" s="38" t="s">
        <v>86</v>
      </c>
      <c r="N267" s="38"/>
      <c r="O267" s="37">
        <v>180</v>
      </c>
      <c r="P267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352"/>
      <c r="R267" s="352"/>
      <c r="S267" s="352"/>
      <c r="T267" s="35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61" t="s">
        <v>374</v>
      </c>
      <c r="AG267" s="81"/>
      <c r="AJ267" s="87" t="s">
        <v>109</v>
      </c>
      <c r="AK267" s="87">
        <v>12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380</v>
      </c>
      <c r="B268" s="63" t="s">
        <v>381</v>
      </c>
      <c r="C268" s="36">
        <v>4301135405</v>
      </c>
      <c r="D268" s="350">
        <v>4640242181523</v>
      </c>
      <c r="E268" s="350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96</v>
      </c>
      <c r="L268" s="37" t="s">
        <v>108</v>
      </c>
      <c r="M268" s="38" t="s">
        <v>86</v>
      </c>
      <c r="N268" s="38"/>
      <c r="O268" s="37">
        <v>180</v>
      </c>
      <c r="P268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352"/>
      <c r="R268" s="352"/>
      <c r="S268" s="352"/>
      <c r="T268" s="35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ref="Z268:Z273" si="17">IFERROR(IF(X268="","",X268*0.00936),"")</f>
        <v>0</v>
      </c>
      <c r="AA268" s="68" t="s">
        <v>46</v>
      </c>
      <c r="AB268" s="69" t="s">
        <v>46</v>
      </c>
      <c r="AC268" s="263" t="s">
        <v>377</v>
      </c>
      <c r="AG268" s="81"/>
      <c r="AJ268" s="87" t="s">
        <v>109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27" customHeight="1" x14ac:dyDescent="0.25">
      <c r="A269" s="63" t="s">
        <v>382</v>
      </c>
      <c r="B269" s="63" t="s">
        <v>383</v>
      </c>
      <c r="C269" s="36">
        <v>4301135375</v>
      </c>
      <c r="D269" s="350">
        <v>4640242181486</v>
      </c>
      <c r="E269" s="350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108</v>
      </c>
      <c r="M269" s="38" t="s">
        <v>86</v>
      </c>
      <c r="N269" s="38"/>
      <c r="O269" s="37">
        <v>180</v>
      </c>
      <c r="P269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352"/>
      <c r="R269" s="352"/>
      <c r="S269" s="352"/>
      <c r="T269" s="35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374</v>
      </c>
      <c r="AG269" s="81"/>
      <c r="AJ269" s="87" t="s">
        <v>109</v>
      </c>
      <c r="AK269" s="87">
        <v>14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384</v>
      </c>
      <c r="B270" s="63" t="s">
        <v>385</v>
      </c>
      <c r="C270" s="36">
        <v>4301135402</v>
      </c>
      <c r="D270" s="350">
        <v>4640242181493</v>
      </c>
      <c r="E270" s="350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352"/>
      <c r="R270" s="352"/>
      <c r="S270" s="352"/>
      <c r="T270" s="35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374</v>
      </c>
      <c r="AG270" s="81"/>
      <c r="AJ270" s="87" t="s">
        <v>89</v>
      </c>
      <c r="AK270" s="87">
        <v>1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37.5" customHeight="1" x14ac:dyDescent="0.25">
      <c r="A271" s="63" t="s">
        <v>386</v>
      </c>
      <c r="B271" s="63" t="s">
        <v>387</v>
      </c>
      <c r="C271" s="36">
        <v>4301135403</v>
      </c>
      <c r="D271" s="350">
        <v>4640242181509</v>
      </c>
      <c r="E271" s="350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352"/>
      <c r="R271" s="352"/>
      <c r="S271" s="352"/>
      <c r="T271" s="35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374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388</v>
      </c>
      <c r="B272" s="63" t="s">
        <v>389</v>
      </c>
      <c r="C272" s="36">
        <v>4301135304</v>
      </c>
      <c r="D272" s="350">
        <v>4640242181240</v>
      </c>
      <c r="E272" s="350"/>
      <c r="F272" s="62">
        <v>0.3</v>
      </c>
      <c r="G272" s="37">
        <v>9</v>
      </c>
      <c r="H272" s="62">
        <v>2.7</v>
      </c>
      <c r="I272" s="62">
        <v>2.88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4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352"/>
      <c r="R272" s="352"/>
      <c r="S272" s="352"/>
      <c r="T272" s="35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374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390</v>
      </c>
      <c r="B273" s="63" t="s">
        <v>391</v>
      </c>
      <c r="C273" s="36">
        <v>4301135610</v>
      </c>
      <c r="D273" s="350">
        <v>4640242181318</v>
      </c>
      <c r="E273" s="350"/>
      <c r="F273" s="62">
        <v>0.3</v>
      </c>
      <c r="G273" s="37">
        <v>9</v>
      </c>
      <c r="H273" s="62">
        <v>2.7</v>
      </c>
      <c r="I273" s="62">
        <v>2.988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45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352"/>
      <c r="R273" s="352"/>
      <c r="S273" s="352"/>
      <c r="T273" s="35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 t="shared" si="17"/>
        <v>0</v>
      </c>
      <c r="AA273" s="68" t="s">
        <v>46</v>
      </c>
      <c r="AB273" s="69" t="s">
        <v>46</v>
      </c>
      <c r="AC273" s="273" t="s">
        <v>377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392</v>
      </c>
      <c r="B274" s="63" t="s">
        <v>393</v>
      </c>
      <c r="C274" s="36">
        <v>4301135306</v>
      </c>
      <c r="D274" s="350">
        <v>4640242181387</v>
      </c>
      <c r="E274" s="350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153</v>
      </c>
      <c r="L274" s="37" t="s">
        <v>88</v>
      </c>
      <c r="M274" s="38" t="s">
        <v>86</v>
      </c>
      <c r="N274" s="38"/>
      <c r="O274" s="37">
        <v>180</v>
      </c>
      <c r="P274" s="45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352"/>
      <c r="R274" s="352"/>
      <c r="S274" s="352"/>
      <c r="T274" s="35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374</v>
      </c>
      <c r="AG274" s="81"/>
      <c r="AJ274" s="87" t="s">
        <v>89</v>
      </c>
      <c r="AK274" s="87">
        <v>1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394</v>
      </c>
      <c r="B275" s="63" t="s">
        <v>395</v>
      </c>
      <c r="C275" s="36">
        <v>4301135309</v>
      </c>
      <c r="D275" s="350">
        <v>4640242181332</v>
      </c>
      <c r="E275" s="350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153</v>
      </c>
      <c r="L275" s="37" t="s">
        <v>108</v>
      </c>
      <c r="M275" s="38" t="s">
        <v>86</v>
      </c>
      <c r="N275" s="38"/>
      <c r="O275" s="37">
        <v>180</v>
      </c>
      <c r="P275" s="45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352"/>
      <c r="R275" s="352"/>
      <c r="S275" s="352"/>
      <c r="T275" s="35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374</v>
      </c>
      <c r="AG275" s="81"/>
      <c r="AJ275" s="87" t="s">
        <v>109</v>
      </c>
      <c r="AK275" s="87">
        <v>18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35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8"/>
      <c r="P276" s="354" t="s">
        <v>40</v>
      </c>
      <c r="Q276" s="355"/>
      <c r="R276" s="355"/>
      <c r="S276" s="355"/>
      <c r="T276" s="355"/>
      <c r="U276" s="355"/>
      <c r="V276" s="356"/>
      <c r="W276" s="42" t="s">
        <v>39</v>
      </c>
      <c r="X276" s="43">
        <f>IFERROR(SUM(X265:X275),"0")</f>
        <v>0</v>
      </c>
      <c r="Y276" s="43">
        <f>IFERROR(SUM(Y265:Y275),"0")</f>
        <v>0</v>
      </c>
      <c r="Z276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58"/>
      <c r="P277" s="354" t="s">
        <v>40</v>
      </c>
      <c r="Q277" s="355"/>
      <c r="R277" s="355"/>
      <c r="S277" s="355"/>
      <c r="T277" s="355"/>
      <c r="U277" s="355"/>
      <c r="V277" s="356"/>
      <c r="W277" s="42" t="s">
        <v>0</v>
      </c>
      <c r="X277" s="43">
        <f>IFERROR(SUMPRODUCT(X265:X275*H265:H275),"0")</f>
        <v>0</v>
      </c>
      <c r="Y277" s="43">
        <f>IFERROR(SUMPRODUCT(Y265:Y275*H265:H275),"0")</f>
        <v>0</v>
      </c>
      <c r="Z277" s="42"/>
      <c r="AA277" s="67"/>
      <c r="AB277" s="67"/>
      <c r="AC277" s="67"/>
    </row>
    <row r="278" spans="1:68" ht="15" customHeight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456"/>
      <c r="P278" s="453" t="s">
        <v>33</v>
      </c>
      <c r="Q278" s="454"/>
      <c r="R278" s="454"/>
      <c r="S278" s="454"/>
      <c r="T278" s="454"/>
      <c r="U278" s="454"/>
      <c r="V278" s="455"/>
      <c r="W278" s="42" t="s">
        <v>0</v>
      </c>
      <c r="X278" s="43">
        <f>IFERROR(X24+X31+X38+X46+X51+X55+X59+X64+X70+X76+X81+X87+X97+X103+X113+X117+X121+X127+X133+X139+X144+X149+X154+X159+X166+X174+X178+X184+X191+X200+X205+X210+X216+X222+X228+X234+X240+X244+X252+X257+X263+X277,"0")</f>
        <v>0</v>
      </c>
      <c r="Y278" s="43">
        <f>IFERROR(Y24+Y31+Y38+Y46+Y51+Y55+Y59+Y64+Y70+Y76+Y81+Y87+Y97+Y103+Y113+Y117+Y121+Y127+Y133+Y139+Y144+Y149+Y154+Y159+Y166+Y174+Y178+Y184+Y191+Y200+Y205+Y210+Y216+Y222+Y228+Y234+Y240+Y244+Y252+Y257+Y263+Y277,"0")</f>
        <v>0</v>
      </c>
      <c r="Z278" s="42"/>
      <c r="AA278" s="67"/>
      <c r="AB278" s="67"/>
      <c r="AC278" s="67"/>
    </row>
    <row r="279" spans="1:68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456"/>
      <c r="P279" s="453" t="s">
        <v>34</v>
      </c>
      <c r="Q279" s="454"/>
      <c r="R279" s="454"/>
      <c r="S279" s="454"/>
      <c r="T279" s="454"/>
      <c r="U279" s="454"/>
      <c r="V279" s="455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456"/>
      <c r="P280" s="453" t="s">
        <v>35</v>
      </c>
      <c r="Q280" s="454"/>
      <c r="R280" s="454"/>
      <c r="S280" s="454"/>
      <c r="T280" s="454"/>
      <c r="U280" s="454"/>
      <c r="V280" s="455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456"/>
      <c r="P281" s="453" t="s">
        <v>36</v>
      </c>
      <c r="Q281" s="454"/>
      <c r="R281" s="454"/>
      <c r="S281" s="454"/>
      <c r="T281" s="454"/>
      <c r="U281" s="454"/>
      <c r="V281" s="455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35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456"/>
      <c r="P282" s="453" t="s">
        <v>37</v>
      </c>
      <c r="Q282" s="454"/>
      <c r="R282" s="454"/>
      <c r="S282" s="454"/>
      <c r="T282" s="454"/>
      <c r="U282" s="454"/>
      <c r="V282" s="455"/>
      <c r="W282" s="42" t="s">
        <v>20</v>
      </c>
      <c r="X282" s="43">
        <f>IFERROR(X23+X30+X37+X45+X50+X54+X58+X63+X69+X75+X80+X86+X96+X102+X112+X116+X120+X126+X132+X138+X143+X148+X153+X158+X165+X173+X177+X183+X190+X199+X204+X209+X215+X221+X227+X233+X239+X243+X251+X256+X262+X276,"0")</f>
        <v>0</v>
      </c>
      <c r="Y282" s="43">
        <f>IFERROR(Y23+Y30+Y37+Y45+Y50+Y54+Y58+Y63+Y69+Y75+Y80+Y86+Y96+Y102+Y112+Y116+Y120+Y126+Y132+Y138+Y143+Y148+Y153+Y158+Y165+Y173+Y177+Y183+Y190+Y199+Y204+Y209+Y215+Y221+Y227+Y233+Y239+Y243+Y251+Y256+Y262+Y276,"0")</f>
        <v>0</v>
      </c>
      <c r="Z282" s="42"/>
      <c r="AA282" s="67"/>
      <c r="AB282" s="67"/>
      <c r="AC282" s="67"/>
    </row>
    <row r="283" spans="1:68" ht="14.25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456"/>
      <c r="P283" s="453" t="s">
        <v>38</v>
      </c>
      <c r="Q283" s="454"/>
      <c r="R283" s="454"/>
      <c r="S283" s="454"/>
      <c r="T283" s="454"/>
      <c r="U283" s="454"/>
      <c r="V283" s="455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IFERROR(Z23+Z30+Z37+Z45+Z50+Z54+Z58+Z63+Z69+Z75+Z80+Z86+Z96+Z102+Z112+Z116+Z120+Z126+Z132+Z138+Z143+Z148+Z153+Z158+Z165+Z173+Z177+Z183+Z190+Z199+Z204+Z209+Z215+Z221+Z227+Z233+Z239+Z243+Z251+Z256+Z262+Z276,"0")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457" t="s">
        <v>45</v>
      </c>
      <c r="D285" s="457" t="s">
        <v>45</v>
      </c>
      <c r="E285" s="457" t="s">
        <v>45</v>
      </c>
      <c r="F285" s="457" t="s">
        <v>45</v>
      </c>
      <c r="G285" s="457" t="s">
        <v>45</v>
      </c>
      <c r="H285" s="457" t="s">
        <v>45</v>
      </c>
      <c r="I285" s="457" t="s">
        <v>45</v>
      </c>
      <c r="J285" s="457" t="s">
        <v>45</v>
      </c>
      <c r="K285" s="457" t="s">
        <v>45</v>
      </c>
      <c r="L285" s="457" t="s">
        <v>45</v>
      </c>
      <c r="M285" s="457" t="s">
        <v>45</v>
      </c>
      <c r="N285" s="458"/>
      <c r="O285" s="457" t="s">
        <v>45</v>
      </c>
      <c r="P285" s="457" t="s">
        <v>45</v>
      </c>
      <c r="Q285" s="457" t="s">
        <v>45</v>
      </c>
      <c r="R285" s="457" t="s">
        <v>45</v>
      </c>
      <c r="S285" s="457" t="s">
        <v>45</v>
      </c>
      <c r="T285" s="457" t="s">
        <v>45</v>
      </c>
      <c r="U285" s="88" t="s">
        <v>248</v>
      </c>
      <c r="V285" s="88" t="s">
        <v>257</v>
      </c>
      <c r="W285" s="457" t="s">
        <v>276</v>
      </c>
      <c r="X285" s="457" t="s">
        <v>276</v>
      </c>
      <c r="Y285" s="457" t="s">
        <v>276</v>
      </c>
      <c r="Z285" s="457" t="s">
        <v>276</v>
      </c>
      <c r="AA285" s="457" t="s">
        <v>276</v>
      </c>
      <c r="AB285" s="88" t="s">
        <v>334</v>
      </c>
      <c r="AC285" s="88" t="s">
        <v>339</v>
      </c>
      <c r="AD285" s="88" t="s">
        <v>343</v>
      </c>
      <c r="AE285" s="88" t="s">
        <v>351</v>
      </c>
      <c r="AF285" s="1"/>
    </row>
    <row r="286" spans="1:68" ht="14.25" customHeight="1" thickTop="1" x14ac:dyDescent="0.2">
      <c r="A286" s="459" t="s">
        <v>10</v>
      </c>
      <c r="B286" s="457" t="s">
        <v>81</v>
      </c>
      <c r="C286" s="457" t="s">
        <v>90</v>
      </c>
      <c r="D286" s="457" t="s">
        <v>101</v>
      </c>
      <c r="E286" s="457" t="s">
        <v>113</v>
      </c>
      <c r="F286" s="457" t="s">
        <v>124</v>
      </c>
      <c r="G286" s="457" t="s">
        <v>149</v>
      </c>
      <c r="H286" s="457" t="s">
        <v>156</v>
      </c>
      <c r="I286" s="457" t="s">
        <v>160</v>
      </c>
      <c r="J286" s="457" t="s">
        <v>168</v>
      </c>
      <c r="K286" s="457" t="s">
        <v>183</v>
      </c>
      <c r="L286" s="457" t="s">
        <v>189</v>
      </c>
      <c r="M286" s="457" t="s">
        <v>214</v>
      </c>
      <c r="N286" s="1"/>
      <c r="O286" s="457" t="s">
        <v>220</v>
      </c>
      <c r="P286" s="457" t="s">
        <v>227</v>
      </c>
      <c r="Q286" s="457" t="s">
        <v>232</v>
      </c>
      <c r="R286" s="457" t="s">
        <v>236</v>
      </c>
      <c r="S286" s="457" t="s">
        <v>239</v>
      </c>
      <c r="T286" s="457" t="s">
        <v>244</v>
      </c>
      <c r="U286" s="457" t="s">
        <v>249</v>
      </c>
      <c r="V286" s="457" t="s">
        <v>258</v>
      </c>
      <c r="W286" s="457" t="s">
        <v>277</v>
      </c>
      <c r="X286" s="457" t="s">
        <v>293</v>
      </c>
      <c r="Y286" s="457" t="s">
        <v>310</v>
      </c>
      <c r="Z286" s="457" t="s">
        <v>315</v>
      </c>
      <c r="AA286" s="457" t="s">
        <v>326</v>
      </c>
      <c r="AB286" s="457" t="s">
        <v>335</v>
      </c>
      <c r="AC286" s="457" t="s">
        <v>340</v>
      </c>
      <c r="AD286" s="457" t="s">
        <v>344</v>
      </c>
      <c r="AE286" s="457" t="s">
        <v>351</v>
      </c>
      <c r="AF286" s="1"/>
    </row>
    <row r="287" spans="1:68" ht="13.5" thickBot="1" x14ac:dyDescent="0.25">
      <c r="A287" s="460"/>
      <c r="B287" s="457"/>
      <c r="C287" s="457"/>
      <c r="D287" s="457"/>
      <c r="E287" s="457"/>
      <c r="F287" s="457"/>
      <c r="G287" s="457"/>
      <c r="H287" s="457"/>
      <c r="I287" s="457"/>
      <c r="J287" s="457"/>
      <c r="K287" s="457"/>
      <c r="L287" s="457"/>
      <c r="M287" s="457"/>
      <c r="N287" s="1"/>
      <c r="O287" s="457"/>
      <c r="P287" s="457"/>
      <c r="Q287" s="457"/>
      <c r="R287" s="457"/>
      <c r="S287" s="457"/>
      <c r="T287" s="457"/>
      <c r="U287" s="457"/>
      <c r="V287" s="457"/>
      <c r="W287" s="457"/>
      <c r="X287" s="457"/>
      <c r="Y287" s="457"/>
      <c r="Z287" s="457"/>
      <c r="AA287" s="457"/>
      <c r="AB287" s="457"/>
      <c r="AC287" s="457"/>
      <c r="AD287" s="457"/>
      <c r="AE287" s="457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IFERROR(X194*H194,"0")+IFERROR(X195*H195,"0")+IFERROR(X196*H196,"0")+IFERROR(X197*H197,"0")+IFERROR(X198*H198,"0")</f>
        <v>0</v>
      </c>
      <c r="Y288" s="52">
        <f>IFERROR(X203*H203,"0")</f>
        <v>0</v>
      </c>
      <c r="Z288" s="52">
        <f>IFERROR(X208*H208,"0")+IFERROR(X212*H212,"0")+IFERROR(X213*H213,"0")+IFERROR(X214*H214,"0")</f>
        <v>0</v>
      </c>
      <c r="AA288" s="52">
        <f>IFERROR(X219*H219,"0")+IFERROR(X220*H220,"0")</f>
        <v>0</v>
      </c>
      <c r="AB288" s="52">
        <f>IFERROR(X226*H226,"0")</f>
        <v>0</v>
      </c>
      <c r="AC288" s="52">
        <f>IFERROR(X232*H232,"0")</f>
        <v>0</v>
      </c>
      <c r="AD288" s="52">
        <f>IFERROR(X238*H238,"0")+IFERROR(X242*H242,"0")</f>
        <v>0</v>
      </c>
      <c r="AE288" s="52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HyAC6SLZOcoxSyiaxoKx0oTI0HSBG6yqcT/PzLQPuQ0Kspjh7/aJ93U5Y4CvUwjrny4Q+Q4WIhMCHcg2QPkY5w==" saltValue="d5SVUrp7+djel5Q9ZBVZ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A235:Z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P233:V233"/>
    <mergeCell ref="A233:O234"/>
    <mergeCell ref="P234:V234"/>
    <mergeCell ref="D220:E220"/>
    <mergeCell ref="P220:T220"/>
    <mergeCell ref="P221:V221"/>
    <mergeCell ref="A221:O222"/>
    <mergeCell ref="P222:V222"/>
    <mergeCell ref="A223:Z223"/>
    <mergeCell ref="A224:Z224"/>
    <mergeCell ref="A225:Z225"/>
    <mergeCell ref="D226:E226"/>
    <mergeCell ref="P226:T226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A201:Z201"/>
    <mergeCell ref="A202:Z202"/>
    <mergeCell ref="D203:E203"/>
    <mergeCell ref="P203:T203"/>
    <mergeCell ref="P204:V204"/>
    <mergeCell ref="A204:O205"/>
    <mergeCell ref="P205:V205"/>
    <mergeCell ref="A206:Z206"/>
    <mergeCell ref="A207:Z207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0:X274 X265 X248:X250 X242 X238 X226 X219:X220 X212:X214 X208 X194:X198 X189 X176 X157 X152 X136 X119 X115 X111 X101 X94 X92 X66 X61:X62 X57 X53 X49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0 X254 X232 X170:X172 X131 X124:X125 X110 X108 X93 X91 X74 X44" xr:uid="{00000000-0002-0000-0000-000012000000}">
      <formula1>IF(AK28&gt;0,OR(X28=0,AND(IF(X28-AK28&gt;=0,TRUE,FALSE),X28&gt;0,IF(X28/J28=ROUND(X28/J28,0),TRUE,FALSE))),FALSE)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275 X266:X269 X261 X259 X255 X203 X186:X188 X182 X163:X164 X147 X142 X137 X130 X109 X106:X107 X100 X95 X90 X84:X85 X79 X73 X67:X68 X41:X43" xr:uid="{00000000-0002-0000-0000-000015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9"/>
    </row>
    <row r="3" spans="2:8" x14ac:dyDescent="0.2">
      <c r="B3" s="53" t="s">
        <v>397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399</v>
      </c>
      <c r="D6" s="53" t="s">
        <v>400</v>
      </c>
      <c r="E6" s="53" t="s">
        <v>46</v>
      </c>
    </row>
    <row r="8" spans="2:8" x14ac:dyDescent="0.2">
      <c r="B8" s="53" t="s">
        <v>80</v>
      </c>
      <c r="C8" s="53" t="s">
        <v>399</v>
      </c>
      <c r="D8" s="53" t="s">
        <v>46</v>
      </c>
      <c r="E8" s="53" t="s">
        <v>46</v>
      </c>
    </row>
    <row r="10" spans="2:8" x14ac:dyDescent="0.2">
      <c r="B10" s="53" t="s">
        <v>401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410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411</v>
      </c>
      <c r="C20" s="53" t="s">
        <v>46</v>
      </c>
      <c r="D20" s="53" t="s">
        <v>46</v>
      </c>
      <c r="E20" s="53" t="s">
        <v>46</v>
      </c>
    </row>
  </sheetData>
  <sheetProtection algorithmName="SHA-512" hashValue="EdrhcOuQJqZ8ozlGzhu1byz1TsCayWS/OXwRnFNWOwGY8hcLNeza7TH2w54njUysVExbRpQ0wbWdYoLb4k/dGw==" saltValue="FiYpGKqF956F+myIAPVg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