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EC07A7-B2EA-4C32-88CC-7CE10AFFE1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Z490" i="2" s="1"/>
  <c r="P490" i="2"/>
  <c r="BO489" i="2"/>
  <c r="BM489" i="2"/>
  <c r="Y489" i="2"/>
  <c r="BP489" i="2" s="1"/>
  <c r="P489" i="2"/>
  <c r="Y487" i="2"/>
  <c r="X487" i="2"/>
  <c r="Y486" i="2"/>
  <c r="X486" i="2"/>
  <c r="BO485" i="2"/>
  <c r="BM485" i="2"/>
  <c r="Y485" i="2"/>
  <c r="BP485" i="2" s="1"/>
  <c r="P485" i="2"/>
  <c r="X483" i="2"/>
  <c r="X482" i="2"/>
  <c r="BO481" i="2"/>
  <c r="BM481" i="2"/>
  <c r="Y481" i="2"/>
  <c r="P481" i="2"/>
  <c r="BP480" i="2"/>
  <c r="BO480" i="2"/>
  <c r="BN480" i="2"/>
  <c r="BM480" i="2"/>
  <c r="Z480" i="2"/>
  <c r="Y480" i="2"/>
  <c r="P480" i="2"/>
  <c r="X478" i="2"/>
  <c r="X477" i="2"/>
  <c r="BO476" i="2"/>
  <c r="BM476" i="2"/>
  <c r="Z476" i="2"/>
  <c r="Y476" i="2"/>
  <c r="BN476" i="2" s="1"/>
  <c r="P476" i="2"/>
  <c r="BO475" i="2"/>
  <c r="BM475" i="2"/>
  <c r="Y475" i="2"/>
  <c r="BP475" i="2" s="1"/>
  <c r="BO474" i="2"/>
  <c r="BM474" i="2"/>
  <c r="Y474" i="2"/>
  <c r="Y478" i="2" s="1"/>
  <c r="P474" i="2"/>
  <c r="X472" i="2"/>
  <c r="X471" i="2"/>
  <c r="BO470" i="2"/>
  <c r="BM470" i="2"/>
  <c r="Y470" i="2"/>
  <c r="BP470" i="2" s="1"/>
  <c r="P470" i="2"/>
  <c r="BO469" i="2"/>
  <c r="BM469" i="2"/>
  <c r="Y469" i="2"/>
  <c r="P469" i="2"/>
  <c r="BO468" i="2"/>
  <c r="BM468" i="2"/>
  <c r="Y468" i="2"/>
  <c r="BN468" i="2" s="1"/>
  <c r="P468" i="2"/>
  <c r="BO467" i="2"/>
  <c r="BM467" i="2"/>
  <c r="Y467" i="2"/>
  <c r="Y471" i="2" s="1"/>
  <c r="P467" i="2"/>
  <c r="X463" i="2"/>
  <c r="X462" i="2"/>
  <c r="BP461" i="2"/>
  <c r="BO461" i="2"/>
  <c r="BN461" i="2"/>
  <c r="BM461" i="2"/>
  <c r="Z461" i="2"/>
  <c r="Y461" i="2"/>
  <c r="P461" i="2"/>
  <c r="BO460" i="2"/>
  <c r="BM460" i="2"/>
  <c r="Y460" i="2"/>
  <c r="BP460" i="2" s="1"/>
  <c r="P460" i="2"/>
  <c r="BO459" i="2"/>
  <c r="BM459" i="2"/>
  <c r="Z459" i="2"/>
  <c r="Y459" i="2"/>
  <c r="Y462" i="2" s="1"/>
  <c r="P459" i="2"/>
  <c r="X457" i="2"/>
  <c r="X456" i="2"/>
  <c r="BO455" i="2"/>
  <c r="BM455" i="2"/>
  <c r="Z455" i="2"/>
  <c r="Y455" i="2"/>
  <c r="BN455" i="2" s="1"/>
  <c r="P455" i="2"/>
  <c r="BO454" i="2"/>
  <c r="BM454" i="2"/>
  <c r="Y454" i="2"/>
  <c r="Z454" i="2" s="1"/>
  <c r="P454" i="2"/>
  <c r="BP453" i="2"/>
  <c r="BO453" i="2"/>
  <c r="BN453" i="2"/>
  <c r="BM453" i="2"/>
  <c r="Z453" i="2"/>
  <c r="Y453" i="2"/>
  <c r="P453" i="2"/>
  <c r="BO452" i="2"/>
  <c r="BM452" i="2"/>
  <c r="Y452" i="2"/>
  <c r="P452" i="2"/>
  <c r="BP451" i="2"/>
  <c r="BO451" i="2"/>
  <c r="BN451" i="2"/>
  <c r="BM451" i="2"/>
  <c r="Z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P445" i="2"/>
  <c r="BO445" i="2"/>
  <c r="BM445" i="2"/>
  <c r="Y445" i="2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P438" i="2"/>
  <c r="BO438" i="2"/>
  <c r="BN438" i="2"/>
  <c r="BM438" i="2"/>
  <c r="Z438" i="2"/>
  <c r="Y438" i="2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Z435" i="2"/>
  <c r="Y435" i="2"/>
  <c r="BN435" i="2" s="1"/>
  <c r="P435" i="2"/>
  <c r="BO434" i="2"/>
  <c r="BM434" i="2"/>
  <c r="Y434" i="2"/>
  <c r="Z434" i="2" s="1"/>
  <c r="P434" i="2"/>
  <c r="BP433" i="2"/>
  <c r="BO433" i="2"/>
  <c r="BN433" i="2"/>
  <c r="BM433" i="2"/>
  <c r="Z433" i="2"/>
  <c r="Y433" i="2"/>
  <c r="P433" i="2"/>
  <c r="BO432" i="2"/>
  <c r="BM432" i="2"/>
  <c r="Y432" i="2"/>
  <c r="BO431" i="2"/>
  <c r="BM431" i="2"/>
  <c r="Y431" i="2"/>
  <c r="BN431" i="2" s="1"/>
  <c r="P431" i="2"/>
  <c r="BO430" i="2"/>
  <c r="BM430" i="2"/>
  <c r="Y430" i="2"/>
  <c r="P430" i="2"/>
  <c r="X426" i="2"/>
  <c r="X425" i="2"/>
  <c r="BP424" i="2"/>
  <c r="BO424" i="2"/>
  <c r="BN424" i="2"/>
  <c r="BM424" i="2"/>
  <c r="Z424" i="2"/>
  <c r="Z425" i="2" s="1"/>
  <c r="Y424" i="2"/>
  <c r="Y508" i="2" s="1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Z414" i="2" s="1"/>
  <c r="P414" i="2"/>
  <c r="BO413" i="2"/>
  <c r="BM413" i="2"/>
  <c r="Y413" i="2"/>
  <c r="P413" i="2"/>
  <c r="BP412" i="2"/>
  <c r="BO412" i="2"/>
  <c r="BN412" i="2"/>
  <c r="BM412" i="2"/>
  <c r="Z412" i="2"/>
  <c r="Y412" i="2"/>
  <c r="P412" i="2"/>
  <c r="BO411" i="2"/>
  <c r="BM411" i="2"/>
  <c r="Y411" i="2"/>
  <c r="P411" i="2"/>
  <c r="X409" i="2"/>
  <c r="X408" i="2"/>
  <c r="BO407" i="2"/>
  <c r="BM407" i="2"/>
  <c r="Y407" i="2"/>
  <c r="Y408" i="2" s="1"/>
  <c r="P407" i="2"/>
  <c r="X404" i="2"/>
  <c r="X403" i="2"/>
  <c r="BO402" i="2"/>
  <c r="BM402" i="2"/>
  <c r="Y402" i="2"/>
  <c r="Z402" i="2" s="1"/>
  <c r="P402" i="2"/>
  <c r="BP401" i="2"/>
  <c r="BO401" i="2"/>
  <c r="BN401" i="2"/>
  <c r="BM401" i="2"/>
  <c r="Z401" i="2"/>
  <c r="Y401" i="2"/>
  <c r="P401" i="2"/>
  <c r="X399" i="2"/>
  <c r="X398" i="2"/>
  <c r="BO397" i="2"/>
  <c r="BM397" i="2"/>
  <c r="Z397" i="2"/>
  <c r="Y397" i="2"/>
  <c r="BP397" i="2" s="1"/>
  <c r="P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P391" i="2"/>
  <c r="BP390" i="2"/>
  <c r="BO390" i="2"/>
  <c r="BN390" i="2"/>
  <c r="BM390" i="2"/>
  <c r="Z390" i="2"/>
  <c r="Y390" i="2"/>
  <c r="P390" i="2"/>
  <c r="BO389" i="2"/>
  <c r="BM389" i="2"/>
  <c r="Y389" i="2"/>
  <c r="P389" i="2"/>
  <c r="BO388" i="2"/>
  <c r="BM388" i="2"/>
  <c r="Y388" i="2"/>
  <c r="P388" i="2"/>
  <c r="Y384" i="2"/>
  <c r="X384" i="2"/>
  <c r="Y383" i="2"/>
  <c r="X383" i="2"/>
  <c r="BO382" i="2"/>
  <c r="BM382" i="2"/>
  <c r="Y382" i="2"/>
  <c r="BP382" i="2" s="1"/>
  <c r="P382" i="2"/>
  <c r="X380" i="2"/>
  <c r="X379" i="2"/>
  <c r="BO378" i="2"/>
  <c r="BM378" i="2"/>
  <c r="Z378" i="2"/>
  <c r="Y378" i="2"/>
  <c r="BP378" i="2" s="1"/>
  <c r="P378" i="2"/>
  <c r="BO377" i="2"/>
  <c r="BM377" i="2"/>
  <c r="Y377" i="2"/>
  <c r="P377" i="2"/>
  <c r="Y375" i="2"/>
  <c r="X375" i="2"/>
  <c r="Y374" i="2"/>
  <c r="X374" i="2"/>
  <c r="BP373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P367" i="2"/>
  <c r="X364" i="2"/>
  <c r="X363" i="2"/>
  <c r="BO362" i="2"/>
  <c r="BM362" i="2"/>
  <c r="Y362" i="2"/>
  <c r="X360" i="2"/>
  <c r="X359" i="2"/>
  <c r="BO358" i="2"/>
  <c r="BM358" i="2"/>
  <c r="Y358" i="2"/>
  <c r="BP358" i="2" s="1"/>
  <c r="P358" i="2"/>
  <c r="BO357" i="2"/>
  <c r="BM357" i="2"/>
  <c r="Z357" i="2"/>
  <c r="Y357" i="2"/>
  <c r="P357" i="2"/>
  <c r="X355" i="2"/>
  <c r="X354" i="2"/>
  <c r="BO353" i="2"/>
  <c r="BN353" i="2"/>
  <c r="BM353" i="2"/>
  <c r="Z353" i="2"/>
  <c r="Y353" i="2"/>
  <c r="BP353" i="2" s="1"/>
  <c r="P353" i="2"/>
  <c r="BO352" i="2"/>
  <c r="BM352" i="2"/>
  <c r="Y352" i="2"/>
  <c r="BN352" i="2" s="1"/>
  <c r="P352" i="2"/>
  <c r="X350" i="2"/>
  <c r="X349" i="2"/>
  <c r="BO348" i="2"/>
  <c r="BM348" i="2"/>
  <c r="Y348" i="2"/>
  <c r="P348" i="2"/>
  <c r="BP347" i="2"/>
  <c r="BO347" i="2"/>
  <c r="BN347" i="2"/>
  <c r="BM347" i="2"/>
  <c r="Z347" i="2"/>
  <c r="Y347" i="2"/>
  <c r="P347" i="2"/>
  <c r="BO346" i="2"/>
  <c r="BM346" i="2"/>
  <c r="Y346" i="2"/>
  <c r="BP346" i="2" s="1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O343" i="2"/>
  <c r="BN343" i="2"/>
  <c r="BM343" i="2"/>
  <c r="Z343" i="2"/>
  <c r="Y343" i="2"/>
  <c r="BP343" i="2" s="1"/>
  <c r="P343" i="2"/>
  <c r="BO342" i="2"/>
  <c r="BM342" i="2"/>
  <c r="Y342" i="2"/>
  <c r="BN342" i="2" s="1"/>
  <c r="P342" i="2"/>
  <c r="X338" i="2"/>
  <c r="X337" i="2"/>
  <c r="BO336" i="2"/>
  <c r="BM336" i="2"/>
  <c r="Y336" i="2"/>
  <c r="P336" i="2"/>
  <c r="BP335" i="2"/>
  <c r="BO335" i="2"/>
  <c r="BN335" i="2"/>
  <c r="BM335" i="2"/>
  <c r="Z335" i="2"/>
  <c r="Y335" i="2"/>
  <c r="P335" i="2"/>
  <c r="BO334" i="2"/>
  <c r="BM334" i="2"/>
  <c r="Y334" i="2"/>
  <c r="P334" i="2"/>
  <c r="X331" i="2"/>
  <c r="X330" i="2"/>
  <c r="BO329" i="2"/>
  <c r="BM329" i="2"/>
  <c r="Y329" i="2"/>
  <c r="BP329" i="2" s="1"/>
  <c r="P329" i="2"/>
  <c r="BP328" i="2"/>
  <c r="BO328" i="2"/>
  <c r="BM328" i="2"/>
  <c r="Y328" i="2"/>
  <c r="P328" i="2"/>
  <c r="BO327" i="2"/>
  <c r="BM327" i="2"/>
  <c r="Y327" i="2"/>
  <c r="Z327" i="2" s="1"/>
  <c r="P327" i="2"/>
  <c r="X325" i="2"/>
  <c r="X324" i="2"/>
  <c r="BO323" i="2"/>
  <c r="BM323" i="2"/>
  <c r="Y323" i="2"/>
  <c r="BP323" i="2" s="1"/>
  <c r="P323" i="2"/>
  <c r="BO322" i="2"/>
  <c r="BM322" i="2"/>
  <c r="Z322" i="2"/>
  <c r="Y322" i="2"/>
  <c r="P322" i="2"/>
  <c r="BO321" i="2"/>
  <c r="BM321" i="2"/>
  <c r="Y321" i="2"/>
  <c r="BO320" i="2"/>
  <c r="BM320" i="2"/>
  <c r="Y320" i="2"/>
  <c r="X318" i="2"/>
  <c r="X317" i="2"/>
  <c r="BO316" i="2"/>
  <c r="BM316" i="2"/>
  <c r="Z316" i="2"/>
  <c r="Y316" i="2"/>
  <c r="P316" i="2"/>
  <c r="BO315" i="2"/>
  <c r="BM315" i="2"/>
  <c r="Y315" i="2"/>
  <c r="BP315" i="2" s="1"/>
  <c r="P315" i="2"/>
  <c r="BP314" i="2"/>
  <c r="BO314" i="2"/>
  <c r="BN314" i="2"/>
  <c r="BM314" i="2"/>
  <c r="Z314" i="2"/>
  <c r="Y314" i="2"/>
  <c r="P314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Z308" i="2"/>
  <c r="Y308" i="2"/>
  <c r="BN308" i="2" s="1"/>
  <c r="P308" i="2"/>
  <c r="BO307" i="2"/>
  <c r="BM307" i="2"/>
  <c r="Y307" i="2"/>
  <c r="Z307" i="2" s="1"/>
  <c r="P307" i="2"/>
  <c r="BP306" i="2"/>
  <c r="BO306" i="2"/>
  <c r="BN306" i="2"/>
  <c r="BM306" i="2"/>
  <c r="Z306" i="2"/>
  <c r="Y306" i="2"/>
  <c r="P306" i="2"/>
  <c r="X304" i="2"/>
  <c r="X303" i="2"/>
  <c r="BO302" i="2"/>
  <c r="BM302" i="2"/>
  <c r="Z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Z297" i="2" s="1"/>
  <c r="P297" i="2"/>
  <c r="BO296" i="2"/>
  <c r="BM296" i="2"/>
  <c r="Y296" i="2"/>
  <c r="Y304" i="2" s="1"/>
  <c r="P296" i="2"/>
  <c r="X294" i="2"/>
  <c r="X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N288" i="2" s="1"/>
  <c r="P288" i="2"/>
  <c r="X285" i="2"/>
  <c r="Y284" i="2"/>
  <c r="X284" i="2"/>
  <c r="BP283" i="2"/>
  <c r="BO283" i="2"/>
  <c r="BN283" i="2"/>
  <c r="BM283" i="2"/>
  <c r="Z283" i="2"/>
  <c r="Z284" i="2" s="1"/>
  <c r="Y283" i="2"/>
  <c r="Q508" i="2" s="1"/>
  <c r="P283" i="2"/>
  <c r="X280" i="2"/>
  <c r="X279" i="2"/>
  <c r="BO278" i="2"/>
  <c r="BM278" i="2"/>
  <c r="Z278" i="2"/>
  <c r="Z279" i="2" s="1"/>
  <c r="Y278" i="2"/>
  <c r="BN278" i="2" s="1"/>
  <c r="P278" i="2"/>
  <c r="X276" i="2"/>
  <c r="X275" i="2"/>
  <c r="BO274" i="2"/>
  <c r="BM274" i="2"/>
  <c r="Z274" i="2"/>
  <c r="Z275" i="2" s="1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Z267" i="2" s="1"/>
  <c r="P267" i="2"/>
  <c r="X264" i="2"/>
  <c r="X263" i="2"/>
  <c r="BO262" i="2"/>
  <c r="BN262" i="2"/>
  <c r="BM262" i="2"/>
  <c r="Z262" i="2"/>
  <c r="Y262" i="2"/>
  <c r="BP262" i="2" s="1"/>
  <c r="BO261" i="2"/>
  <c r="BM261" i="2"/>
  <c r="Y261" i="2"/>
  <c r="Z261" i="2" s="1"/>
  <c r="P261" i="2"/>
  <c r="BP260" i="2"/>
  <c r="BO260" i="2"/>
  <c r="BN260" i="2"/>
  <c r="BM260" i="2"/>
  <c r="Z260" i="2"/>
  <c r="Y260" i="2"/>
  <c r="BP259" i="2"/>
  <c r="BO259" i="2"/>
  <c r="BN259" i="2"/>
  <c r="BM259" i="2"/>
  <c r="Z259" i="2"/>
  <c r="Z263" i="2" s="1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P243" i="2"/>
  <c r="BO243" i="2"/>
  <c r="BN243" i="2"/>
  <c r="BM243" i="2"/>
  <c r="Z243" i="2"/>
  <c r="Y243" i="2"/>
  <c r="P243" i="2"/>
  <c r="BO242" i="2"/>
  <c r="BM242" i="2"/>
  <c r="Y242" i="2"/>
  <c r="BO241" i="2"/>
  <c r="BM241" i="2"/>
  <c r="Y241" i="2"/>
  <c r="Y247" i="2" s="1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4" i="2" s="1"/>
  <c r="P233" i="2"/>
  <c r="X231" i="2"/>
  <c r="X230" i="2"/>
  <c r="BO229" i="2"/>
  <c r="BM229" i="2"/>
  <c r="Y229" i="2"/>
  <c r="BN229" i="2" s="1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N225" i="2" s="1"/>
  <c r="BO224" i="2"/>
  <c r="BM224" i="2"/>
  <c r="Z224" i="2"/>
  <c r="Y224" i="2"/>
  <c r="BN224" i="2" s="1"/>
  <c r="P224" i="2"/>
  <c r="BO223" i="2"/>
  <c r="BM223" i="2"/>
  <c r="Y223" i="2"/>
  <c r="BP223" i="2" s="1"/>
  <c r="P223" i="2"/>
  <c r="BO222" i="2"/>
  <c r="BN222" i="2"/>
  <c r="BM222" i="2"/>
  <c r="Z222" i="2"/>
  <c r="Y222" i="2"/>
  <c r="BP222" i="2" s="1"/>
  <c r="P222" i="2"/>
  <c r="BO221" i="2"/>
  <c r="BM221" i="2"/>
  <c r="Y221" i="2"/>
  <c r="BN221" i="2" s="1"/>
  <c r="P221" i="2"/>
  <c r="X218" i="2"/>
  <c r="X217" i="2"/>
  <c r="BO216" i="2"/>
  <c r="BM216" i="2"/>
  <c r="Y216" i="2"/>
  <c r="BP216" i="2" s="1"/>
  <c r="P216" i="2"/>
  <c r="BP215" i="2"/>
  <c r="BO215" i="2"/>
  <c r="BN215" i="2"/>
  <c r="BM215" i="2"/>
  <c r="Z215" i="2"/>
  <c r="Y215" i="2"/>
  <c r="Y218" i="2" s="1"/>
  <c r="P215" i="2"/>
  <c r="X213" i="2"/>
  <c r="X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Z209" i="2"/>
  <c r="Y209" i="2"/>
  <c r="BN209" i="2" s="1"/>
  <c r="P209" i="2"/>
  <c r="BO208" i="2"/>
  <c r="BM208" i="2"/>
  <c r="Y208" i="2"/>
  <c r="Z208" i="2" s="1"/>
  <c r="P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P204" i="2"/>
  <c r="BO203" i="2"/>
  <c r="BM203" i="2"/>
  <c r="Y203" i="2"/>
  <c r="Y212" i="2" s="1"/>
  <c r="P203" i="2"/>
  <c r="X201" i="2"/>
  <c r="X200" i="2"/>
  <c r="BO199" i="2"/>
  <c r="BM199" i="2"/>
  <c r="Y199" i="2"/>
  <c r="BN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P193" i="2"/>
  <c r="BO193" i="2"/>
  <c r="BN193" i="2"/>
  <c r="BM193" i="2"/>
  <c r="Z193" i="2"/>
  <c r="Y193" i="2"/>
  <c r="P193" i="2"/>
  <c r="BO192" i="2"/>
  <c r="BM192" i="2"/>
  <c r="Y192" i="2"/>
  <c r="P192" i="2"/>
  <c r="X190" i="2"/>
  <c r="X189" i="2"/>
  <c r="BO188" i="2"/>
  <c r="BM188" i="2"/>
  <c r="Y188" i="2"/>
  <c r="Z188" i="2" s="1"/>
  <c r="P188" i="2"/>
  <c r="BP187" i="2"/>
  <c r="BO187" i="2"/>
  <c r="BN187" i="2"/>
  <c r="BM187" i="2"/>
  <c r="Z187" i="2"/>
  <c r="Z189" i="2" s="1"/>
  <c r="Y187" i="2"/>
  <c r="P187" i="2"/>
  <c r="X185" i="2"/>
  <c r="X184" i="2"/>
  <c r="BO183" i="2"/>
  <c r="BM183" i="2"/>
  <c r="Y183" i="2"/>
  <c r="Z183" i="2" s="1"/>
  <c r="P183" i="2"/>
  <c r="BP182" i="2"/>
  <c r="BO182" i="2"/>
  <c r="BN182" i="2"/>
  <c r="BM182" i="2"/>
  <c r="Z182" i="2"/>
  <c r="Y182" i="2"/>
  <c r="P182" i="2"/>
  <c r="X179" i="2"/>
  <c r="X178" i="2"/>
  <c r="BO177" i="2"/>
  <c r="BM177" i="2"/>
  <c r="Y177" i="2"/>
  <c r="BN177" i="2" s="1"/>
  <c r="P177" i="2"/>
  <c r="X175" i="2"/>
  <c r="X174" i="2"/>
  <c r="BO173" i="2"/>
  <c r="BM173" i="2"/>
  <c r="Y173" i="2"/>
  <c r="BP173" i="2" s="1"/>
  <c r="P173" i="2"/>
  <c r="BP172" i="2"/>
  <c r="BO172" i="2"/>
  <c r="BN172" i="2"/>
  <c r="BM172" i="2"/>
  <c r="Z172" i="2"/>
  <c r="Y172" i="2"/>
  <c r="P172" i="2"/>
  <c r="BO171" i="2"/>
  <c r="BM171" i="2"/>
  <c r="Y171" i="2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P163" i="2"/>
  <c r="BO163" i="2"/>
  <c r="BN163" i="2"/>
  <c r="BM163" i="2"/>
  <c r="Z163" i="2"/>
  <c r="Y163" i="2"/>
  <c r="P163" i="2"/>
  <c r="BO162" i="2"/>
  <c r="BM162" i="2"/>
  <c r="Y162" i="2"/>
  <c r="BP162" i="2" s="1"/>
  <c r="P162" i="2"/>
  <c r="BO161" i="2"/>
  <c r="BM161" i="2"/>
  <c r="Y161" i="2"/>
  <c r="BP161" i="2" s="1"/>
  <c r="P161" i="2"/>
  <c r="BP160" i="2"/>
  <c r="BO160" i="2"/>
  <c r="BN160" i="2"/>
  <c r="BM160" i="2"/>
  <c r="Z160" i="2"/>
  <c r="Y160" i="2"/>
  <c r="P160" i="2"/>
  <c r="BO159" i="2"/>
  <c r="BM159" i="2"/>
  <c r="Y159" i="2"/>
  <c r="BP159" i="2" s="1"/>
  <c r="P159" i="2"/>
  <c r="X157" i="2"/>
  <c r="X156" i="2"/>
  <c r="BO155" i="2"/>
  <c r="BM155" i="2"/>
  <c r="Y155" i="2"/>
  <c r="I508" i="2" s="1"/>
  <c r="P155" i="2"/>
  <c r="X151" i="2"/>
  <c r="X150" i="2"/>
  <c r="BO149" i="2"/>
  <c r="BM149" i="2"/>
  <c r="Y149" i="2"/>
  <c r="BP149" i="2" s="1"/>
  <c r="P149" i="2"/>
  <c r="BO148" i="2"/>
  <c r="BM148" i="2"/>
  <c r="Y148" i="2"/>
  <c r="Z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BN143" i="2" s="1"/>
  <c r="BO142" i="2"/>
  <c r="BM142" i="2"/>
  <c r="Y142" i="2"/>
  <c r="H508" i="2" s="1"/>
  <c r="P142" i="2"/>
  <c r="X139" i="2"/>
  <c r="X138" i="2"/>
  <c r="BO137" i="2"/>
  <c r="BM137" i="2"/>
  <c r="Y137" i="2"/>
  <c r="BN137" i="2" s="1"/>
  <c r="P137" i="2"/>
  <c r="BO136" i="2"/>
  <c r="BM136" i="2"/>
  <c r="Y136" i="2"/>
  <c r="Z136" i="2" s="1"/>
  <c r="P136" i="2"/>
  <c r="X134" i="2"/>
  <c r="X133" i="2"/>
  <c r="BP132" i="2"/>
  <c r="BO132" i="2"/>
  <c r="BN132" i="2"/>
  <c r="BM132" i="2"/>
  <c r="Z132" i="2"/>
  <c r="Y132" i="2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G508" i="2" s="1"/>
  <c r="P126" i="2"/>
  <c r="X123" i="2"/>
  <c r="X122" i="2"/>
  <c r="BO121" i="2"/>
  <c r="BM121" i="2"/>
  <c r="Y121" i="2"/>
  <c r="BP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BP109" i="2" s="1"/>
  <c r="P109" i="2"/>
  <c r="BO108" i="2"/>
  <c r="BM108" i="2"/>
  <c r="Y108" i="2"/>
  <c r="Y112" i="2" s="1"/>
  <c r="P108" i="2"/>
  <c r="X106" i="2"/>
  <c r="X105" i="2"/>
  <c r="BO104" i="2"/>
  <c r="BM104" i="2"/>
  <c r="Y104" i="2"/>
  <c r="BP104" i="2" s="1"/>
  <c r="P104" i="2"/>
  <c r="BO103" i="2"/>
  <c r="BM103" i="2"/>
  <c r="Z103" i="2"/>
  <c r="Y103" i="2"/>
  <c r="BN103" i="2" s="1"/>
  <c r="P103" i="2"/>
  <c r="BO102" i="2"/>
  <c r="BM102" i="2"/>
  <c r="Y102" i="2"/>
  <c r="Z102" i="2" s="1"/>
  <c r="P102" i="2"/>
  <c r="BO101" i="2"/>
  <c r="BM101" i="2"/>
  <c r="Y101" i="2"/>
  <c r="F508" i="2" s="1"/>
  <c r="P101" i="2"/>
  <c r="X98" i="2"/>
  <c r="X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P94" i="2" s="1"/>
  <c r="P94" i="2"/>
  <c r="BO93" i="2"/>
  <c r="BN93" i="2"/>
  <c r="BM93" i="2"/>
  <c r="Y93" i="2"/>
  <c r="BP93" i="2" s="1"/>
  <c r="X91" i="2"/>
  <c r="X90" i="2"/>
  <c r="BO89" i="2"/>
  <c r="BM89" i="2"/>
  <c r="Y89" i="2"/>
  <c r="Y91" i="2" s="1"/>
  <c r="P89" i="2"/>
  <c r="BO88" i="2"/>
  <c r="BM88" i="2"/>
  <c r="Y88" i="2"/>
  <c r="BP88" i="2" s="1"/>
  <c r="P88" i="2"/>
  <c r="BO87" i="2"/>
  <c r="BM87" i="2"/>
  <c r="Z87" i="2"/>
  <c r="Y87" i="2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BO73" i="2"/>
  <c r="BM73" i="2"/>
  <c r="Z73" i="2"/>
  <c r="Y73" i="2"/>
  <c r="P73" i="2"/>
  <c r="X71" i="2"/>
  <c r="X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P57" i="2"/>
  <c r="BO57" i="2"/>
  <c r="BN57" i="2"/>
  <c r="BM57" i="2"/>
  <c r="Z57" i="2"/>
  <c r="Y57" i="2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Z54" i="2"/>
  <c r="Y54" i="2"/>
  <c r="BN54" i="2" s="1"/>
  <c r="P54" i="2"/>
  <c r="BO53" i="2"/>
  <c r="BM53" i="2"/>
  <c r="Y53" i="2"/>
  <c r="Z53" i="2" s="1"/>
  <c r="P53" i="2"/>
  <c r="BO52" i="2"/>
  <c r="BM52" i="2"/>
  <c r="Y52" i="2"/>
  <c r="Y58" i="2" s="1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N43" i="2"/>
  <c r="BM43" i="2"/>
  <c r="Z43" i="2"/>
  <c r="Y43" i="2"/>
  <c r="BP43" i="2" s="1"/>
  <c r="P43" i="2"/>
  <c r="BO42" i="2"/>
  <c r="BM42" i="2"/>
  <c r="Y42" i="2"/>
  <c r="BN42" i="2" s="1"/>
  <c r="P42" i="2"/>
  <c r="BO41" i="2"/>
  <c r="BM41" i="2"/>
  <c r="Y41" i="2"/>
  <c r="C508" i="2" s="1"/>
  <c r="P41" i="2"/>
  <c r="X37" i="2"/>
  <c r="X36" i="2"/>
  <c r="BP35" i="2"/>
  <c r="BO35" i="2"/>
  <c r="BN35" i="2"/>
  <c r="BM35" i="2"/>
  <c r="Z35" i="2"/>
  <c r="Z36" i="2" s="1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Z29" i="2"/>
  <c r="Y29" i="2"/>
  <c r="BN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Y32" i="2" s="1"/>
  <c r="P26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F10" i="2" s="1"/>
  <c r="D7" i="2"/>
  <c r="Q6" i="2"/>
  <c r="P2" i="2"/>
  <c r="BN28" i="2" l="1"/>
  <c r="BN31" i="2"/>
  <c r="BP52" i="2"/>
  <c r="BP62" i="2"/>
  <c r="BN63" i="2"/>
  <c r="BN69" i="2"/>
  <c r="BN82" i="2"/>
  <c r="BN89" i="2"/>
  <c r="BP101" i="2"/>
  <c r="BN102" i="2"/>
  <c r="Y105" i="2"/>
  <c r="Y106" i="2"/>
  <c r="BP126" i="2"/>
  <c r="BN127" i="2"/>
  <c r="BN136" i="2"/>
  <c r="BP136" i="2"/>
  <c r="Y151" i="2"/>
  <c r="BN155" i="2"/>
  <c r="BP166" i="2"/>
  <c r="BN167" i="2"/>
  <c r="Z184" i="2"/>
  <c r="Y184" i="2"/>
  <c r="BN188" i="2"/>
  <c r="BP199" i="2"/>
  <c r="BN208" i="2"/>
  <c r="BN211" i="2"/>
  <c r="BP225" i="2"/>
  <c r="BN226" i="2"/>
  <c r="Y235" i="2"/>
  <c r="Y246" i="2"/>
  <c r="BN242" i="2"/>
  <c r="BP251" i="2"/>
  <c r="BN252" i="2"/>
  <c r="BP288" i="2"/>
  <c r="BN289" i="2"/>
  <c r="BP298" i="2"/>
  <c r="BN299" i="2"/>
  <c r="Y303" i="2"/>
  <c r="BN307" i="2"/>
  <c r="BN310" i="2"/>
  <c r="BP321" i="2"/>
  <c r="BN321" i="2"/>
  <c r="Z321" i="2"/>
  <c r="BN329" i="2"/>
  <c r="BP336" i="2"/>
  <c r="BN336" i="2"/>
  <c r="Z336" i="2"/>
  <c r="BP348" i="2"/>
  <c r="BN348" i="2"/>
  <c r="Z348" i="2"/>
  <c r="Y364" i="2"/>
  <c r="Y363" i="2"/>
  <c r="Z362" i="2"/>
  <c r="Z363" i="2" s="1"/>
  <c r="U508" i="2"/>
  <c r="BP367" i="2"/>
  <c r="BN367" i="2"/>
  <c r="Z367" i="2"/>
  <c r="BN369" i="2"/>
  <c r="Z369" i="2"/>
  <c r="Y379" i="2"/>
  <c r="Y380" i="2"/>
  <c r="BP377" i="2"/>
  <c r="BN377" i="2"/>
  <c r="Z377" i="2"/>
  <c r="Z379" i="2" s="1"/>
  <c r="BP391" i="2"/>
  <c r="BN391" i="2"/>
  <c r="Z391" i="2"/>
  <c r="BN393" i="2"/>
  <c r="Z393" i="2"/>
  <c r="BP396" i="2"/>
  <c r="BN396" i="2"/>
  <c r="Z396" i="2"/>
  <c r="BP432" i="2"/>
  <c r="BN432" i="2"/>
  <c r="Z432" i="2"/>
  <c r="BN446" i="2"/>
  <c r="BP452" i="2"/>
  <c r="BN452" i="2"/>
  <c r="Z452" i="2"/>
  <c r="BN481" i="2"/>
  <c r="Z481" i="2"/>
  <c r="Z482" i="2" s="1"/>
  <c r="Y33" i="2"/>
  <c r="BP27" i="2"/>
  <c r="BN53" i="2"/>
  <c r="BN56" i="2"/>
  <c r="BN74" i="2"/>
  <c r="BP74" i="2"/>
  <c r="X499" i="2"/>
  <c r="X500" i="2"/>
  <c r="X502" i="2"/>
  <c r="X498" i="2"/>
  <c r="Z26" i="2"/>
  <c r="BN26" i="2"/>
  <c r="Z27" i="2"/>
  <c r="BP29" i="2"/>
  <c r="BN30" i="2"/>
  <c r="Y37" i="2"/>
  <c r="BN41" i="2"/>
  <c r="BP41" i="2"/>
  <c r="Y48" i="2"/>
  <c r="Z52" i="2"/>
  <c r="BP54" i="2"/>
  <c r="BN55" i="2"/>
  <c r="Z61" i="2"/>
  <c r="BN61" i="2"/>
  <c r="Z62" i="2"/>
  <c r="Y71" i="2"/>
  <c r="Y78" i="2"/>
  <c r="Z76" i="2"/>
  <c r="BN76" i="2"/>
  <c r="E508" i="2"/>
  <c r="BP87" i="2"/>
  <c r="BN88" i="2"/>
  <c r="BN94" i="2"/>
  <c r="Z95" i="2"/>
  <c r="BN95" i="2"/>
  <c r="Y97" i="2"/>
  <c r="Z101" i="2"/>
  <c r="BP103" i="2"/>
  <c r="BN104" i="2"/>
  <c r="Z109" i="2"/>
  <c r="BN109" i="2"/>
  <c r="Z115" i="2"/>
  <c r="BN115" i="2"/>
  <c r="Z117" i="2"/>
  <c r="BN117" i="2"/>
  <c r="BN121" i="2"/>
  <c r="Z126" i="2"/>
  <c r="Y128" i="2"/>
  <c r="Y129" i="2"/>
  <c r="Z142" i="2"/>
  <c r="BN142" i="2"/>
  <c r="BP142" i="2"/>
  <c r="Z147" i="2"/>
  <c r="BN147" i="2"/>
  <c r="Z162" i="2"/>
  <c r="BN162" i="2"/>
  <c r="Z164" i="2"/>
  <c r="BN164" i="2"/>
  <c r="BN165" i="2"/>
  <c r="Z166" i="2"/>
  <c r="Y175" i="2"/>
  <c r="Z173" i="2"/>
  <c r="BN173" i="2"/>
  <c r="J508" i="2"/>
  <c r="Y190" i="2"/>
  <c r="Y201" i="2"/>
  <c r="Z195" i="2"/>
  <c r="BN195" i="2"/>
  <c r="Z197" i="2"/>
  <c r="BN197" i="2"/>
  <c r="BN198" i="2"/>
  <c r="Z199" i="2"/>
  <c r="Z203" i="2"/>
  <c r="BN203" i="2"/>
  <c r="BP203" i="2"/>
  <c r="Y213" i="2"/>
  <c r="Z206" i="2"/>
  <c r="BN206" i="2"/>
  <c r="BP209" i="2"/>
  <c r="BN210" i="2"/>
  <c r="Z216" i="2"/>
  <c r="Z217" i="2" s="1"/>
  <c r="BN216" i="2"/>
  <c r="Y217" i="2"/>
  <c r="BP224" i="2"/>
  <c r="Z225" i="2"/>
  <c r="BN227" i="2"/>
  <c r="Z228" i="2"/>
  <c r="BN228" i="2"/>
  <c r="Z233" i="2"/>
  <c r="Z234" i="2" s="1"/>
  <c r="BN233" i="2"/>
  <c r="BP233" i="2"/>
  <c r="BN237" i="2"/>
  <c r="Z241" i="2"/>
  <c r="BN241" i="2"/>
  <c r="BP241" i="2"/>
  <c r="BN250" i="2"/>
  <c r="Z251" i="2"/>
  <c r="Y255" i="2"/>
  <c r="BN253" i="2"/>
  <c r="Z254" i="2"/>
  <c r="BN254" i="2"/>
  <c r="M508" i="2"/>
  <c r="Y263" i="2"/>
  <c r="Z269" i="2"/>
  <c r="BN269" i="2"/>
  <c r="BP274" i="2"/>
  <c r="Y275" i="2"/>
  <c r="Y276" i="2"/>
  <c r="BP278" i="2"/>
  <c r="Y279" i="2"/>
  <c r="Y280" i="2"/>
  <c r="Z288" i="2"/>
  <c r="BN290" i="2"/>
  <c r="Z291" i="2"/>
  <c r="BN291" i="2"/>
  <c r="Y293" i="2"/>
  <c r="Z296" i="2"/>
  <c r="BN296" i="2"/>
  <c r="BP296" i="2"/>
  <c r="BN297" i="2"/>
  <c r="Z298" i="2"/>
  <c r="BN300" i="2"/>
  <c r="Z301" i="2"/>
  <c r="BN301" i="2"/>
  <c r="Y311" i="2"/>
  <c r="BP308" i="2"/>
  <c r="BN309" i="2"/>
  <c r="Y318" i="2"/>
  <c r="Y317" i="2"/>
  <c r="Z315" i="2"/>
  <c r="Z317" i="2" s="1"/>
  <c r="BN315" i="2"/>
  <c r="BP316" i="2"/>
  <c r="BN316" i="2"/>
  <c r="Y325" i="2"/>
  <c r="BP320" i="2"/>
  <c r="BN320" i="2"/>
  <c r="Z320" i="2"/>
  <c r="BN328" i="2"/>
  <c r="Z328" i="2"/>
  <c r="BP369" i="2"/>
  <c r="BN373" i="2"/>
  <c r="Z373" i="2"/>
  <c r="Z374" i="2" s="1"/>
  <c r="V508" i="2"/>
  <c r="BP389" i="2"/>
  <c r="BN389" i="2"/>
  <c r="Z389" i="2"/>
  <c r="BP393" i="2"/>
  <c r="BN394" i="2"/>
  <c r="Y398" i="2"/>
  <c r="BN402" i="2"/>
  <c r="BP413" i="2"/>
  <c r="Z413" i="2"/>
  <c r="BN419" i="2"/>
  <c r="BN434" i="2"/>
  <c r="BN437" i="2"/>
  <c r="BP439" i="2"/>
  <c r="Z439" i="2"/>
  <c r="BN445" i="2"/>
  <c r="Z445" i="2"/>
  <c r="BN454" i="2"/>
  <c r="BN467" i="2"/>
  <c r="BP467" i="2"/>
  <c r="BP469" i="2"/>
  <c r="BN469" i="2"/>
  <c r="Z469" i="2"/>
  <c r="BP481" i="2"/>
  <c r="BN490" i="2"/>
  <c r="Y324" i="2"/>
  <c r="BN327" i="2"/>
  <c r="Y330" i="2"/>
  <c r="Y331" i="2"/>
  <c r="Y338" i="2"/>
  <c r="BP345" i="2"/>
  <c r="Y359" i="2"/>
  <c r="Y360" i="2"/>
  <c r="BN368" i="2"/>
  <c r="BN382" i="2"/>
  <c r="BN392" i="2"/>
  <c r="BN395" i="2"/>
  <c r="Y404" i="2"/>
  <c r="Y416" i="2"/>
  <c r="BN414" i="2"/>
  <c r="BP414" i="2"/>
  <c r="Y415" i="2"/>
  <c r="Y426" i="2"/>
  <c r="Z508" i="2"/>
  <c r="BN430" i="2"/>
  <c r="BP430" i="2"/>
  <c r="BP435" i="2"/>
  <c r="BN436" i="2"/>
  <c r="BN444" i="2"/>
  <c r="Y447" i="2"/>
  <c r="Y448" i="2"/>
  <c r="Y457" i="2"/>
  <c r="BP455" i="2"/>
  <c r="BP459" i="2"/>
  <c r="BP476" i="2"/>
  <c r="Y482" i="2"/>
  <c r="Y483" i="2"/>
  <c r="BN485" i="2"/>
  <c r="F9" i="2"/>
  <c r="A10" i="2"/>
  <c r="Z370" i="2"/>
  <c r="Z64" i="2"/>
  <c r="X501" i="2"/>
  <c r="Z403" i="2"/>
  <c r="BN47" i="2"/>
  <c r="Y59" i="2"/>
  <c r="Y83" i="2"/>
  <c r="BN96" i="2"/>
  <c r="Y122" i="2"/>
  <c r="BN148" i="2"/>
  <c r="BN183" i="2"/>
  <c r="BN244" i="2"/>
  <c r="Y256" i="2"/>
  <c r="BN261" i="2"/>
  <c r="BN267" i="2"/>
  <c r="Y270" i="2"/>
  <c r="BN292" i="2"/>
  <c r="BN302" i="2"/>
  <c r="BN322" i="2"/>
  <c r="BN357" i="2"/>
  <c r="BN362" i="2"/>
  <c r="BN397" i="2"/>
  <c r="BN439" i="2"/>
  <c r="BP490" i="2"/>
  <c r="BP114" i="2"/>
  <c r="BP431" i="2"/>
  <c r="BP468" i="2"/>
  <c r="K508" i="2"/>
  <c r="H9" i="2"/>
  <c r="Z31" i="2"/>
  <c r="BP47" i="2"/>
  <c r="Z56" i="2"/>
  <c r="Y79" i="2"/>
  <c r="Z89" i="2"/>
  <c r="Z94" i="2"/>
  <c r="BP96" i="2"/>
  <c r="Y133" i="2"/>
  <c r="BP148" i="2"/>
  <c r="BP183" i="2"/>
  <c r="Z211" i="2"/>
  <c r="Z227" i="2"/>
  <c r="Z237" i="2"/>
  <c r="Z238" i="2" s="1"/>
  <c r="Z242" i="2"/>
  <c r="BP244" i="2"/>
  <c r="Z253" i="2"/>
  <c r="BP261" i="2"/>
  <c r="BP267" i="2"/>
  <c r="Z290" i="2"/>
  <c r="BP292" i="2"/>
  <c r="Z300" i="2"/>
  <c r="Z310" i="2"/>
  <c r="BP322" i="2"/>
  <c r="BP357" i="2"/>
  <c r="BP362" i="2"/>
  <c r="Z395" i="2"/>
  <c r="Y409" i="2"/>
  <c r="Z419" i="2"/>
  <c r="Z420" i="2" s="1"/>
  <c r="Y425" i="2"/>
  <c r="Z437" i="2"/>
  <c r="BN459" i="2"/>
  <c r="Y472" i="2"/>
  <c r="Y491" i="2"/>
  <c r="L508" i="2"/>
  <c r="BP42" i="2"/>
  <c r="BP75" i="2"/>
  <c r="BP137" i="2"/>
  <c r="BP143" i="2"/>
  <c r="Y168" i="2"/>
  <c r="BP177" i="2"/>
  <c r="BP221" i="2"/>
  <c r="BP229" i="2"/>
  <c r="BP342" i="2"/>
  <c r="BP352" i="2"/>
  <c r="J9" i="2"/>
  <c r="BP28" i="2"/>
  <c r="BP53" i="2"/>
  <c r="BP63" i="2"/>
  <c r="BN73" i="2"/>
  <c r="Y84" i="2"/>
  <c r="BP102" i="2"/>
  <c r="Y123" i="2"/>
  <c r="Y138" i="2"/>
  <c r="Y144" i="2"/>
  <c r="BP155" i="2"/>
  <c r="BP165" i="2"/>
  <c r="Y178" i="2"/>
  <c r="BP188" i="2"/>
  <c r="BP198" i="2"/>
  <c r="BP208" i="2"/>
  <c r="Y230" i="2"/>
  <c r="BP250" i="2"/>
  <c r="Y271" i="2"/>
  <c r="Y285" i="2"/>
  <c r="BP297" i="2"/>
  <c r="BP307" i="2"/>
  <c r="BP327" i="2"/>
  <c r="BP368" i="2"/>
  <c r="BN378" i="2"/>
  <c r="BP392" i="2"/>
  <c r="BP402" i="2"/>
  <c r="BN413" i="2"/>
  <c r="BP434" i="2"/>
  <c r="BP444" i="2"/>
  <c r="BP454" i="2"/>
  <c r="O508" i="2"/>
  <c r="Y64" i="2"/>
  <c r="BP73" i="2"/>
  <c r="Z81" i="2"/>
  <c r="Y134" i="2"/>
  <c r="Z149" i="2"/>
  <c r="Z150" i="2" s="1"/>
  <c r="Y156" i="2"/>
  <c r="Y189" i="2"/>
  <c r="Z245" i="2"/>
  <c r="Z268" i="2"/>
  <c r="Z270" i="2" s="1"/>
  <c r="Z323" i="2"/>
  <c r="Z324" i="2" s="1"/>
  <c r="Z358" i="2"/>
  <c r="Z359" i="2" s="1"/>
  <c r="Y403" i="2"/>
  <c r="Z411" i="2"/>
  <c r="Z415" i="2" s="1"/>
  <c r="Z440" i="2"/>
  <c r="Y463" i="2"/>
  <c r="Z474" i="2"/>
  <c r="Y492" i="2"/>
  <c r="P508" i="2"/>
  <c r="Y169" i="2"/>
  <c r="Y145" i="2"/>
  <c r="Y231" i="2"/>
  <c r="BP242" i="2"/>
  <c r="BP253" i="2"/>
  <c r="BP419" i="2"/>
  <c r="Y477" i="2"/>
  <c r="Y179" i="2"/>
  <c r="BP26" i="2"/>
  <c r="BN149" i="2"/>
  <c r="Z161" i="2"/>
  <c r="Z171" i="2"/>
  <c r="Z174" i="2" s="1"/>
  <c r="Y185" i="2"/>
  <c r="Z194" i="2"/>
  <c r="Z204" i="2"/>
  <c r="BN245" i="2"/>
  <c r="BN268" i="2"/>
  <c r="Y294" i="2"/>
  <c r="BN323" i="2"/>
  <c r="Z334" i="2"/>
  <c r="Z337" i="2" s="1"/>
  <c r="Z346" i="2"/>
  <c r="BN358" i="2"/>
  <c r="Z388" i="2"/>
  <c r="Y399" i="2"/>
  <c r="BN411" i="2"/>
  <c r="BN440" i="2"/>
  <c r="Z450" i="2"/>
  <c r="Z456" i="2" s="1"/>
  <c r="Z460" i="2"/>
  <c r="Z462" i="2" s="1"/>
  <c r="BN474" i="2"/>
  <c r="Z489" i="2"/>
  <c r="Z491" i="2" s="1"/>
  <c r="Z495" i="2"/>
  <c r="Z496" i="2" s="1"/>
  <c r="R508" i="2"/>
  <c r="BP89" i="2"/>
  <c r="Y118" i="2"/>
  <c r="Y139" i="2"/>
  <c r="BP237" i="2"/>
  <c r="Y49" i="2"/>
  <c r="BP61" i="2"/>
  <c r="Z69" i="2"/>
  <c r="BN81" i="2"/>
  <c r="Y98" i="2"/>
  <c r="Z108" i="2"/>
  <c r="Z111" i="2" s="1"/>
  <c r="Z131" i="2"/>
  <c r="Z133" i="2" s="1"/>
  <c r="Z41" i="2"/>
  <c r="BN87" i="2"/>
  <c r="Y90" i="2"/>
  <c r="BN126" i="2"/>
  <c r="Y157" i="2"/>
  <c r="Y238" i="2"/>
  <c r="Y420" i="2"/>
  <c r="Z430" i="2"/>
  <c r="Z467" i="2"/>
  <c r="S508" i="2"/>
  <c r="BN108" i="2"/>
  <c r="Y111" i="2"/>
  <c r="Y119" i="2"/>
  <c r="BN131" i="2"/>
  <c r="BN161" i="2"/>
  <c r="BN171" i="2"/>
  <c r="Y174" i="2"/>
  <c r="BN194" i="2"/>
  <c r="BN204" i="2"/>
  <c r="BN334" i="2"/>
  <c r="Y337" i="2"/>
  <c r="BN346" i="2"/>
  <c r="Y349" i="2"/>
  <c r="BN388" i="2"/>
  <c r="BP411" i="2"/>
  <c r="BN450" i="2"/>
  <c r="BN460" i="2"/>
  <c r="BP474" i="2"/>
  <c r="BN489" i="2"/>
  <c r="BN495" i="2"/>
  <c r="T508" i="2"/>
  <c r="Y44" i="2"/>
  <c r="Z67" i="2"/>
  <c r="Z70" i="2" s="1"/>
  <c r="BP108" i="2"/>
  <c r="Z116" i="2"/>
  <c r="Y150" i="2"/>
  <c r="Z159" i="2"/>
  <c r="BP171" i="2"/>
  <c r="Z192" i="2"/>
  <c r="BP204" i="2"/>
  <c r="Z223" i="2"/>
  <c r="Y312" i="2"/>
  <c r="BP334" i="2"/>
  <c r="Z344" i="2"/>
  <c r="BP388" i="2"/>
  <c r="Z407" i="2"/>
  <c r="Z408" i="2" s="1"/>
  <c r="Y421" i="2"/>
  <c r="Y441" i="2"/>
  <c r="BP450" i="2"/>
  <c r="Z470" i="2"/>
  <c r="Z475" i="2"/>
  <c r="BP495" i="2"/>
  <c r="Y354" i="2"/>
  <c r="BN27" i="2"/>
  <c r="BN52" i="2"/>
  <c r="BN101" i="2"/>
  <c r="Z121" i="2"/>
  <c r="Z122" i="2" s="1"/>
  <c r="Y200" i="2"/>
  <c r="Y350" i="2"/>
  <c r="Y370" i="2"/>
  <c r="Y456" i="2"/>
  <c r="D508" i="2"/>
  <c r="W508" i="2"/>
  <c r="B508" i="2"/>
  <c r="Z77" i="2"/>
  <c r="Z82" i="2"/>
  <c r="Z30" i="2"/>
  <c r="Z32" i="2" s="1"/>
  <c r="Y45" i="2"/>
  <c r="Z55" i="2"/>
  <c r="Z58" i="2" s="1"/>
  <c r="BN67" i="2"/>
  <c r="Y70" i="2"/>
  <c r="BN77" i="2"/>
  <c r="Z88" i="2"/>
  <c r="Z90" i="2" s="1"/>
  <c r="Z93" i="2"/>
  <c r="Z97" i="2" s="1"/>
  <c r="Z104" i="2"/>
  <c r="Z105" i="2" s="1"/>
  <c r="BN116" i="2"/>
  <c r="Z127" i="2"/>
  <c r="Z128" i="2" s="1"/>
  <c r="BN159" i="2"/>
  <c r="Z167" i="2"/>
  <c r="BN192" i="2"/>
  <c r="Z210" i="2"/>
  <c r="BN223" i="2"/>
  <c r="Z226" i="2"/>
  <c r="Z252" i="2"/>
  <c r="Z255" i="2" s="1"/>
  <c r="Y264" i="2"/>
  <c r="Z289" i="2"/>
  <c r="Z299" i="2"/>
  <c r="Z303" i="2" s="1"/>
  <c r="Z309" i="2"/>
  <c r="Z311" i="2" s="1"/>
  <c r="Z329" i="2"/>
  <c r="Z330" i="2" s="1"/>
  <c r="BN344" i="2"/>
  <c r="Y355" i="2"/>
  <c r="Z382" i="2"/>
  <c r="Z383" i="2" s="1"/>
  <c r="Z394" i="2"/>
  <c r="BN407" i="2"/>
  <c r="Z436" i="2"/>
  <c r="Z446" i="2"/>
  <c r="Z447" i="2" s="1"/>
  <c r="BN470" i="2"/>
  <c r="BN475" i="2"/>
  <c r="Z485" i="2"/>
  <c r="Z486" i="2" s="1"/>
  <c r="Y496" i="2"/>
  <c r="Y442" i="2"/>
  <c r="BP67" i="2"/>
  <c r="Z75" i="2"/>
  <c r="Z78" i="2" s="1"/>
  <c r="Z114" i="2"/>
  <c r="Z137" i="2"/>
  <c r="Z138" i="2" s="1"/>
  <c r="Z143" i="2"/>
  <c r="Z144" i="2" s="1"/>
  <c r="Z177" i="2"/>
  <c r="Z178" i="2" s="1"/>
  <c r="BP192" i="2"/>
  <c r="Z221" i="2"/>
  <c r="Z229" i="2"/>
  <c r="Z342" i="2"/>
  <c r="Z352" i="2"/>
  <c r="Z354" i="2" s="1"/>
  <c r="Y371" i="2"/>
  <c r="BP407" i="2"/>
  <c r="Z431" i="2"/>
  <c r="Z468" i="2"/>
  <c r="Y497" i="2"/>
  <c r="AA508" i="2"/>
  <c r="Z42" i="2"/>
  <c r="Z155" i="2"/>
  <c r="Z156" i="2" s="1"/>
  <c r="Z44" i="2" l="1"/>
  <c r="Z246" i="2"/>
  <c r="Y498" i="2"/>
  <c r="Y499" i="2"/>
  <c r="Y502" i="2"/>
  <c r="Z441" i="2"/>
  <c r="Z212" i="2"/>
  <c r="Z83" i="2"/>
  <c r="Z293" i="2"/>
  <c r="Y500" i="2"/>
  <c r="Y501" i="2" s="1"/>
  <c r="Z349" i="2"/>
  <c r="Z200" i="2"/>
  <c r="Z398" i="2"/>
  <c r="Z230" i="2"/>
  <c r="Z168" i="2"/>
  <c r="Z118" i="2"/>
  <c r="Z503" i="2" s="1"/>
  <c r="Z471" i="2"/>
  <c r="Z477" i="2"/>
</calcChain>
</file>

<file path=xl/sharedStrings.xml><?xml version="1.0" encoding="utf-8"?>
<sst xmlns="http://schemas.openxmlformats.org/spreadsheetml/2006/main" count="3663" uniqueCount="799">
  <si>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</si>
  <si>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</si>
  <si>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</si>
  <si>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</si>
  <si>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</si>
  <si>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</si>
  <si>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</si>
  <si>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</si>
  <si>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</si>
  <si>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</si>
  <si>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</si>
  <si>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</si>
  <si>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</si>
  <si>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</si>
  <si>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</si>
  <si>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</si>
  <si>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</si>
  <si>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</si>
  <si>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</si>
  <si>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</si>
  <si>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</si>
  <si>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</si>
  <si>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</si>
  <si>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</si>
  <si>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</si>
  <si>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</si>
  <si>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</si>
  <si>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</si>
  <si>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</si>
  <si>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</si>
  <si>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</si>
  <si>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</si>
  <si>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</si>
  <si>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</si>
  <si>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</si>
  <si>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</si>
  <si>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</si>
  <si>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</si>
  <si>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</si>
  <si>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</si>
  <si>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</si>
  <si>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</si>
  <si>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</si>
  <si>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</si>
  <si>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</si>
  <si>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</si>
  <si>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</si>
  <si>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</si>
  <si>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</si>
  <si>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</si>
  <si>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</si>
  <si>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</si>
  <si>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</si>
  <si>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</si>
  <si>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</si>
  <si>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</si>
  <si>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</si>
  <si>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</si>
  <si>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</si>
  <si>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</si>
  <si>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</si>
  <si>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</si>
  <si>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</si>
  <si>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</si>
  <si>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</si>
  <si>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</si>
  <si>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</si>
  <si>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06.10.2025</t>
  </si>
  <si>
    <t>01.10.2025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</si>
  <si>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</si>
  <si>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</si>
  <si>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</si>
  <si>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</si>
  <si>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</si>
  <si>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</si>
  <si>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</si>
  <si>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</si>
  <si>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</si>
  <si>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</si>
  <si>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</si>
  <si>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</si>
  <si>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</si>
  <si>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</si>
  <si>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</si>
  <si>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</si>
  <si>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</si>
  <si>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</si>
  <si>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</si>
  <si>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</si>
  <si>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</si>
  <si>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</si>
  <si>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</si>
  <si>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</si>
  <si>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</si>
  <si>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</si>
  <si>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</si>
  <si>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</si>
  <si>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</si>
  <si>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</si>
  <si>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</si>
  <si>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</si>
  <si>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</si>
  <si>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</si>
  <si>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</si>
  <si>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</si>
  <si>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</si>
  <si>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</si>
  <si>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</si>
  <si>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</si>
  <si>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</si>
  <si>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</si>
  <si>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</si>
  <si>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</si>
  <si>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</si>
  <si>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</si>
  <si>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</si>
  <si>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</si>
  <si>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</si>
  <si>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</si>
  <si>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</si>
  <si>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</si>
  <si>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</si>
  <si>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</si>
  <si>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</si>
  <si>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</si>
  <si>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</si>
  <si>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</si>
  <si>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</si>
  <si>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</si>
  <si>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</si>
  <si>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</si>
  <si>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</si>
  <si>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</si>
  <si>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</si>
  <si>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</si>
  <si>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</si>
  <si>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</si>
  <si>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</si>
  <si>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</si>
  <si>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</si>
  <si>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</si>
  <si>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</si>
  <si>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</si>
  <si>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</si>
  <si>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</si>
  <si>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</si>
  <si>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</si>
  <si>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</si>
  <si>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</si>
  <si>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</si>
  <si>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</si>
  <si>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</si>
  <si>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</si>
  <si>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</si>
  <si>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</si>
  <si>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</si>
  <si>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</si>
  <si>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</si>
  <si>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</si>
  <si>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</si>
  <si>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</si>
  <si>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</si>
  <si>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</si>
  <si>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</si>
  <si>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</si>
  <si>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</si>
  <si>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</si>
  <si>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</si>
  <si>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</si>
  <si>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</si>
  <si>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</si>
  <si>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</si>
  <si>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</si>
  <si>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</si>
  <si>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</si>
  <si>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</si>
  <si>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</si>
  <si>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</si>
  <si>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</si>
  <si>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</si>
  <si>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</si>
  <si>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</si>
  <si>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</si>
  <si>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</si>
  <si>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</si>
  <si>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</si>
  <si>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</si>
  <si>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</si>
  <si>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</si>
  <si>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</si>
  <si>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</si>
  <si>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</si>
  <si>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</si>
  <si>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</si>
  <si>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</si>
  <si>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</si>
  <si>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</si>
  <si>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</si>
  <si>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</si>
  <si>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</si>
  <si>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</si>
  <si>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</si>
  <si>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</si>
  <si>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</si>
  <si>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</si>
  <si>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</si>
  <si>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</si>
  <si>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</si>
  <si>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</si>
  <si>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</si>
  <si>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</si>
  <si>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</si>
  <si>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</si>
  <si>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</si>
  <si>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</si>
  <si>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</si>
  <si>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</si>
  <si>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</si>
  <si>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</si>
  <si>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</si>
  <si>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</si>
  <si>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</si>
  <si>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</si>
  <si>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</si>
  <si>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</si>
  <si>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</si>
  <si>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</si>
  <si>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</si>
  <si>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</si>
  <si>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</si>
  <si>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</si>
  <si>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</si>
  <si>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</si>
  <si>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</si>
  <si>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</si>
  <si>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</si>
  <si>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</si>
  <si>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</si>
  <si>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</si>
  <si>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</si>
  <si>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</si>
  <si>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</si>
  <si>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</si>
  <si>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</si>
  <si>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</si>
  <si>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</si>
  <si>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</si>
  <si>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</si>
  <si>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</si>
  <si>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</si>
  <si>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</si>
  <si>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</si>
  <si>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</si>
  <si>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</si>
  <si>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</si>
  <si>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</si>
  <si>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</si>
  <si>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</si>
  <si>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</si>
  <si>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</si>
  <si>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</si>
  <si>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</si>
  <si>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</si>
  <si>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</si>
  <si>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</si>
  <si>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</si>
  <si>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</si>
  <si>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</si>
  <si>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</si>
  <si>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</si>
  <si>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</si>
  <si>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</si>
  <si>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</si>
  <si>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</si>
  <si>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</si>
  <si>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</si>
  <si>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</si>
  <si>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</si>
  <si>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</si>
  <si>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</si>
  <si>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</si>
  <si>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</si>
  <si>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</si>
  <si>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</si>
  <si>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</si>
  <si>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</si>
  <si>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</si>
  <si>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</si>
  <si>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</si>
  <si>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</si>
  <si>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</si>
  <si>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</si>
  <si>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</si>
  <si>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</si>
  <si>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</si>
  <si>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</si>
  <si>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</si>
  <si>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</si>
  <si>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</si>
  <si>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</si>
  <si>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</si>
  <si>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</si>
  <si>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</si>
  <si>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</si>
  <si>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</si>
  <si>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</si>
  <si>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</si>
  <si>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</si>
  <si>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</si>
  <si>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</si>
  <si>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</si>
  <si>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</si>
  <si>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</si>
  <si>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</si>
  <si>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</si>
  <si>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</si>
  <si>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</si>
  <si>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</si>
  <si>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</si>
  <si>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</si>
  <si>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</si>
  <si>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</si>
  <si>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</si>
  <si>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</si>
  <si>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</si>
  <si>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</si>
  <si>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</si>
  <si>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</si>
  <si>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</si>
  <si>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</si>
  <si>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</si>
  <si>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</si>
  <si>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</si>
  <si>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</si>
  <si>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</si>
  <si>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</si>
  <si>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</si>
  <si>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</si>
  <si>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</si>
  <si>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</si>
  <si>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</si>
  <si>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</si>
  <si>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</si>
  <si>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</si>
  <si>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</si>
  <si>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</si>
  <si>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</si>
  <si>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</si>
  <si>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</si>
  <si>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</si>
  <si>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</si>
  <si>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</si>
  <si>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</si>
  <si>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</si>
  <si>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</si>
  <si>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</si>
  <si>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</si>
  <si>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</si>
  <si>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</si>
  <si>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</si>
  <si>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</si>
  <si>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</si>
  <si>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</si>
  <si>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</si>
  <si>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</si>
  <si>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</si>
  <si>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</si>
  <si>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</si>
  <si>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</si>
  <si>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</si>
  <si>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</si>
  <si>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</si>
  <si>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</si>
  <si>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</si>
  <si>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</si>
  <si>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</si>
  <si>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</si>
  <si>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</si>
  <si>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</si>
  <si>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</si>
  <si>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</si>
  <si>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</si>
  <si>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</si>
  <si>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</si>
  <si>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</si>
  <si>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</si>
  <si>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</si>
  <si>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</si>
  <si>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</si>
  <si>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</si>
  <si>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</si>
  <si>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</si>
  <si>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</si>
  <si>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</si>
  <si>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</si>
  <si>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</si>
  <si>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</si>
  <si>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</si>
  <si>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08.10.2025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</si>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</sst>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45936</v>
      </c>
      <c r="R5" s="559"/>
      <c r="T5" s="560" t="s">
        <v>3</v>
      </c>
      <c r="U5" s="561"/>
      <c r="V5" s="562" t="s">
        <v>763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773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4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23">
        <v>4680115887350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23">
        <v>4680115885912</v>
      </c>
      <c r="E27" s="62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23">
        <v>4607091388237</v>
      </c>
      <c r="E28" s="62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4301051912</v>
      </c>
      <c r="D29" s="623">
        <v>4680115886230</v>
      </c>
      <c r="E29" s="62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87</v>
      </c>
      <c r="N29" s="38"/>
      <c r="O29" s="37">
        <v>40</v>
      </c>
      <c r="P29" s="63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4301051863</v>
      </c>
      <c r="D30" s="623">
        <v>4680115885905</v>
      </c>
      <c r="E30" s="62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87</v>
      </c>
      <c r="N30" s="38"/>
      <c r="O30" s="37">
        <v>40</v>
      </c>
      <c r="P30" s="6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3">
        <v>4607091388244</v>
      </c>
      <c r="E31" s="62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5"/>
      <c r="R31" s="625"/>
      <c r="S31" s="625"/>
      <c r="T31" s="62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101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1"/>
      <c r="P33" s="627" t="s">
        <v>40</v>
      </c>
      <c r="Q33" s="628"/>
      <c r="R33" s="628"/>
      <c r="S33" s="628"/>
      <c r="T33" s="628"/>
      <c r="U33" s="628"/>
      <c r="V33" s="62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2" t="s">
        <v>104</v>
      </c>
      <c r="B34" s="622"/>
      <c r="C34" s="622"/>
      <c r="D34" s="622"/>
      <c r="E34" s="622"/>
      <c r="F34" s="622"/>
      <c r="G34" s="622"/>
      <c r="H34" s="622"/>
      <c r="I34" s="622"/>
      <c r="J34" s="622"/>
      <c r="K34" s="622"/>
      <c r="L34" s="622"/>
      <c r="M34" s="622"/>
      <c r="N34" s="622"/>
      <c r="O34" s="622"/>
      <c r="P34" s="622"/>
      <c r="Q34" s="622"/>
      <c r="R34" s="622"/>
      <c r="S34" s="622"/>
      <c r="T34" s="622"/>
      <c r="U34" s="622"/>
      <c r="V34" s="622"/>
      <c r="W34" s="622"/>
      <c r="X34" s="622"/>
      <c r="Y34" s="622"/>
      <c r="Z34" s="62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23">
        <v>4607091388503</v>
      </c>
      <c r="E35" s="62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5"/>
      <c r="R35" s="625"/>
      <c r="S35" s="625"/>
      <c r="T35" s="62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0"/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  <c r="O37" s="631"/>
      <c r="P37" s="627" t="s">
        <v>40</v>
      </c>
      <c r="Q37" s="628"/>
      <c r="R37" s="628"/>
      <c r="S37" s="628"/>
      <c r="T37" s="628"/>
      <c r="U37" s="628"/>
      <c r="V37" s="62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0" t="s">
        <v>110</v>
      </c>
      <c r="B38" s="620"/>
      <c r="C38" s="620"/>
      <c r="D38" s="620"/>
      <c r="E38" s="620"/>
      <c r="F38" s="620"/>
      <c r="G38" s="620"/>
      <c r="H38" s="620"/>
      <c r="I38" s="62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54"/>
      <c r="AB38" s="54"/>
      <c r="AC38" s="54"/>
    </row>
    <row r="39" spans="1:68" ht="16.5" customHeight="1" x14ac:dyDescent="0.25">
      <c r="A39" s="621" t="s">
        <v>111</v>
      </c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  <c r="O39" s="621"/>
      <c r="P39" s="621"/>
      <c r="Q39" s="621"/>
      <c r="R39" s="621"/>
      <c r="S39" s="621"/>
      <c r="T39" s="621"/>
      <c r="U39" s="621"/>
      <c r="V39" s="621"/>
      <c r="W39" s="621"/>
      <c r="X39" s="621"/>
      <c r="Y39" s="621"/>
      <c r="Z39" s="621"/>
      <c r="AA39" s="65"/>
      <c r="AB39" s="65"/>
      <c r="AC39" s="79"/>
    </row>
    <row r="40" spans="1:68" ht="14.25" customHeight="1" x14ac:dyDescent="0.25">
      <c r="A40" s="622" t="s">
        <v>112</v>
      </c>
      <c r="B40" s="622"/>
      <c r="C40" s="622"/>
      <c r="D40" s="622"/>
      <c r="E40" s="622"/>
      <c r="F40" s="622"/>
      <c r="G40" s="622"/>
      <c r="H40" s="622"/>
      <c r="I40" s="622"/>
      <c r="J40" s="622"/>
      <c r="K40" s="622"/>
      <c r="L40" s="622"/>
      <c r="M40" s="622"/>
      <c r="N40" s="622"/>
      <c r="O40" s="622"/>
      <c r="P40" s="622"/>
      <c r="Q40" s="622"/>
      <c r="R40" s="622"/>
      <c r="S40" s="622"/>
      <c r="T40" s="622"/>
      <c r="U40" s="622"/>
      <c r="V40" s="622"/>
      <c r="W40" s="622"/>
      <c r="X40" s="622"/>
      <c r="Y40" s="622"/>
      <c r="Z40" s="62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23">
        <v>4607091385670</v>
      </c>
      <c r="E41" s="62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23">
        <v>4607091385687</v>
      </c>
      <c r="E42" s="62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92</v>
      </c>
      <c r="N42" s="38"/>
      <c r="O42" s="37">
        <v>50</v>
      </c>
      <c r="P42" s="6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23">
        <v>4680115882539</v>
      </c>
      <c r="E43" s="62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92</v>
      </c>
      <c r="N43" s="38"/>
      <c r="O43" s="37">
        <v>50</v>
      </c>
      <c r="P43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5"/>
      <c r="R43" s="625"/>
      <c r="S43" s="625"/>
      <c r="T43" s="62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0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31"/>
      <c r="P45" s="627" t="s">
        <v>40</v>
      </c>
      <c r="Q45" s="628"/>
      <c r="R45" s="628"/>
      <c r="S45" s="628"/>
      <c r="T45" s="628"/>
      <c r="U45" s="628"/>
      <c r="V45" s="62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2" t="s">
        <v>82</v>
      </c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22"/>
      <c r="P46" s="622"/>
      <c r="Q46" s="622"/>
      <c r="R46" s="622"/>
      <c r="S46" s="622"/>
      <c r="T46" s="622"/>
      <c r="U46" s="622"/>
      <c r="V46" s="622"/>
      <c r="W46" s="622"/>
      <c r="X46" s="622"/>
      <c r="Y46" s="622"/>
      <c r="Z46" s="62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23">
        <v>4680115884915</v>
      </c>
      <c r="E47" s="62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5"/>
      <c r="R47" s="625"/>
      <c r="S47" s="625"/>
      <c r="T47" s="62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0"/>
      <c r="B49" s="630"/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  <c r="O49" s="631"/>
      <c r="P49" s="627" t="s">
        <v>40</v>
      </c>
      <c r="Q49" s="628"/>
      <c r="R49" s="628"/>
      <c r="S49" s="628"/>
      <c r="T49" s="628"/>
      <c r="U49" s="628"/>
      <c r="V49" s="62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1" t="s">
        <v>126</v>
      </c>
      <c r="B50" s="621"/>
      <c r="C50" s="621"/>
      <c r="D50" s="621"/>
      <c r="E50" s="621"/>
      <c r="F50" s="621"/>
      <c r="G50" s="621"/>
      <c r="H50" s="621"/>
      <c r="I50" s="621"/>
      <c r="J50" s="621"/>
      <c r="K50" s="621"/>
      <c r="L50" s="621"/>
      <c r="M50" s="621"/>
      <c r="N50" s="621"/>
      <c r="O50" s="621"/>
      <c r="P50" s="621"/>
      <c r="Q50" s="621"/>
      <c r="R50" s="621"/>
      <c r="S50" s="621"/>
      <c r="T50" s="621"/>
      <c r="U50" s="621"/>
      <c r="V50" s="621"/>
      <c r="W50" s="621"/>
      <c r="X50" s="621"/>
      <c r="Y50" s="621"/>
      <c r="Z50" s="621"/>
      <c r="AA50" s="65"/>
      <c r="AB50" s="65"/>
      <c r="AC50" s="79"/>
    </row>
    <row r="51" spans="1:68" ht="14.25" customHeight="1" x14ac:dyDescent="0.25">
      <c r="A51" s="622" t="s">
        <v>112</v>
      </c>
      <c r="B51" s="622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2"/>
      <c r="O51" s="622"/>
      <c r="P51" s="622"/>
      <c r="Q51" s="622"/>
      <c r="R51" s="622"/>
      <c r="S51" s="622"/>
      <c r="T51" s="622"/>
      <c r="U51" s="622"/>
      <c r="V51" s="622"/>
      <c r="W51" s="622"/>
      <c r="X51" s="622"/>
      <c r="Y51" s="622"/>
      <c r="Z51" s="62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23">
        <v>4680115885882</v>
      </c>
      <c r="E52" s="62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92</v>
      </c>
      <c r="N52" s="38"/>
      <c r="O52" s="37">
        <v>50</v>
      </c>
      <c r="P52" s="6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23">
        <v>4680115881426</v>
      </c>
      <c r="E53" s="62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23">
        <v>4680115880283</v>
      </c>
      <c r="E54" s="62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23">
        <v>4680115881525</v>
      </c>
      <c r="E55" s="62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23">
        <v>4680115885899</v>
      </c>
      <c r="E56" s="62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23">
        <v>4680115881419</v>
      </c>
      <c r="E57" s="62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5"/>
      <c r="R57" s="625"/>
      <c r="S57" s="625"/>
      <c r="T57" s="62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0"/>
      <c r="B59" s="630"/>
      <c r="C59" s="630"/>
      <c r="D59" s="630"/>
      <c r="E59" s="630"/>
      <c r="F59" s="630"/>
      <c r="G59" s="630"/>
      <c r="H59" s="630"/>
      <c r="I59" s="630"/>
      <c r="J59" s="630"/>
      <c r="K59" s="630"/>
      <c r="L59" s="630"/>
      <c r="M59" s="630"/>
      <c r="N59" s="630"/>
      <c r="O59" s="631"/>
      <c r="P59" s="627" t="s">
        <v>40</v>
      </c>
      <c r="Q59" s="628"/>
      <c r="R59" s="628"/>
      <c r="S59" s="628"/>
      <c r="T59" s="628"/>
      <c r="U59" s="628"/>
      <c r="V59" s="62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2" t="s">
        <v>144</v>
      </c>
      <c r="B60" s="622"/>
      <c r="C60" s="622"/>
      <c r="D60" s="622"/>
      <c r="E60" s="622"/>
      <c r="F60" s="622"/>
      <c r="G60" s="622"/>
      <c r="H60" s="622"/>
      <c r="I60" s="622"/>
      <c r="J60" s="622"/>
      <c r="K60" s="622"/>
      <c r="L60" s="622"/>
      <c r="M60" s="622"/>
      <c r="N60" s="622"/>
      <c r="O60" s="622"/>
      <c r="P60" s="622"/>
      <c r="Q60" s="622"/>
      <c r="R60" s="622"/>
      <c r="S60" s="622"/>
      <c r="T60" s="622"/>
      <c r="U60" s="622"/>
      <c r="V60" s="622"/>
      <c r="W60" s="622"/>
      <c r="X60" s="622"/>
      <c r="Y60" s="622"/>
      <c r="Z60" s="62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23">
        <v>4680115881440</v>
      </c>
      <c r="E61" s="62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23">
        <v>4680115885950</v>
      </c>
      <c r="E62" s="62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23">
        <v>4680115881433</v>
      </c>
      <c r="E63" s="62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116</v>
      </c>
      <c r="N63" s="38"/>
      <c r="O63" s="37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5"/>
      <c r="R63" s="625"/>
      <c r="S63" s="625"/>
      <c r="T63" s="62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0"/>
      <c r="B65" s="630"/>
      <c r="C65" s="630"/>
      <c r="D65" s="630"/>
      <c r="E65" s="630"/>
      <c r="F65" s="630"/>
      <c r="G65" s="630"/>
      <c r="H65" s="630"/>
      <c r="I65" s="630"/>
      <c r="J65" s="630"/>
      <c r="K65" s="630"/>
      <c r="L65" s="630"/>
      <c r="M65" s="630"/>
      <c r="N65" s="630"/>
      <c r="O65" s="631"/>
      <c r="P65" s="627" t="s">
        <v>40</v>
      </c>
      <c r="Q65" s="628"/>
      <c r="R65" s="628"/>
      <c r="S65" s="628"/>
      <c r="T65" s="628"/>
      <c r="U65" s="628"/>
      <c r="V65" s="629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2" t="s">
        <v>76</v>
      </c>
      <c r="B66" s="622"/>
      <c r="C66" s="622"/>
      <c r="D66" s="622"/>
      <c r="E66" s="622"/>
      <c r="F66" s="622"/>
      <c r="G66" s="622"/>
      <c r="H66" s="622"/>
      <c r="I66" s="622"/>
      <c r="J66" s="622"/>
      <c r="K66" s="622"/>
      <c r="L66" s="622"/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  <c r="X66" s="622"/>
      <c r="Y66" s="622"/>
      <c r="Z66" s="622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23">
        <v>4680115885073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23">
        <v>4680115885059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23">
        <v>4680115885097</v>
      </c>
      <c r="E69" s="62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5"/>
      <c r="R69" s="625"/>
      <c r="S69" s="625"/>
      <c r="T69" s="62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0"/>
      <c r="B71" s="630"/>
      <c r="C71" s="630"/>
      <c r="D71" s="630"/>
      <c r="E71" s="630"/>
      <c r="F71" s="630"/>
      <c r="G71" s="630"/>
      <c r="H71" s="630"/>
      <c r="I71" s="630"/>
      <c r="J71" s="630"/>
      <c r="K71" s="630"/>
      <c r="L71" s="630"/>
      <c r="M71" s="630"/>
      <c r="N71" s="630"/>
      <c r="O71" s="631"/>
      <c r="P71" s="627" t="s">
        <v>40</v>
      </c>
      <c r="Q71" s="628"/>
      <c r="R71" s="628"/>
      <c r="S71" s="628"/>
      <c r="T71" s="628"/>
      <c r="U71" s="628"/>
      <c r="V71" s="62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2" t="s">
        <v>82</v>
      </c>
      <c r="B72" s="622"/>
      <c r="C72" s="622"/>
      <c r="D72" s="622"/>
      <c r="E72" s="622"/>
      <c r="F72" s="622"/>
      <c r="G72" s="622"/>
      <c r="H72" s="622"/>
      <c r="I72" s="622"/>
      <c r="J72" s="622"/>
      <c r="K72" s="622"/>
      <c r="L72" s="622"/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23">
        <v>4680115881891</v>
      </c>
      <c r="E73" s="62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92</v>
      </c>
      <c r="N73" s="38"/>
      <c r="O73" s="37">
        <v>40</v>
      </c>
      <c r="P73" s="6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23">
        <v>4680115885769</v>
      </c>
      <c r="E74" s="62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92</v>
      </c>
      <c r="N74" s="38"/>
      <c r="O74" s="37">
        <v>45</v>
      </c>
      <c r="P74" s="6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23">
        <v>4680115884311</v>
      </c>
      <c r="E75" s="62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23">
        <v>4680115885929</v>
      </c>
      <c r="E76" s="62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23">
        <v>4680115884403</v>
      </c>
      <c r="E77" s="62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5"/>
      <c r="R77" s="625"/>
      <c r="S77" s="625"/>
      <c r="T77" s="62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0"/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1"/>
      <c r="P79" s="627" t="s">
        <v>40</v>
      </c>
      <c r="Q79" s="628"/>
      <c r="R79" s="628"/>
      <c r="S79" s="628"/>
      <c r="T79" s="628"/>
      <c r="U79" s="628"/>
      <c r="V79" s="629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2" t="s">
        <v>174</v>
      </c>
      <c r="B80" s="622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23">
        <v>4680115881532</v>
      </c>
      <c r="E81" s="62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87</v>
      </c>
      <c r="N81" s="38"/>
      <c r="O81" s="37">
        <v>30</v>
      </c>
      <c r="P81" s="6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23">
        <v>4680115881464</v>
      </c>
      <c r="E82" s="62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92</v>
      </c>
      <c r="N82" s="38"/>
      <c r="O82" s="37">
        <v>30</v>
      </c>
      <c r="P82" s="6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5"/>
      <c r="R82" s="625"/>
      <c r="S82" s="625"/>
      <c r="T82" s="62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0"/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1"/>
      <c r="P84" s="627" t="s">
        <v>40</v>
      </c>
      <c r="Q84" s="628"/>
      <c r="R84" s="628"/>
      <c r="S84" s="628"/>
      <c r="T84" s="628"/>
      <c r="U84" s="628"/>
      <c r="V84" s="62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1" t="s">
        <v>181</v>
      </c>
      <c r="B85" s="621"/>
      <c r="C85" s="621"/>
      <c r="D85" s="621"/>
      <c r="E85" s="621"/>
      <c r="F85" s="621"/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1"/>
      <c r="S85" s="621"/>
      <c r="T85" s="621"/>
      <c r="U85" s="621"/>
      <c r="V85" s="621"/>
      <c r="W85" s="621"/>
      <c r="X85" s="621"/>
      <c r="Y85" s="621"/>
      <c r="Z85" s="621"/>
      <c r="AA85" s="65"/>
      <c r="AB85" s="65"/>
      <c r="AC85" s="79"/>
    </row>
    <row r="86" spans="1:68" ht="14.25" customHeight="1" x14ac:dyDescent="0.25">
      <c r="A86" s="622" t="s">
        <v>112</v>
      </c>
      <c r="B86" s="622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2"/>
      <c r="U86" s="622"/>
      <c r="V86" s="622"/>
      <c r="W86" s="622"/>
      <c r="X86" s="622"/>
      <c r="Y86" s="622"/>
      <c r="Z86" s="622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23">
        <v>4680115881327</v>
      </c>
      <c r="E87" s="62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87</v>
      </c>
      <c r="N87" s="38"/>
      <c r="O87" s="37">
        <v>50</v>
      </c>
      <c r="P87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23">
        <v>4680115881518</v>
      </c>
      <c r="E88" s="62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92</v>
      </c>
      <c r="N88" s="38"/>
      <c r="O88" s="37">
        <v>50</v>
      </c>
      <c r="P88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23">
        <v>4680115881303</v>
      </c>
      <c r="E89" s="62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87</v>
      </c>
      <c r="N89" s="38"/>
      <c r="O89" s="37">
        <v>50</v>
      </c>
      <c r="P89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5"/>
      <c r="R89" s="625"/>
      <c r="S89" s="625"/>
      <c r="T89" s="62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0"/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1"/>
      <c r="P91" s="627" t="s">
        <v>40</v>
      </c>
      <c r="Q91" s="628"/>
      <c r="R91" s="628"/>
      <c r="S91" s="628"/>
      <c r="T91" s="628"/>
      <c r="U91" s="628"/>
      <c r="V91" s="62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2" t="s">
        <v>82</v>
      </c>
      <c r="B92" s="622"/>
      <c r="C92" s="622"/>
      <c r="D92" s="622"/>
      <c r="E92" s="622"/>
      <c r="F92" s="622"/>
      <c r="G92" s="622"/>
      <c r="H92" s="622"/>
      <c r="I92" s="622"/>
      <c r="J92" s="622"/>
      <c r="K92" s="622"/>
      <c r="L92" s="622"/>
      <c r="M92" s="622"/>
      <c r="N92" s="622"/>
      <c r="O92" s="622"/>
      <c r="P92" s="622"/>
      <c r="Q92" s="622"/>
      <c r="R92" s="622"/>
      <c r="S92" s="622"/>
      <c r="T92" s="622"/>
      <c r="U92" s="622"/>
      <c r="V92" s="622"/>
      <c r="W92" s="622"/>
      <c r="X92" s="622"/>
      <c r="Y92" s="622"/>
      <c r="Z92" s="622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23">
        <v>4607091386967</v>
      </c>
      <c r="E93" s="62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87</v>
      </c>
      <c r="N93" s="38"/>
      <c r="O93" s="37">
        <v>45</v>
      </c>
      <c r="P93" s="665" t="s">
        <v>191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23">
        <v>4680115884953</v>
      </c>
      <c r="E94" s="62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623">
        <v>4607091385731</v>
      </c>
      <c r="E95" s="62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623">
        <v>4680115880894</v>
      </c>
      <c r="E96" s="62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5"/>
      <c r="R96" s="625"/>
      <c r="S96" s="625"/>
      <c r="T96" s="62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0"/>
      <c r="B98" s="630"/>
      <c r="C98" s="630"/>
      <c r="D98" s="630"/>
      <c r="E98" s="630"/>
      <c r="F98" s="630"/>
      <c r="G98" s="630"/>
      <c r="H98" s="630"/>
      <c r="I98" s="630"/>
      <c r="J98" s="630"/>
      <c r="K98" s="630"/>
      <c r="L98" s="630"/>
      <c r="M98" s="630"/>
      <c r="N98" s="630"/>
      <c r="O98" s="631"/>
      <c r="P98" s="627" t="s">
        <v>40</v>
      </c>
      <c r="Q98" s="628"/>
      <c r="R98" s="628"/>
      <c r="S98" s="628"/>
      <c r="T98" s="628"/>
      <c r="U98" s="628"/>
      <c r="V98" s="62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1" t="s">
        <v>201</v>
      </c>
      <c r="B99" s="621"/>
      <c r="C99" s="621"/>
      <c r="D99" s="621"/>
      <c r="E99" s="621"/>
      <c r="F99" s="621"/>
      <c r="G99" s="621"/>
      <c r="H99" s="621"/>
      <c r="I99" s="621"/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  <c r="U99" s="621"/>
      <c r="V99" s="621"/>
      <c r="W99" s="621"/>
      <c r="X99" s="621"/>
      <c r="Y99" s="621"/>
      <c r="Z99" s="621"/>
      <c r="AA99" s="65"/>
      <c r="AB99" s="65"/>
      <c r="AC99" s="79"/>
    </row>
    <row r="100" spans="1:68" ht="14.25" customHeight="1" x14ac:dyDescent="0.25">
      <c r="A100" s="622" t="s">
        <v>112</v>
      </c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22"/>
      <c r="P100" s="622"/>
      <c r="Q100" s="622"/>
      <c r="R100" s="622"/>
      <c r="S100" s="622"/>
      <c r="T100" s="622"/>
      <c r="U100" s="622"/>
      <c r="V100" s="622"/>
      <c r="W100" s="622"/>
      <c r="X100" s="622"/>
      <c r="Y100" s="622"/>
      <c r="Z100" s="622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623">
        <v>4680115882133</v>
      </c>
      <c r="E101" s="62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623">
        <v>4680115880269</v>
      </c>
      <c r="E102" s="62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92</v>
      </c>
      <c r="N102" s="38"/>
      <c r="O102" s="37">
        <v>50</v>
      </c>
      <c r="P102" s="6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623">
        <v>4680115880429</v>
      </c>
      <c r="E103" s="62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92</v>
      </c>
      <c r="N103" s="38"/>
      <c r="O103" s="37">
        <v>50</v>
      </c>
      <c r="P103" s="6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623">
        <v>4680115881457</v>
      </c>
      <c r="E104" s="62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92</v>
      </c>
      <c r="N104" s="38"/>
      <c r="O104" s="37">
        <v>50</v>
      </c>
      <c r="P104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5"/>
      <c r="R104" s="625"/>
      <c r="S104" s="625"/>
      <c r="T104" s="6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0"/>
      <c r="B106" s="630"/>
      <c r="C106" s="630"/>
      <c r="D106" s="630"/>
      <c r="E106" s="630"/>
      <c r="F106" s="630"/>
      <c r="G106" s="630"/>
      <c r="H106" s="630"/>
      <c r="I106" s="630"/>
      <c r="J106" s="630"/>
      <c r="K106" s="630"/>
      <c r="L106" s="630"/>
      <c r="M106" s="630"/>
      <c r="N106" s="630"/>
      <c r="O106" s="631"/>
      <c r="P106" s="627" t="s">
        <v>40</v>
      </c>
      <c r="Q106" s="628"/>
      <c r="R106" s="628"/>
      <c r="S106" s="628"/>
      <c r="T106" s="628"/>
      <c r="U106" s="628"/>
      <c r="V106" s="62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2" t="s">
        <v>144</v>
      </c>
      <c r="B107" s="622"/>
      <c r="C107" s="622"/>
      <c r="D107" s="622"/>
      <c r="E107" s="622"/>
      <c r="F107" s="622"/>
      <c r="G107" s="622"/>
      <c r="H107" s="622"/>
      <c r="I107" s="622"/>
      <c r="J107" s="622"/>
      <c r="K107" s="622"/>
      <c r="L107" s="622"/>
      <c r="M107" s="622"/>
      <c r="N107" s="622"/>
      <c r="O107" s="622"/>
      <c r="P107" s="622"/>
      <c r="Q107" s="622"/>
      <c r="R107" s="622"/>
      <c r="S107" s="622"/>
      <c r="T107" s="622"/>
      <c r="U107" s="622"/>
      <c r="V107" s="622"/>
      <c r="W107" s="622"/>
      <c r="X107" s="622"/>
      <c r="Y107" s="622"/>
      <c r="Z107" s="622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623">
        <v>4680115881488</v>
      </c>
      <c r="E108" s="62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623">
        <v>4680115882775</v>
      </c>
      <c r="E109" s="62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623">
        <v>4680115880658</v>
      </c>
      <c r="E110" s="62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116</v>
      </c>
      <c r="N110" s="38"/>
      <c r="O110" s="37">
        <v>55</v>
      </c>
      <c r="P110" s="6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5"/>
      <c r="R110" s="625"/>
      <c r="S110" s="625"/>
      <c r="T110" s="62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0"/>
      <c r="B112" s="630"/>
      <c r="C112" s="630"/>
      <c r="D112" s="630"/>
      <c r="E112" s="630"/>
      <c r="F112" s="630"/>
      <c r="G112" s="630"/>
      <c r="H112" s="630"/>
      <c r="I112" s="630"/>
      <c r="J112" s="630"/>
      <c r="K112" s="630"/>
      <c r="L112" s="630"/>
      <c r="M112" s="630"/>
      <c r="N112" s="630"/>
      <c r="O112" s="631"/>
      <c r="P112" s="627" t="s">
        <v>40</v>
      </c>
      <c r="Q112" s="628"/>
      <c r="R112" s="628"/>
      <c r="S112" s="628"/>
      <c r="T112" s="628"/>
      <c r="U112" s="628"/>
      <c r="V112" s="62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2" t="s">
        <v>82</v>
      </c>
      <c r="B113" s="622"/>
      <c r="C113" s="622"/>
      <c r="D113" s="622"/>
      <c r="E113" s="622"/>
      <c r="F113" s="622"/>
      <c r="G113" s="622"/>
      <c r="H113" s="622"/>
      <c r="I113" s="622"/>
      <c r="J113" s="622"/>
      <c r="K113" s="622"/>
      <c r="L113" s="622"/>
      <c r="M113" s="622"/>
      <c r="N113" s="622"/>
      <c r="O113" s="622"/>
      <c r="P113" s="622"/>
      <c r="Q113" s="622"/>
      <c r="R113" s="622"/>
      <c r="S113" s="622"/>
      <c r="T113" s="622"/>
      <c r="U113" s="622"/>
      <c r="V113" s="622"/>
      <c r="W113" s="622"/>
      <c r="X113" s="622"/>
      <c r="Y113" s="622"/>
      <c r="Z113" s="622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623">
        <v>4607091385168</v>
      </c>
      <c r="E114" s="62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87</v>
      </c>
      <c r="N114" s="38"/>
      <c r="O114" s="37">
        <v>45</v>
      </c>
      <c r="P114" s="6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623">
        <v>4607091383256</v>
      </c>
      <c r="E115" s="62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623">
        <v>4607091385748</v>
      </c>
      <c r="E116" s="62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623">
        <v>4680115884533</v>
      </c>
      <c r="E117" s="62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5"/>
      <c r="R117" s="625"/>
      <c r="S117" s="625"/>
      <c r="T117" s="62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0"/>
      <c r="B119" s="630"/>
      <c r="C119" s="630"/>
      <c r="D119" s="630"/>
      <c r="E119" s="630"/>
      <c r="F119" s="630"/>
      <c r="G119" s="630"/>
      <c r="H119" s="630"/>
      <c r="I119" s="630"/>
      <c r="J119" s="630"/>
      <c r="K119" s="630"/>
      <c r="L119" s="630"/>
      <c r="M119" s="630"/>
      <c r="N119" s="630"/>
      <c r="O119" s="631"/>
      <c r="P119" s="627" t="s">
        <v>40</v>
      </c>
      <c r="Q119" s="628"/>
      <c r="R119" s="628"/>
      <c r="S119" s="628"/>
      <c r="T119" s="628"/>
      <c r="U119" s="628"/>
      <c r="V119" s="629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2" t="s">
        <v>174</v>
      </c>
      <c r="B120" s="622"/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N120" s="622"/>
      <c r="O120" s="622"/>
      <c r="P120" s="622"/>
      <c r="Q120" s="622"/>
      <c r="R120" s="622"/>
      <c r="S120" s="622"/>
      <c r="T120" s="622"/>
      <c r="U120" s="622"/>
      <c r="V120" s="622"/>
      <c r="W120" s="622"/>
      <c r="X120" s="622"/>
      <c r="Y120" s="622"/>
      <c r="Z120" s="622"/>
      <c r="AA120" s="66"/>
      <c r="AB120" s="66"/>
      <c r="AC120" s="80"/>
    </row>
    <row r="121" spans="1:68" ht="16.5" customHeight="1" x14ac:dyDescent="0.25">
      <c r="A121" s="63" t="s">
        <v>228</v>
      </c>
      <c r="B121" s="63" t="s">
        <v>229</v>
      </c>
      <c r="C121" s="36">
        <v>4301060317</v>
      </c>
      <c r="D121" s="623">
        <v>4680115880238</v>
      </c>
      <c r="E121" s="623"/>
      <c r="F121" s="62">
        <v>0.33</v>
      </c>
      <c r="G121" s="37">
        <v>6</v>
      </c>
      <c r="H121" s="62">
        <v>1.98</v>
      </c>
      <c r="I121" s="62">
        <v>2.238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625"/>
      <c r="R121" s="625"/>
      <c r="S121" s="625"/>
      <c r="T121" s="62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39</v>
      </c>
      <c r="X122" s="43">
        <f>IFERROR(X121/H121,"0")</f>
        <v>0</v>
      </c>
      <c r="Y122" s="43">
        <f>IFERROR(Y121/H121,"0")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630"/>
      <c r="B123" s="630"/>
      <c r="C123" s="630"/>
      <c r="D123" s="630"/>
      <c r="E123" s="630"/>
      <c r="F123" s="630"/>
      <c r="G123" s="630"/>
      <c r="H123" s="630"/>
      <c r="I123" s="630"/>
      <c r="J123" s="630"/>
      <c r="K123" s="630"/>
      <c r="L123" s="630"/>
      <c r="M123" s="630"/>
      <c r="N123" s="630"/>
      <c r="O123" s="631"/>
      <c r="P123" s="627" t="s">
        <v>40</v>
      </c>
      <c r="Q123" s="628"/>
      <c r="R123" s="628"/>
      <c r="S123" s="628"/>
      <c r="T123" s="628"/>
      <c r="U123" s="628"/>
      <c r="V123" s="629"/>
      <c r="W123" s="42" t="s">
        <v>0</v>
      </c>
      <c r="X123" s="43">
        <f>IFERROR(SUM(X121:X121),"0")</f>
        <v>0</v>
      </c>
      <c r="Y123" s="43">
        <f>IFERROR(SUM(Y121:Y121),"0")</f>
        <v>0</v>
      </c>
      <c r="Z123" s="42"/>
      <c r="AA123" s="67"/>
      <c r="AB123" s="67"/>
      <c r="AC123" s="67"/>
    </row>
    <row r="124" spans="1:68" ht="16.5" customHeight="1" x14ac:dyDescent="0.25">
      <c r="A124" s="621" t="s">
        <v>231</v>
      </c>
      <c r="B124" s="621"/>
      <c r="C124" s="621"/>
      <c r="D124" s="621"/>
      <c r="E124" s="621"/>
      <c r="F124" s="621"/>
      <c r="G124" s="621"/>
      <c r="H124" s="621"/>
      <c r="I124" s="621"/>
      <c r="J124" s="621"/>
      <c r="K124" s="621"/>
      <c r="L124" s="621"/>
      <c r="M124" s="621"/>
      <c r="N124" s="621"/>
      <c r="O124" s="621"/>
      <c r="P124" s="621"/>
      <c r="Q124" s="621"/>
      <c r="R124" s="621"/>
      <c r="S124" s="621"/>
      <c r="T124" s="621"/>
      <c r="U124" s="621"/>
      <c r="V124" s="621"/>
      <c r="W124" s="621"/>
      <c r="X124" s="621"/>
      <c r="Y124" s="621"/>
      <c r="Z124" s="621"/>
      <c r="AA124" s="65"/>
      <c r="AB124" s="65"/>
      <c r="AC124" s="79"/>
    </row>
    <row r="125" spans="1:68" ht="14.25" customHeight="1" x14ac:dyDescent="0.25">
      <c r="A125" s="622" t="s">
        <v>112</v>
      </c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22"/>
      <c r="P125" s="622"/>
      <c r="Q125" s="622"/>
      <c r="R125" s="622"/>
      <c r="S125" s="622"/>
      <c r="T125" s="622"/>
      <c r="U125" s="622"/>
      <c r="V125" s="622"/>
      <c r="W125" s="622"/>
      <c r="X125" s="622"/>
      <c r="Y125" s="622"/>
      <c r="Z125" s="622"/>
      <c r="AA125" s="66"/>
      <c r="AB125" s="66"/>
      <c r="AC125" s="80"/>
    </row>
    <row r="126" spans="1:68" ht="27" customHeight="1" x14ac:dyDescent="0.25">
      <c r="A126" s="63" t="s">
        <v>232</v>
      </c>
      <c r="B126" s="63" t="s">
        <v>233</v>
      </c>
      <c r="C126" s="36">
        <v>4301011562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88</v>
      </c>
      <c r="L126" s="37" t="s">
        <v>45</v>
      </c>
      <c r="M126" s="38" t="s">
        <v>109</v>
      </c>
      <c r="N126" s="38"/>
      <c r="O126" s="37">
        <v>90</v>
      </c>
      <c r="P126" s="6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234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232</v>
      </c>
      <c r="B127" s="63" t="s">
        <v>235</v>
      </c>
      <c r="C127" s="36">
        <v>4301011564</v>
      </c>
      <c r="D127" s="623">
        <v>4680115882577</v>
      </c>
      <c r="E127" s="62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109</v>
      </c>
      <c r="N127" s="38"/>
      <c r="O127" s="37">
        <v>90</v>
      </c>
      <c r="P127" s="6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5"/>
      <c r="R127" s="625"/>
      <c r="S127" s="625"/>
      <c r="T127" s="62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234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30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31"/>
      <c r="P129" s="627" t="s">
        <v>40</v>
      </c>
      <c r="Q129" s="628"/>
      <c r="R129" s="628"/>
      <c r="S129" s="628"/>
      <c r="T129" s="628"/>
      <c r="U129" s="628"/>
      <c r="V129" s="62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4.25" customHeight="1" x14ac:dyDescent="0.25">
      <c r="A130" s="622" t="s">
        <v>76</v>
      </c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22"/>
      <c r="P130" s="622"/>
      <c r="Q130" s="622"/>
      <c r="R130" s="622"/>
      <c r="S130" s="622"/>
      <c r="T130" s="622"/>
      <c r="U130" s="622"/>
      <c r="V130" s="622"/>
      <c r="W130" s="622"/>
      <c r="X130" s="622"/>
      <c r="Y130" s="622"/>
      <c r="Z130" s="622"/>
      <c r="AA130" s="66"/>
      <c r="AB130" s="66"/>
      <c r="AC130" s="80"/>
    </row>
    <row r="131" spans="1:68" ht="27" customHeight="1" x14ac:dyDescent="0.25">
      <c r="A131" s="63" t="s">
        <v>236</v>
      </c>
      <c r="B131" s="63" t="s">
        <v>237</v>
      </c>
      <c r="C131" s="36">
        <v>4301031235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6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238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236</v>
      </c>
      <c r="B132" s="63" t="s">
        <v>239</v>
      </c>
      <c r="C132" s="36">
        <v>4301031234</v>
      </c>
      <c r="D132" s="623">
        <v>4680115883444</v>
      </c>
      <c r="E132" s="62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6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5"/>
      <c r="R132" s="625"/>
      <c r="S132" s="625"/>
      <c r="T132" s="62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238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30"/>
      <c r="B134" s="630"/>
      <c r="C134" s="630"/>
      <c r="D134" s="630"/>
      <c r="E134" s="630"/>
      <c r="F134" s="630"/>
      <c r="G134" s="630"/>
      <c r="H134" s="630"/>
      <c r="I134" s="630"/>
      <c r="J134" s="630"/>
      <c r="K134" s="630"/>
      <c r="L134" s="630"/>
      <c r="M134" s="630"/>
      <c r="N134" s="630"/>
      <c r="O134" s="631"/>
      <c r="P134" s="627" t="s">
        <v>40</v>
      </c>
      <c r="Q134" s="628"/>
      <c r="R134" s="628"/>
      <c r="S134" s="628"/>
      <c r="T134" s="628"/>
      <c r="U134" s="628"/>
      <c r="V134" s="62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22" t="s">
        <v>82</v>
      </c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22"/>
      <c r="P135" s="622"/>
      <c r="Q135" s="622"/>
      <c r="R135" s="622"/>
      <c r="S135" s="622"/>
      <c r="T135" s="622"/>
      <c r="U135" s="622"/>
      <c r="V135" s="622"/>
      <c r="W135" s="622"/>
      <c r="X135" s="622"/>
      <c r="Y135" s="622"/>
      <c r="Z135" s="622"/>
      <c r="AA135" s="66"/>
      <c r="AB135" s="66"/>
      <c r="AC135" s="80"/>
    </row>
    <row r="136" spans="1:68" ht="16.5" customHeight="1" x14ac:dyDescent="0.25">
      <c r="A136" s="63" t="s">
        <v>240</v>
      </c>
      <c r="B136" s="63" t="s">
        <v>241</v>
      </c>
      <c r="C136" s="36">
        <v>4301051477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60</v>
      </c>
      <c r="P136" s="6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234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240</v>
      </c>
      <c r="B137" s="63" t="s">
        <v>242</v>
      </c>
      <c r="C137" s="36">
        <v>4301051476</v>
      </c>
      <c r="D137" s="623">
        <v>4680115882584</v>
      </c>
      <c r="E137" s="62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60</v>
      </c>
      <c r="P137" s="68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25"/>
      <c r="R137" s="625"/>
      <c r="S137" s="625"/>
      <c r="T137" s="62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234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30"/>
      <c r="B139" s="630"/>
      <c r="C139" s="630"/>
      <c r="D139" s="630"/>
      <c r="E139" s="630"/>
      <c r="F139" s="630"/>
      <c r="G139" s="630"/>
      <c r="H139" s="630"/>
      <c r="I139" s="630"/>
      <c r="J139" s="630"/>
      <c r="K139" s="630"/>
      <c r="L139" s="630"/>
      <c r="M139" s="630"/>
      <c r="N139" s="630"/>
      <c r="O139" s="631"/>
      <c r="P139" s="627" t="s">
        <v>40</v>
      </c>
      <c r="Q139" s="628"/>
      <c r="R139" s="628"/>
      <c r="S139" s="628"/>
      <c r="T139" s="628"/>
      <c r="U139" s="628"/>
      <c r="V139" s="62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21" t="s">
        <v>110</v>
      </c>
      <c r="B140" s="621"/>
      <c r="C140" s="621"/>
      <c r="D140" s="621"/>
      <c r="E140" s="621"/>
      <c r="F140" s="621"/>
      <c r="G140" s="621"/>
      <c r="H140" s="621"/>
      <c r="I140" s="621"/>
      <c r="J140" s="621"/>
      <c r="K140" s="621"/>
      <c r="L140" s="621"/>
      <c r="M140" s="621"/>
      <c r="N140" s="621"/>
      <c r="O140" s="621"/>
      <c r="P140" s="621"/>
      <c r="Q140" s="621"/>
      <c r="R140" s="621"/>
      <c r="S140" s="621"/>
      <c r="T140" s="621"/>
      <c r="U140" s="621"/>
      <c r="V140" s="621"/>
      <c r="W140" s="621"/>
      <c r="X140" s="621"/>
      <c r="Y140" s="621"/>
      <c r="Z140" s="621"/>
      <c r="AA140" s="65"/>
      <c r="AB140" s="65"/>
      <c r="AC140" s="79"/>
    </row>
    <row r="141" spans="1:68" ht="14.25" customHeight="1" x14ac:dyDescent="0.25">
      <c r="A141" s="622" t="s">
        <v>112</v>
      </c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22"/>
      <c r="P141" s="622"/>
      <c r="Q141" s="622"/>
      <c r="R141" s="622"/>
      <c r="S141" s="622"/>
      <c r="T141" s="622"/>
      <c r="U141" s="622"/>
      <c r="V141" s="622"/>
      <c r="W141" s="622"/>
      <c r="X141" s="622"/>
      <c r="Y141" s="622"/>
      <c r="Z141" s="622"/>
      <c r="AA141" s="66"/>
      <c r="AB141" s="66"/>
      <c r="AC141" s="80"/>
    </row>
    <row r="142" spans="1:68" ht="27" customHeight="1" x14ac:dyDescent="0.25">
      <c r="A142" s="63" t="s">
        <v>243</v>
      </c>
      <c r="B142" s="63" t="s">
        <v>244</v>
      </c>
      <c r="C142" s="36">
        <v>4301011705</v>
      </c>
      <c r="D142" s="623">
        <v>4607091384604</v>
      </c>
      <c r="E142" s="62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116</v>
      </c>
      <c r="N142" s="38"/>
      <c r="O142" s="37">
        <v>50</v>
      </c>
      <c r="P142" s="6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246</v>
      </c>
      <c r="B143" s="63" t="s">
        <v>247</v>
      </c>
      <c r="C143" s="36">
        <v>4301012179</v>
      </c>
      <c r="D143" s="623">
        <v>4680115886810</v>
      </c>
      <c r="E143" s="623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88</v>
      </c>
      <c r="L143" s="37" t="s">
        <v>45</v>
      </c>
      <c r="M143" s="38" t="s">
        <v>116</v>
      </c>
      <c r="N143" s="38"/>
      <c r="O143" s="37">
        <v>55</v>
      </c>
      <c r="P143" s="688" t="s">
        <v>248</v>
      </c>
      <c r="Q143" s="625"/>
      <c r="R143" s="625"/>
      <c r="S143" s="625"/>
      <c r="T143" s="6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30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31"/>
      <c r="P145" s="627" t="s">
        <v>40</v>
      </c>
      <c r="Q145" s="628"/>
      <c r="R145" s="628"/>
      <c r="S145" s="628"/>
      <c r="T145" s="628"/>
      <c r="U145" s="628"/>
      <c r="V145" s="62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22" t="s">
        <v>76</v>
      </c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22"/>
      <c r="P146" s="622"/>
      <c r="Q146" s="622"/>
      <c r="R146" s="622"/>
      <c r="S146" s="622"/>
      <c r="T146" s="622"/>
      <c r="U146" s="622"/>
      <c r="V146" s="622"/>
      <c r="W146" s="622"/>
      <c r="X146" s="622"/>
      <c r="Y146" s="622"/>
      <c r="Z146" s="622"/>
      <c r="AA146" s="66"/>
      <c r="AB146" s="66"/>
      <c r="AC146" s="80"/>
    </row>
    <row r="147" spans="1:68" ht="16.5" customHeight="1" x14ac:dyDescent="0.25">
      <c r="A147" s="63" t="s">
        <v>250</v>
      </c>
      <c r="B147" s="63" t="s">
        <v>251</v>
      </c>
      <c r="C147" s="36">
        <v>4301030895</v>
      </c>
      <c r="D147" s="623">
        <v>4607091387667</v>
      </c>
      <c r="E147" s="623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117</v>
      </c>
      <c r="L147" s="37" t="s">
        <v>45</v>
      </c>
      <c r="M147" s="38" t="s">
        <v>116</v>
      </c>
      <c r="N147" s="38"/>
      <c r="O147" s="37">
        <v>40</v>
      </c>
      <c r="P14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252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253</v>
      </c>
      <c r="B148" s="63" t="s">
        <v>254</v>
      </c>
      <c r="C148" s="36">
        <v>4301030961</v>
      </c>
      <c r="D148" s="623">
        <v>4607091387636</v>
      </c>
      <c r="E148" s="623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88</v>
      </c>
      <c r="L148" s="37" t="s">
        <v>45</v>
      </c>
      <c r="M148" s="38" t="s">
        <v>80</v>
      </c>
      <c r="N148" s="38"/>
      <c r="O148" s="37">
        <v>40</v>
      </c>
      <c r="P148" s="6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256</v>
      </c>
      <c r="B149" s="63" t="s">
        <v>257</v>
      </c>
      <c r="C149" s="36">
        <v>4301030963</v>
      </c>
      <c r="D149" s="623">
        <v>4607091382426</v>
      </c>
      <c r="E149" s="623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117</v>
      </c>
      <c r="L149" s="37" t="s">
        <v>45</v>
      </c>
      <c r="M149" s="38" t="s">
        <v>80</v>
      </c>
      <c r="N149" s="38"/>
      <c r="O149" s="37">
        <v>40</v>
      </c>
      <c r="P149" s="6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5"/>
      <c r="R149" s="625"/>
      <c r="S149" s="625"/>
      <c r="T149" s="62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1"/>
      <c r="P151" s="627" t="s">
        <v>40</v>
      </c>
      <c r="Q151" s="628"/>
      <c r="R151" s="628"/>
      <c r="S151" s="628"/>
      <c r="T151" s="628"/>
      <c r="U151" s="628"/>
      <c r="V151" s="629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0" t="s">
        <v>259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54"/>
      <c r="AB152" s="54"/>
      <c r="AC152" s="54"/>
    </row>
    <row r="153" spans="1:68" ht="16.5" customHeight="1" x14ac:dyDescent="0.25">
      <c r="A153" s="621" t="s">
        <v>260</v>
      </c>
      <c r="B153" s="621"/>
      <c r="C153" s="621"/>
      <c r="D153" s="621"/>
      <c r="E153" s="621"/>
      <c r="F153" s="621"/>
      <c r="G153" s="621"/>
      <c r="H153" s="621"/>
      <c r="I153" s="621"/>
      <c r="J153" s="621"/>
      <c r="K153" s="621"/>
      <c r="L153" s="621"/>
      <c r="M153" s="621"/>
      <c r="N153" s="621"/>
      <c r="O153" s="621"/>
      <c r="P153" s="621"/>
      <c r="Q153" s="621"/>
      <c r="R153" s="621"/>
      <c r="S153" s="621"/>
      <c r="T153" s="621"/>
      <c r="U153" s="621"/>
      <c r="V153" s="621"/>
      <c r="W153" s="621"/>
      <c r="X153" s="621"/>
      <c r="Y153" s="621"/>
      <c r="Z153" s="621"/>
      <c r="AA153" s="65"/>
      <c r="AB153" s="65"/>
      <c r="AC153" s="79"/>
    </row>
    <row r="154" spans="1:68" ht="14.25" customHeight="1" x14ac:dyDescent="0.25">
      <c r="A154" s="622" t="s">
        <v>144</v>
      </c>
      <c r="B154" s="622"/>
      <c r="C154" s="622"/>
      <c r="D154" s="622"/>
      <c r="E154" s="622"/>
      <c r="F154" s="622"/>
      <c r="G154" s="622"/>
      <c r="H154" s="622"/>
      <c r="I154" s="622"/>
      <c r="J154" s="622"/>
      <c r="K154" s="622"/>
      <c r="L154" s="622"/>
      <c r="M154" s="622"/>
      <c r="N154" s="622"/>
      <c r="O154" s="622"/>
      <c r="P154" s="622"/>
      <c r="Q154" s="622"/>
      <c r="R154" s="622"/>
      <c r="S154" s="622"/>
      <c r="T154" s="622"/>
      <c r="U154" s="622"/>
      <c r="V154" s="622"/>
      <c r="W154" s="622"/>
      <c r="X154" s="622"/>
      <c r="Y154" s="622"/>
      <c r="Z154" s="622"/>
      <c r="AA154" s="66"/>
      <c r="AB154" s="66"/>
      <c r="AC154" s="80"/>
    </row>
    <row r="155" spans="1:68" ht="27" customHeight="1" x14ac:dyDescent="0.25">
      <c r="A155" s="63" t="s">
        <v>261</v>
      </c>
      <c r="B155" s="63" t="s">
        <v>262</v>
      </c>
      <c r="C155" s="36">
        <v>4301020323</v>
      </c>
      <c r="D155" s="623">
        <v>4680115886223</v>
      </c>
      <c r="E155" s="623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81</v>
      </c>
      <c r="L155" s="37" t="s">
        <v>45</v>
      </c>
      <c r="M155" s="38" t="s">
        <v>80</v>
      </c>
      <c r="N155" s="38"/>
      <c r="O155" s="37">
        <v>40</v>
      </c>
      <c r="P155" s="69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25"/>
      <c r="R155" s="625"/>
      <c r="S155" s="625"/>
      <c r="T155" s="62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263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0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1"/>
      <c r="P156" s="627" t="s">
        <v>40</v>
      </c>
      <c r="Q156" s="628"/>
      <c r="R156" s="628"/>
      <c r="S156" s="628"/>
      <c r="T156" s="628"/>
      <c r="U156" s="628"/>
      <c r="V156" s="629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31"/>
      <c r="P157" s="627" t="s">
        <v>40</v>
      </c>
      <c r="Q157" s="628"/>
      <c r="R157" s="628"/>
      <c r="S157" s="628"/>
      <c r="T157" s="628"/>
      <c r="U157" s="628"/>
      <c r="V157" s="629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22" t="s">
        <v>76</v>
      </c>
      <c r="B158" s="622"/>
      <c r="C158" s="622"/>
      <c r="D158" s="622"/>
      <c r="E158" s="622"/>
      <c r="F158" s="622"/>
      <c r="G158" s="622"/>
      <c r="H158" s="622"/>
      <c r="I158" s="622"/>
      <c r="J158" s="622"/>
      <c r="K158" s="622"/>
      <c r="L158" s="622"/>
      <c r="M158" s="622"/>
      <c r="N158" s="622"/>
      <c r="O158" s="622"/>
      <c r="P158" s="622"/>
      <c r="Q158" s="622"/>
      <c r="R158" s="622"/>
      <c r="S158" s="622"/>
      <c r="T158" s="622"/>
      <c r="U158" s="622"/>
      <c r="V158" s="622"/>
      <c r="W158" s="622"/>
      <c r="X158" s="622"/>
      <c r="Y158" s="622"/>
      <c r="Z158" s="622"/>
      <c r="AA158" s="66"/>
      <c r="AB158" s="66"/>
      <c r="AC158" s="80"/>
    </row>
    <row r="159" spans="1:68" ht="27" customHeight="1" x14ac:dyDescent="0.25">
      <c r="A159" s="63" t="s">
        <v>264</v>
      </c>
      <c r="B159" s="63" t="s">
        <v>265</v>
      </c>
      <c r="C159" s="36">
        <v>4301031191</v>
      </c>
      <c r="D159" s="623">
        <v>4680115880993</v>
      </c>
      <c r="E159" s="62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80</v>
      </c>
      <c r="N159" s="38"/>
      <c r="O159" s="37">
        <v>40</v>
      </c>
      <c r="P159" s="6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266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267</v>
      </c>
      <c r="B160" s="63" t="s">
        <v>268</v>
      </c>
      <c r="C160" s="36">
        <v>4301031204</v>
      </c>
      <c r="D160" s="623">
        <v>4680115881761</v>
      </c>
      <c r="E160" s="62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4301031201</v>
      </c>
      <c r="D161" s="623">
        <v>4680115881563</v>
      </c>
      <c r="E161" s="623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4301031199</v>
      </c>
      <c r="D162" s="623">
        <v>4680115880986</v>
      </c>
      <c r="E162" s="62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275</v>
      </c>
      <c r="B163" s="63" t="s">
        <v>276</v>
      </c>
      <c r="C163" s="36">
        <v>4301031205</v>
      </c>
      <c r="D163" s="623">
        <v>4680115881785</v>
      </c>
      <c r="E163" s="62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277</v>
      </c>
      <c r="B164" s="63" t="s">
        <v>278</v>
      </c>
      <c r="C164" s="36">
        <v>4301031399</v>
      </c>
      <c r="D164" s="623">
        <v>4680115886537</v>
      </c>
      <c r="E164" s="623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279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280</v>
      </c>
      <c r="B165" s="63" t="s">
        <v>281</v>
      </c>
      <c r="C165" s="36">
        <v>4301031202</v>
      </c>
      <c r="D165" s="623">
        <v>4680115881679</v>
      </c>
      <c r="E165" s="623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282</v>
      </c>
      <c r="B166" s="63" t="s">
        <v>283</v>
      </c>
      <c r="C166" s="36">
        <v>4301031158</v>
      </c>
      <c r="D166" s="623">
        <v>4680115880191</v>
      </c>
      <c r="E166" s="623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88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272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284</v>
      </c>
      <c r="B167" s="63" t="s">
        <v>285</v>
      </c>
      <c r="C167" s="36">
        <v>4301031245</v>
      </c>
      <c r="D167" s="623">
        <v>4680115883963</v>
      </c>
      <c r="E167" s="623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25"/>
      <c r="R167" s="625"/>
      <c r="S167" s="625"/>
      <c r="T167" s="62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0"/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1"/>
      <c r="P168" s="627" t="s">
        <v>40</v>
      </c>
      <c r="Q168" s="628"/>
      <c r="R168" s="628"/>
      <c r="S168" s="628"/>
      <c r="T168" s="628"/>
      <c r="U168" s="628"/>
      <c r="V168" s="629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0"/>
      <c r="B169" s="630"/>
      <c r="C169" s="630"/>
      <c r="D169" s="630"/>
      <c r="E169" s="630"/>
      <c r="F169" s="630"/>
      <c r="G169" s="630"/>
      <c r="H169" s="630"/>
      <c r="I169" s="630"/>
      <c r="J169" s="630"/>
      <c r="K169" s="630"/>
      <c r="L169" s="630"/>
      <c r="M169" s="630"/>
      <c r="N169" s="630"/>
      <c r="O169" s="631"/>
      <c r="P169" s="627" t="s">
        <v>40</v>
      </c>
      <c r="Q169" s="628"/>
      <c r="R169" s="628"/>
      <c r="S169" s="628"/>
      <c r="T169" s="628"/>
      <c r="U169" s="628"/>
      <c r="V169" s="629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22" t="s">
        <v>104</v>
      </c>
      <c r="B170" s="622"/>
      <c r="C170" s="622"/>
      <c r="D170" s="622"/>
      <c r="E170" s="622"/>
      <c r="F170" s="622"/>
      <c r="G170" s="622"/>
      <c r="H170" s="622"/>
      <c r="I170" s="622"/>
      <c r="J170" s="622"/>
      <c r="K170" s="622"/>
      <c r="L170" s="622"/>
      <c r="M170" s="622"/>
      <c r="N170" s="622"/>
      <c r="O170" s="622"/>
      <c r="P170" s="622"/>
      <c r="Q170" s="622"/>
      <c r="R170" s="622"/>
      <c r="S170" s="622"/>
      <c r="T170" s="622"/>
      <c r="U170" s="622"/>
      <c r="V170" s="622"/>
      <c r="W170" s="622"/>
      <c r="X170" s="622"/>
      <c r="Y170" s="622"/>
      <c r="Z170" s="622"/>
      <c r="AA170" s="66"/>
      <c r="AB170" s="66"/>
      <c r="AC170" s="80"/>
    </row>
    <row r="171" spans="1:68" ht="27" customHeight="1" x14ac:dyDescent="0.25">
      <c r="A171" s="63" t="s">
        <v>287</v>
      </c>
      <c r="B171" s="63" t="s">
        <v>288</v>
      </c>
      <c r="C171" s="36">
        <v>4301032053</v>
      </c>
      <c r="D171" s="623">
        <v>4680115886780</v>
      </c>
      <c r="E171" s="62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291</v>
      </c>
      <c r="L171" s="37" t="s">
        <v>45</v>
      </c>
      <c r="M171" s="38" t="s">
        <v>290</v>
      </c>
      <c r="N171" s="38"/>
      <c r="O171" s="37">
        <v>60</v>
      </c>
      <c r="P171" s="70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289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292</v>
      </c>
      <c r="B172" s="63" t="s">
        <v>293</v>
      </c>
      <c r="C172" s="36">
        <v>4301032051</v>
      </c>
      <c r="D172" s="623">
        <v>4680115886742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291</v>
      </c>
      <c r="L172" s="37" t="s">
        <v>45</v>
      </c>
      <c r="M172" s="38" t="s">
        <v>290</v>
      </c>
      <c r="N172" s="38"/>
      <c r="O172" s="37">
        <v>90</v>
      </c>
      <c r="P172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294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4301032052</v>
      </c>
      <c r="D173" s="623">
        <v>4680115886766</v>
      </c>
      <c r="E173" s="62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291</v>
      </c>
      <c r="L173" s="37" t="s">
        <v>45</v>
      </c>
      <c r="M173" s="38" t="s">
        <v>290</v>
      </c>
      <c r="N173" s="38"/>
      <c r="O173" s="37">
        <v>90</v>
      </c>
      <c r="P173" s="70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25"/>
      <c r="R173" s="625"/>
      <c r="S173" s="625"/>
      <c r="T173" s="62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294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0"/>
      <c r="B174" s="630"/>
      <c r="C174" s="630"/>
      <c r="D174" s="630"/>
      <c r="E174" s="630"/>
      <c r="F174" s="630"/>
      <c r="G174" s="630"/>
      <c r="H174" s="630"/>
      <c r="I174" s="630"/>
      <c r="J174" s="630"/>
      <c r="K174" s="630"/>
      <c r="L174" s="630"/>
      <c r="M174" s="630"/>
      <c r="N174" s="630"/>
      <c r="O174" s="631"/>
      <c r="P174" s="627" t="s">
        <v>40</v>
      </c>
      <c r="Q174" s="628"/>
      <c r="R174" s="628"/>
      <c r="S174" s="628"/>
      <c r="T174" s="628"/>
      <c r="U174" s="628"/>
      <c r="V174" s="629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0"/>
      <c r="B175" s="630"/>
      <c r="C175" s="630"/>
      <c r="D175" s="630"/>
      <c r="E175" s="630"/>
      <c r="F175" s="630"/>
      <c r="G175" s="630"/>
      <c r="H175" s="630"/>
      <c r="I175" s="630"/>
      <c r="J175" s="630"/>
      <c r="K175" s="630"/>
      <c r="L175" s="630"/>
      <c r="M175" s="630"/>
      <c r="N175" s="630"/>
      <c r="O175" s="631"/>
      <c r="P175" s="627" t="s">
        <v>40</v>
      </c>
      <c r="Q175" s="628"/>
      <c r="R175" s="628"/>
      <c r="S175" s="628"/>
      <c r="T175" s="628"/>
      <c r="U175" s="628"/>
      <c r="V175" s="629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22" t="s">
        <v>297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6"/>
      <c r="AB176" s="66"/>
      <c r="AC176" s="80"/>
    </row>
    <row r="177" spans="1:68" ht="27" customHeight="1" x14ac:dyDescent="0.25">
      <c r="A177" s="63" t="s">
        <v>298</v>
      </c>
      <c r="B177" s="63" t="s">
        <v>299</v>
      </c>
      <c r="C177" s="36">
        <v>4301170013</v>
      </c>
      <c r="D177" s="623">
        <v>4680115886797</v>
      </c>
      <c r="E177" s="62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291</v>
      </c>
      <c r="L177" s="37" t="s">
        <v>45</v>
      </c>
      <c r="M177" s="38" t="s">
        <v>290</v>
      </c>
      <c r="N177" s="38"/>
      <c r="O177" s="37">
        <v>90</v>
      </c>
      <c r="P177" s="70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25"/>
      <c r="R177" s="625"/>
      <c r="S177" s="625"/>
      <c r="T177" s="62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31"/>
      <c r="P179" s="627" t="s">
        <v>40</v>
      </c>
      <c r="Q179" s="628"/>
      <c r="R179" s="628"/>
      <c r="S179" s="628"/>
      <c r="T179" s="628"/>
      <c r="U179" s="628"/>
      <c r="V179" s="629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1" t="s">
        <v>300</v>
      </c>
      <c r="B180" s="621"/>
      <c r="C180" s="621"/>
      <c r="D180" s="621"/>
      <c r="E180" s="621"/>
      <c r="F180" s="621"/>
      <c r="G180" s="621"/>
      <c r="H180" s="621"/>
      <c r="I180" s="621"/>
      <c r="J180" s="621"/>
      <c r="K180" s="621"/>
      <c r="L180" s="621"/>
      <c r="M180" s="621"/>
      <c r="N180" s="621"/>
      <c r="O180" s="621"/>
      <c r="P180" s="621"/>
      <c r="Q180" s="621"/>
      <c r="R180" s="621"/>
      <c r="S180" s="621"/>
      <c r="T180" s="621"/>
      <c r="U180" s="621"/>
      <c r="V180" s="621"/>
      <c r="W180" s="621"/>
      <c r="X180" s="621"/>
      <c r="Y180" s="621"/>
      <c r="Z180" s="621"/>
      <c r="AA180" s="65"/>
      <c r="AB180" s="65"/>
      <c r="AC180" s="79"/>
    </row>
    <row r="181" spans="1:68" ht="14.25" customHeight="1" x14ac:dyDescent="0.25">
      <c r="A181" s="622" t="s">
        <v>112</v>
      </c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22"/>
      <c r="P181" s="622"/>
      <c r="Q181" s="622"/>
      <c r="R181" s="622"/>
      <c r="S181" s="622"/>
      <c r="T181" s="622"/>
      <c r="U181" s="622"/>
      <c r="V181" s="622"/>
      <c r="W181" s="622"/>
      <c r="X181" s="622"/>
      <c r="Y181" s="622"/>
      <c r="Z181" s="622"/>
      <c r="AA181" s="66"/>
      <c r="AB181" s="66"/>
      <c r="AC181" s="80"/>
    </row>
    <row r="182" spans="1:68" ht="16.5" customHeight="1" x14ac:dyDescent="0.25">
      <c r="A182" s="63" t="s">
        <v>301</v>
      </c>
      <c r="B182" s="63" t="s">
        <v>302</v>
      </c>
      <c r="C182" s="36">
        <v>4301011450</v>
      </c>
      <c r="D182" s="623">
        <v>4680115881402</v>
      </c>
      <c r="E182" s="623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117</v>
      </c>
      <c r="L182" s="37" t="s">
        <v>45</v>
      </c>
      <c r="M182" s="38" t="s">
        <v>116</v>
      </c>
      <c r="N182" s="38"/>
      <c r="O182" s="37">
        <v>55</v>
      </c>
      <c r="P182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25"/>
      <c r="R182" s="625"/>
      <c r="S182" s="625"/>
      <c r="T182" s="6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303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304</v>
      </c>
      <c r="B183" s="63" t="s">
        <v>305</v>
      </c>
      <c r="C183" s="36">
        <v>4301011768</v>
      </c>
      <c r="D183" s="623">
        <v>4680115881396</v>
      </c>
      <c r="E183" s="623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88</v>
      </c>
      <c r="L183" s="37" t="s">
        <v>45</v>
      </c>
      <c r="M183" s="38" t="s">
        <v>116</v>
      </c>
      <c r="N183" s="38"/>
      <c r="O183" s="37">
        <v>55</v>
      </c>
      <c r="P183" s="7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25"/>
      <c r="R183" s="625"/>
      <c r="S183" s="625"/>
      <c r="T183" s="62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303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0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31"/>
      <c r="P184" s="627" t="s">
        <v>40</v>
      </c>
      <c r="Q184" s="628"/>
      <c r="R184" s="628"/>
      <c r="S184" s="628"/>
      <c r="T184" s="628"/>
      <c r="U184" s="628"/>
      <c r="V184" s="629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31"/>
      <c r="P185" s="627" t="s">
        <v>40</v>
      </c>
      <c r="Q185" s="628"/>
      <c r="R185" s="628"/>
      <c r="S185" s="628"/>
      <c r="T185" s="628"/>
      <c r="U185" s="628"/>
      <c r="V185" s="629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22" t="s">
        <v>144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6"/>
      <c r="AB186" s="66"/>
      <c r="AC186" s="80"/>
    </row>
    <row r="187" spans="1:68" ht="16.5" customHeight="1" x14ac:dyDescent="0.25">
      <c r="A187" s="63" t="s">
        <v>306</v>
      </c>
      <c r="B187" s="63" t="s">
        <v>307</v>
      </c>
      <c r="C187" s="36">
        <v>4301020261</v>
      </c>
      <c r="D187" s="623">
        <v>4680115882935</v>
      </c>
      <c r="E187" s="62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116</v>
      </c>
      <c r="N187" s="38"/>
      <c r="O187" s="37">
        <v>50</v>
      </c>
      <c r="P187" s="7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308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309</v>
      </c>
      <c r="B188" s="63" t="s">
        <v>310</v>
      </c>
      <c r="C188" s="36">
        <v>4301020220</v>
      </c>
      <c r="D188" s="623">
        <v>4680115880764</v>
      </c>
      <c r="E188" s="623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88</v>
      </c>
      <c r="L188" s="37" t="s">
        <v>45</v>
      </c>
      <c r="M188" s="38" t="s">
        <v>116</v>
      </c>
      <c r="N188" s="38"/>
      <c r="O188" s="37">
        <v>50</v>
      </c>
      <c r="P188" s="7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25"/>
      <c r="R188" s="625"/>
      <c r="S188" s="625"/>
      <c r="T188" s="62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308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0"/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1"/>
      <c r="P190" s="627" t="s">
        <v>40</v>
      </c>
      <c r="Q190" s="628"/>
      <c r="R190" s="628"/>
      <c r="S190" s="628"/>
      <c r="T190" s="628"/>
      <c r="U190" s="628"/>
      <c r="V190" s="62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22" t="s">
        <v>76</v>
      </c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22"/>
      <c r="P191" s="622"/>
      <c r="Q191" s="622"/>
      <c r="R191" s="622"/>
      <c r="S191" s="622"/>
      <c r="T191" s="622"/>
      <c r="U191" s="622"/>
      <c r="V191" s="622"/>
      <c r="W191" s="622"/>
      <c r="X191" s="622"/>
      <c r="Y191" s="622"/>
      <c r="Z191" s="622"/>
      <c r="AA191" s="66"/>
      <c r="AB191" s="66"/>
      <c r="AC191" s="80"/>
    </row>
    <row r="192" spans="1:68" ht="27" customHeight="1" x14ac:dyDescent="0.25">
      <c r="A192" s="63" t="s">
        <v>311</v>
      </c>
      <c r="B192" s="63" t="s">
        <v>312</v>
      </c>
      <c r="C192" s="36">
        <v>4301031224</v>
      </c>
      <c r="D192" s="623">
        <v>4680115882683</v>
      </c>
      <c r="E192" s="62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45</v>
      </c>
      <c r="M192" s="38" t="s">
        <v>80</v>
      </c>
      <c r="N192" s="38"/>
      <c r="O192" s="37">
        <v>40</v>
      </c>
      <c r="P192" s="7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313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314</v>
      </c>
      <c r="B193" s="63" t="s">
        <v>315</v>
      </c>
      <c r="C193" s="36">
        <v>4301031230</v>
      </c>
      <c r="D193" s="623">
        <v>4680115882690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317</v>
      </c>
      <c r="B194" s="63" t="s">
        <v>318</v>
      </c>
      <c r="C194" s="36">
        <v>4301031220</v>
      </c>
      <c r="D194" s="623">
        <v>4680115882669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4301031221</v>
      </c>
      <c r="D195" s="623">
        <v>4680115882676</v>
      </c>
      <c r="E195" s="62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4301031223</v>
      </c>
      <c r="D196" s="623">
        <v>4680115884014</v>
      </c>
      <c r="E196" s="623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313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325</v>
      </c>
      <c r="B197" s="63" t="s">
        <v>326</v>
      </c>
      <c r="C197" s="36">
        <v>4301031222</v>
      </c>
      <c r="D197" s="623">
        <v>4680115884007</v>
      </c>
      <c r="E197" s="62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4301031229</v>
      </c>
      <c r="D198" s="623">
        <v>4680115884038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4301031225</v>
      </c>
      <c r="D199" s="623">
        <v>4680115884021</v>
      </c>
      <c r="E199" s="62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25"/>
      <c r="R199" s="625"/>
      <c r="S199" s="625"/>
      <c r="T199" s="62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31"/>
      <c r="P200" s="627" t="s">
        <v>40</v>
      </c>
      <c r="Q200" s="628"/>
      <c r="R200" s="628"/>
      <c r="S200" s="628"/>
      <c r="T200" s="628"/>
      <c r="U200" s="628"/>
      <c r="V200" s="629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0"/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1"/>
      <c r="P201" s="627" t="s">
        <v>40</v>
      </c>
      <c r="Q201" s="628"/>
      <c r="R201" s="628"/>
      <c r="S201" s="628"/>
      <c r="T201" s="628"/>
      <c r="U201" s="628"/>
      <c r="V201" s="629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22" t="s">
        <v>82</v>
      </c>
      <c r="B202" s="622"/>
      <c r="C202" s="622"/>
      <c r="D202" s="622"/>
      <c r="E202" s="622"/>
      <c r="F202" s="622"/>
      <c r="G202" s="622"/>
      <c r="H202" s="622"/>
      <c r="I202" s="622"/>
      <c r="J202" s="622"/>
      <c r="K202" s="622"/>
      <c r="L202" s="622"/>
      <c r="M202" s="622"/>
      <c r="N202" s="622"/>
      <c r="O202" s="622"/>
      <c r="P202" s="622"/>
      <c r="Q202" s="622"/>
      <c r="R202" s="622"/>
      <c r="S202" s="622"/>
      <c r="T202" s="622"/>
      <c r="U202" s="622"/>
      <c r="V202" s="622"/>
      <c r="W202" s="622"/>
      <c r="X202" s="622"/>
      <c r="Y202" s="622"/>
      <c r="Z202" s="622"/>
      <c r="AA202" s="66"/>
      <c r="AB202" s="66"/>
      <c r="AC202" s="80"/>
    </row>
    <row r="203" spans="1:68" ht="27" customHeight="1" x14ac:dyDescent="0.25">
      <c r="A203" s="63" t="s">
        <v>331</v>
      </c>
      <c r="B203" s="63" t="s">
        <v>332</v>
      </c>
      <c r="C203" s="36">
        <v>4301051408</v>
      </c>
      <c r="D203" s="623">
        <v>4680115881594</v>
      </c>
      <c r="E203" s="623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117</v>
      </c>
      <c r="L203" s="37" t="s">
        <v>45</v>
      </c>
      <c r="M203" s="38" t="s">
        <v>92</v>
      </c>
      <c r="N203" s="38"/>
      <c r="O203" s="37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333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334</v>
      </c>
      <c r="B204" s="63" t="s">
        <v>335</v>
      </c>
      <c r="C204" s="36">
        <v>4301051411</v>
      </c>
      <c r="D204" s="623">
        <v>4680115881617</v>
      </c>
      <c r="E204" s="623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117</v>
      </c>
      <c r="L204" s="37" t="s">
        <v>45</v>
      </c>
      <c r="M204" s="38" t="s">
        <v>92</v>
      </c>
      <c r="N204" s="38"/>
      <c r="O204" s="37">
        <v>40</v>
      </c>
      <c r="P204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337</v>
      </c>
      <c r="B205" s="63" t="s">
        <v>338</v>
      </c>
      <c r="C205" s="36">
        <v>4301051656</v>
      </c>
      <c r="D205" s="623">
        <v>4680115880573</v>
      </c>
      <c r="E205" s="623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117</v>
      </c>
      <c r="L205" s="37" t="s">
        <v>45</v>
      </c>
      <c r="M205" s="38" t="s">
        <v>92</v>
      </c>
      <c r="N205" s="38"/>
      <c r="O205" s="37">
        <v>45</v>
      </c>
      <c r="P205" s="7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340</v>
      </c>
      <c r="B206" s="63" t="s">
        <v>341</v>
      </c>
      <c r="C206" s="36">
        <v>4301051407</v>
      </c>
      <c r="D206" s="623">
        <v>4680115882195</v>
      </c>
      <c r="E206" s="623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88</v>
      </c>
      <c r="L206" s="37" t="s">
        <v>45</v>
      </c>
      <c r="M206" s="38" t="s">
        <v>92</v>
      </c>
      <c r="N206" s="38"/>
      <c r="O206" s="37">
        <v>40</v>
      </c>
      <c r="P206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342</v>
      </c>
      <c r="B207" s="63" t="s">
        <v>343</v>
      </c>
      <c r="C207" s="36">
        <v>4301051752</v>
      </c>
      <c r="D207" s="623">
        <v>4680115882607</v>
      </c>
      <c r="E207" s="623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88</v>
      </c>
      <c r="L207" s="37" t="s">
        <v>45</v>
      </c>
      <c r="M207" s="38" t="s">
        <v>87</v>
      </c>
      <c r="N207" s="38"/>
      <c r="O207" s="37">
        <v>45</v>
      </c>
      <c r="P207" s="7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344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4301051666</v>
      </c>
      <c r="D208" s="623">
        <v>4680115880092</v>
      </c>
      <c r="E208" s="62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88</v>
      </c>
      <c r="L208" s="37" t="s">
        <v>45</v>
      </c>
      <c r="M208" s="38" t="s">
        <v>92</v>
      </c>
      <c r="N208" s="38"/>
      <c r="O208" s="37">
        <v>45</v>
      </c>
      <c r="P208" s="7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339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4301051668</v>
      </c>
      <c r="D209" s="623">
        <v>4680115880221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349</v>
      </c>
      <c r="B210" s="63" t="s">
        <v>350</v>
      </c>
      <c r="C210" s="36">
        <v>4301051945</v>
      </c>
      <c r="D210" s="623">
        <v>4680115880504</v>
      </c>
      <c r="E210" s="62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351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4301051410</v>
      </c>
      <c r="D211" s="623">
        <v>4680115882164</v>
      </c>
      <c r="E211" s="623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88</v>
      </c>
      <c r="L211" s="37" t="s">
        <v>45</v>
      </c>
      <c r="M211" s="38" t="s">
        <v>92</v>
      </c>
      <c r="N211" s="38"/>
      <c r="O211" s="37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25"/>
      <c r="R211" s="625"/>
      <c r="S211" s="625"/>
      <c r="T211" s="62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336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0"/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1"/>
      <c r="P212" s="627" t="s">
        <v>40</v>
      </c>
      <c r="Q212" s="628"/>
      <c r="R212" s="628"/>
      <c r="S212" s="628"/>
      <c r="T212" s="628"/>
      <c r="U212" s="628"/>
      <c r="V212" s="629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0"/>
      <c r="B213" s="630"/>
      <c r="C213" s="630"/>
      <c r="D213" s="630"/>
      <c r="E213" s="630"/>
      <c r="F213" s="630"/>
      <c r="G213" s="630"/>
      <c r="H213" s="630"/>
      <c r="I213" s="630"/>
      <c r="J213" s="630"/>
      <c r="K213" s="630"/>
      <c r="L213" s="630"/>
      <c r="M213" s="630"/>
      <c r="N213" s="630"/>
      <c r="O213" s="631"/>
      <c r="P213" s="627" t="s">
        <v>40</v>
      </c>
      <c r="Q213" s="628"/>
      <c r="R213" s="628"/>
      <c r="S213" s="628"/>
      <c r="T213" s="628"/>
      <c r="U213" s="628"/>
      <c r="V213" s="629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22" t="s">
        <v>174</v>
      </c>
      <c r="B214" s="622"/>
      <c r="C214" s="622"/>
      <c r="D214" s="622"/>
      <c r="E214" s="622"/>
      <c r="F214" s="622"/>
      <c r="G214" s="622"/>
      <c r="H214" s="622"/>
      <c r="I214" s="622"/>
      <c r="J214" s="622"/>
      <c r="K214" s="622"/>
      <c r="L214" s="622"/>
      <c r="M214" s="622"/>
      <c r="N214" s="622"/>
      <c r="O214" s="622"/>
      <c r="P214" s="622"/>
      <c r="Q214" s="622"/>
      <c r="R214" s="622"/>
      <c r="S214" s="622"/>
      <c r="T214" s="622"/>
      <c r="U214" s="622"/>
      <c r="V214" s="622"/>
      <c r="W214" s="622"/>
      <c r="X214" s="622"/>
      <c r="Y214" s="622"/>
      <c r="Z214" s="622"/>
      <c r="AA214" s="66"/>
      <c r="AB214" s="66"/>
      <c r="AC214" s="80"/>
    </row>
    <row r="215" spans="1:68" ht="27" customHeight="1" x14ac:dyDescent="0.25">
      <c r="A215" s="63" t="s">
        <v>354</v>
      </c>
      <c r="B215" s="63" t="s">
        <v>355</v>
      </c>
      <c r="C215" s="36">
        <v>4301060463</v>
      </c>
      <c r="D215" s="623">
        <v>4680115880818</v>
      </c>
      <c r="E215" s="62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356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357</v>
      </c>
      <c r="B216" s="63" t="s">
        <v>358</v>
      </c>
      <c r="C216" s="36">
        <v>4301060389</v>
      </c>
      <c r="D216" s="623">
        <v>4680115880801</v>
      </c>
      <c r="E216" s="62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92</v>
      </c>
      <c r="N216" s="38"/>
      <c r="O216" s="37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25"/>
      <c r="R216" s="625"/>
      <c r="S216" s="625"/>
      <c r="T216" s="62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0"/>
      <c r="B218" s="630"/>
      <c r="C218" s="630"/>
      <c r="D218" s="630"/>
      <c r="E218" s="630"/>
      <c r="F218" s="630"/>
      <c r="G218" s="630"/>
      <c r="H218" s="630"/>
      <c r="I218" s="630"/>
      <c r="J218" s="630"/>
      <c r="K218" s="630"/>
      <c r="L218" s="630"/>
      <c r="M218" s="630"/>
      <c r="N218" s="630"/>
      <c r="O218" s="631"/>
      <c r="P218" s="627" t="s">
        <v>40</v>
      </c>
      <c r="Q218" s="628"/>
      <c r="R218" s="628"/>
      <c r="S218" s="628"/>
      <c r="T218" s="628"/>
      <c r="U218" s="628"/>
      <c r="V218" s="629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1" t="s">
        <v>360</v>
      </c>
      <c r="B219" s="621"/>
      <c r="C219" s="621"/>
      <c r="D219" s="621"/>
      <c r="E219" s="621"/>
      <c r="F219" s="621"/>
      <c r="G219" s="621"/>
      <c r="H219" s="621"/>
      <c r="I219" s="621"/>
      <c r="J219" s="621"/>
      <c r="K219" s="621"/>
      <c r="L219" s="621"/>
      <c r="M219" s="621"/>
      <c r="N219" s="621"/>
      <c r="O219" s="621"/>
      <c r="P219" s="621"/>
      <c r="Q219" s="621"/>
      <c r="R219" s="621"/>
      <c r="S219" s="621"/>
      <c r="T219" s="621"/>
      <c r="U219" s="621"/>
      <c r="V219" s="621"/>
      <c r="W219" s="621"/>
      <c r="X219" s="621"/>
      <c r="Y219" s="621"/>
      <c r="Z219" s="621"/>
      <c r="AA219" s="65"/>
      <c r="AB219" s="65"/>
      <c r="AC219" s="79"/>
    </row>
    <row r="220" spans="1:68" ht="14.25" customHeight="1" x14ac:dyDescent="0.25">
      <c r="A220" s="622" t="s">
        <v>112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6"/>
      <c r="AB220" s="66"/>
      <c r="AC220" s="80"/>
    </row>
    <row r="221" spans="1:68" ht="27" customHeight="1" x14ac:dyDescent="0.25">
      <c r="A221" s="63" t="s">
        <v>361</v>
      </c>
      <c r="B221" s="63" t="s">
        <v>362</v>
      </c>
      <c r="C221" s="36">
        <v>4301011826</v>
      </c>
      <c r="D221" s="623">
        <v>4680115884137</v>
      </c>
      <c r="E221" s="62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5"/>
      <c r="R221" s="625"/>
      <c r="S221" s="625"/>
      <c r="T221" s="6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363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364</v>
      </c>
      <c r="B222" s="63" t="s">
        <v>365</v>
      </c>
      <c r="C222" s="36">
        <v>4301011724</v>
      </c>
      <c r="D222" s="623">
        <v>4680115884236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4301011721</v>
      </c>
      <c r="D223" s="623">
        <v>4680115884175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4301011824</v>
      </c>
      <c r="D224" s="623">
        <v>4680115884144</v>
      </c>
      <c r="E224" s="62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116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370</v>
      </c>
      <c r="B225" s="63" t="s">
        <v>372</v>
      </c>
      <c r="C225" s="36">
        <v>4301012196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3" t="s">
        <v>373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363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4301012149</v>
      </c>
      <c r="D226" s="623">
        <v>4680115886551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4301011726</v>
      </c>
      <c r="D227" s="623">
        <v>4680115884182</v>
      </c>
      <c r="E227" s="623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366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4301011722</v>
      </c>
      <c r="D228" s="623">
        <v>4680115884205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379</v>
      </c>
      <c r="B229" s="63" t="s">
        <v>381</v>
      </c>
      <c r="C229" s="36">
        <v>4301012195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37" t="s">
        <v>382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369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0"/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1"/>
      <c r="P230" s="627" t="s">
        <v>40</v>
      </c>
      <c r="Q230" s="628"/>
      <c r="R230" s="628"/>
      <c r="S230" s="628"/>
      <c r="T230" s="628"/>
      <c r="U230" s="628"/>
      <c r="V230" s="629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22" t="s">
        <v>144</v>
      </c>
      <c r="B232" s="622"/>
      <c r="C232" s="622"/>
      <c r="D232" s="622"/>
      <c r="E232" s="622"/>
      <c r="F232" s="622"/>
      <c r="G232" s="622"/>
      <c r="H232" s="622"/>
      <c r="I232" s="622"/>
      <c r="J232" s="622"/>
      <c r="K232" s="622"/>
      <c r="L232" s="622"/>
      <c r="M232" s="622"/>
      <c r="N232" s="622"/>
      <c r="O232" s="622"/>
      <c r="P232" s="622"/>
      <c r="Q232" s="622"/>
      <c r="R232" s="622"/>
      <c r="S232" s="622"/>
      <c r="T232" s="622"/>
      <c r="U232" s="622"/>
      <c r="V232" s="622"/>
      <c r="W232" s="622"/>
      <c r="X232" s="622"/>
      <c r="Y232" s="622"/>
      <c r="Z232" s="622"/>
      <c r="AA232" s="66"/>
      <c r="AB232" s="66"/>
      <c r="AC232" s="80"/>
    </row>
    <row r="233" spans="1:68" ht="27" customHeight="1" x14ac:dyDescent="0.25">
      <c r="A233" s="63" t="s">
        <v>383</v>
      </c>
      <c r="B233" s="63" t="s">
        <v>384</v>
      </c>
      <c r="C233" s="36">
        <v>4301020377</v>
      </c>
      <c r="D233" s="623">
        <v>4680115885981</v>
      </c>
      <c r="E233" s="623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81</v>
      </c>
      <c r="L233" s="37" t="s">
        <v>45</v>
      </c>
      <c r="M233" s="38" t="s">
        <v>92</v>
      </c>
      <c r="N233" s="38"/>
      <c r="O233" s="37">
        <v>50</v>
      </c>
      <c r="P233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5"/>
      <c r="R233" s="625"/>
      <c r="S233" s="625"/>
      <c r="T233" s="62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385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0"/>
      <c r="B234" s="630"/>
      <c r="C234" s="630"/>
      <c r="D234" s="630"/>
      <c r="E234" s="630"/>
      <c r="F234" s="630"/>
      <c r="G234" s="630"/>
      <c r="H234" s="630"/>
      <c r="I234" s="630"/>
      <c r="J234" s="630"/>
      <c r="K234" s="630"/>
      <c r="L234" s="630"/>
      <c r="M234" s="630"/>
      <c r="N234" s="630"/>
      <c r="O234" s="631"/>
      <c r="P234" s="627" t="s">
        <v>40</v>
      </c>
      <c r="Q234" s="628"/>
      <c r="R234" s="628"/>
      <c r="S234" s="628"/>
      <c r="T234" s="628"/>
      <c r="U234" s="628"/>
      <c r="V234" s="629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2" t="s">
        <v>386</v>
      </c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22"/>
      <c r="P236" s="622"/>
      <c r="Q236" s="622"/>
      <c r="R236" s="622"/>
      <c r="S236" s="622"/>
      <c r="T236" s="622"/>
      <c r="U236" s="622"/>
      <c r="V236" s="622"/>
      <c r="W236" s="622"/>
      <c r="X236" s="622"/>
      <c r="Y236" s="622"/>
      <c r="Z236" s="622"/>
      <c r="AA236" s="66"/>
      <c r="AB236" s="66"/>
      <c r="AC236" s="80"/>
    </row>
    <row r="237" spans="1:68" ht="27" customHeight="1" x14ac:dyDescent="0.25">
      <c r="A237" s="63" t="s">
        <v>387</v>
      </c>
      <c r="B237" s="63" t="s">
        <v>388</v>
      </c>
      <c r="C237" s="36">
        <v>4301040362</v>
      </c>
      <c r="D237" s="623">
        <v>4680115886803</v>
      </c>
      <c r="E237" s="623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291</v>
      </c>
      <c r="L237" s="37" t="s">
        <v>45</v>
      </c>
      <c r="M237" s="38" t="s">
        <v>290</v>
      </c>
      <c r="N237" s="38"/>
      <c r="O237" s="37">
        <v>45</v>
      </c>
      <c r="P237" s="739" t="s">
        <v>389</v>
      </c>
      <c r="Q237" s="625"/>
      <c r="R237" s="625"/>
      <c r="S237" s="625"/>
      <c r="T237" s="62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390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0"/>
      <c r="B238" s="630"/>
      <c r="C238" s="630"/>
      <c r="D238" s="630"/>
      <c r="E238" s="630"/>
      <c r="F238" s="630"/>
      <c r="G238" s="630"/>
      <c r="H238" s="630"/>
      <c r="I238" s="630"/>
      <c r="J238" s="630"/>
      <c r="K238" s="630"/>
      <c r="L238" s="630"/>
      <c r="M238" s="630"/>
      <c r="N238" s="630"/>
      <c r="O238" s="631"/>
      <c r="P238" s="627" t="s">
        <v>40</v>
      </c>
      <c r="Q238" s="628"/>
      <c r="R238" s="628"/>
      <c r="S238" s="628"/>
      <c r="T238" s="628"/>
      <c r="U238" s="628"/>
      <c r="V238" s="629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2" t="s">
        <v>391</v>
      </c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22"/>
      <c r="P240" s="622"/>
      <c r="Q240" s="622"/>
      <c r="R240" s="622"/>
      <c r="S240" s="622"/>
      <c r="T240" s="622"/>
      <c r="U240" s="622"/>
      <c r="V240" s="622"/>
      <c r="W240" s="622"/>
      <c r="X240" s="622"/>
      <c r="Y240" s="622"/>
      <c r="Z240" s="622"/>
      <c r="AA240" s="66"/>
      <c r="AB240" s="66"/>
      <c r="AC240" s="80"/>
    </row>
    <row r="241" spans="1:68" ht="27" customHeight="1" x14ac:dyDescent="0.25">
      <c r="A241" s="63" t="s">
        <v>392</v>
      </c>
      <c r="B241" s="63" t="s">
        <v>393</v>
      </c>
      <c r="C241" s="36">
        <v>4301041004</v>
      </c>
      <c r="D241" s="623">
        <v>4680115886704</v>
      </c>
      <c r="E241" s="623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291</v>
      </c>
      <c r="L241" s="37" t="s">
        <v>45</v>
      </c>
      <c r="M241" s="38" t="s">
        <v>290</v>
      </c>
      <c r="N241" s="38"/>
      <c r="O241" s="37">
        <v>90</v>
      </c>
      <c r="P241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5"/>
      <c r="R241" s="625"/>
      <c r="S241" s="625"/>
      <c r="T241" s="62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394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395</v>
      </c>
      <c r="B242" s="63" t="s">
        <v>396</v>
      </c>
      <c r="C242" s="36">
        <v>4301041008</v>
      </c>
      <c r="D242" s="623">
        <v>4680115886681</v>
      </c>
      <c r="E242" s="62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291</v>
      </c>
      <c r="L242" s="37" t="s">
        <v>45</v>
      </c>
      <c r="M242" s="38" t="s">
        <v>290</v>
      </c>
      <c r="N242" s="38"/>
      <c r="O242" s="37">
        <v>90</v>
      </c>
      <c r="P242" s="741" t="s">
        <v>397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394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4301041007</v>
      </c>
      <c r="D243" s="623">
        <v>4680115886735</v>
      </c>
      <c r="E243" s="623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291</v>
      </c>
      <c r="L243" s="37" t="s">
        <v>45</v>
      </c>
      <c r="M243" s="38" t="s">
        <v>290</v>
      </c>
      <c r="N243" s="38"/>
      <c r="O243" s="37">
        <v>90</v>
      </c>
      <c r="P243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5"/>
      <c r="R243" s="625"/>
      <c r="S243" s="625"/>
      <c r="T243" s="626"/>
      <c r="U243" s="39" t="s">
        <v>398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394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623">
        <v>4680115886728</v>
      </c>
      <c r="E244" s="62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291</v>
      </c>
      <c r="L244" s="37" t="s">
        <v>45</v>
      </c>
      <c r="M244" s="38" t="s">
        <v>290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5"/>
      <c r="R244" s="625"/>
      <c r="S244" s="625"/>
      <c r="T244" s="626"/>
      <c r="U244" s="39" t="s">
        <v>398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394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291</v>
      </c>
      <c r="L245" s="37" t="s">
        <v>45</v>
      </c>
      <c r="M245" s="38" t="s">
        <v>290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394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1" t="s">
        <v>405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 x14ac:dyDescent="0.25">
      <c r="A249" s="622" t="s">
        <v>112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1" t="s">
        <v>421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 x14ac:dyDescent="0.25">
      <c r="A258" s="622" t="s">
        <v>112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92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92</v>
      </c>
      <c r="N260" s="38"/>
      <c r="O260" s="37">
        <v>30</v>
      </c>
      <c r="P260" s="751" t="s">
        <v>426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428</v>
      </c>
      <c r="B261" s="63" t="s">
        <v>429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92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431</v>
      </c>
      <c r="B262" s="63" t="s">
        <v>432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53" t="s">
        <v>433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434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1" t="s">
        <v>435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 x14ac:dyDescent="0.25">
      <c r="A266" s="622" t="s">
        <v>82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 x14ac:dyDescent="0.25">
      <c r="A267" s="63" t="s">
        <v>436</v>
      </c>
      <c r="B267" s="63" t="s">
        <v>437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438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439</v>
      </c>
      <c r="B268" s="63" t="s">
        <v>440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442</v>
      </c>
      <c r="B269" s="63" t="s">
        <v>443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1" t="s">
        <v>445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 x14ac:dyDescent="0.25">
      <c r="A273" s="622" t="s">
        <v>76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 x14ac:dyDescent="0.25">
      <c r="A274" s="63" t="s">
        <v>446</v>
      </c>
      <c r="B274" s="63" t="s">
        <v>447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448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2" t="s">
        <v>82</v>
      </c>
      <c r="B277" s="622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622"/>
      <c r="O277" s="622"/>
      <c r="P277" s="622"/>
      <c r="Q277" s="622"/>
      <c r="R277" s="622"/>
      <c r="S277" s="622"/>
      <c r="T277" s="622"/>
      <c r="U277" s="622"/>
      <c r="V277" s="622"/>
      <c r="W277" s="622"/>
      <c r="X277" s="622"/>
      <c r="Y277" s="622"/>
      <c r="Z277" s="622"/>
      <c r="AA277" s="66"/>
      <c r="AB277" s="66"/>
      <c r="AC277" s="80"/>
    </row>
    <row r="278" spans="1:68" ht="27" customHeight="1" x14ac:dyDescent="0.25">
      <c r="A278" s="63" t="s">
        <v>449</v>
      </c>
      <c r="B278" s="63" t="s">
        <v>450</v>
      </c>
      <c r="C278" s="36">
        <v>4301051782</v>
      </c>
      <c r="D278" s="623">
        <v>4680115884618</v>
      </c>
      <c r="E278" s="623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92</v>
      </c>
      <c r="N278" s="38"/>
      <c r="O278" s="37">
        <v>45</v>
      </c>
      <c r="P278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5"/>
      <c r="R278" s="625"/>
      <c r="S278" s="625"/>
      <c r="T278" s="62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451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1" t="s">
        <v>452</v>
      </c>
      <c r="B281" s="621"/>
      <c r="C281" s="621"/>
      <c r="D281" s="621"/>
      <c r="E281" s="621"/>
      <c r="F281" s="621"/>
      <c r="G281" s="621"/>
      <c r="H281" s="621"/>
      <c r="I281" s="621"/>
      <c r="J281" s="621"/>
      <c r="K281" s="621"/>
      <c r="L281" s="621"/>
      <c r="M281" s="621"/>
      <c r="N281" s="621"/>
      <c r="O281" s="621"/>
      <c r="P281" s="621"/>
      <c r="Q281" s="621"/>
      <c r="R281" s="621"/>
      <c r="S281" s="621"/>
      <c r="T281" s="621"/>
      <c r="U281" s="621"/>
      <c r="V281" s="621"/>
      <c r="W281" s="621"/>
      <c r="X281" s="621"/>
      <c r="Y281" s="621"/>
      <c r="Z281" s="621"/>
      <c r="AA281" s="65"/>
      <c r="AB281" s="65"/>
      <c r="AC281" s="79"/>
    </row>
    <row r="282" spans="1:68" ht="14.25" customHeight="1" x14ac:dyDescent="0.25">
      <c r="A282" s="622" t="s">
        <v>112</v>
      </c>
      <c r="B282" s="622"/>
      <c r="C282" s="622"/>
      <c r="D282" s="622"/>
      <c r="E282" s="622"/>
      <c r="F282" s="622"/>
      <c r="G282" s="622"/>
      <c r="H282" s="622"/>
      <c r="I282" s="622"/>
      <c r="J282" s="622"/>
      <c r="K282" s="622"/>
      <c r="L282" s="622"/>
      <c r="M282" s="622"/>
      <c r="N282" s="622"/>
      <c r="O282" s="622"/>
      <c r="P282" s="622"/>
      <c r="Q282" s="622"/>
      <c r="R282" s="622"/>
      <c r="S282" s="622"/>
      <c r="T282" s="622"/>
      <c r="U282" s="622"/>
      <c r="V282" s="622"/>
      <c r="W282" s="622"/>
      <c r="X282" s="622"/>
      <c r="Y282" s="622"/>
      <c r="Z282" s="622"/>
      <c r="AA282" s="66"/>
      <c r="AB282" s="66"/>
      <c r="AC282" s="80"/>
    </row>
    <row r="283" spans="1:68" ht="27" customHeight="1" x14ac:dyDescent="0.25">
      <c r="A283" s="63" t="s">
        <v>453</v>
      </c>
      <c r="B283" s="63" t="s">
        <v>454</v>
      </c>
      <c r="C283" s="36">
        <v>4301011662</v>
      </c>
      <c r="D283" s="623">
        <v>4680115883703</v>
      </c>
      <c r="E283" s="62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7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5"/>
      <c r="R283" s="625"/>
      <c r="S283" s="625"/>
      <c r="T283" s="6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456</v>
      </c>
      <c r="AB283" s="69" t="s">
        <v>45</v>
      </c>
      <c r="AC283" s="342" t="s">
        <v>455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1" t="s">
        <v>457</v>
      </c>
      <c r="B286" s="621"/>
      <c r="C286" s="621"/>
      <c r="D286" s="621"/>
      <c r="E286" s="621"/>
      <c r="F286" s="621"/>
      <c r="G286" s="621"/>
      <c r="H286" s="621"/>
      <c r="I286" s="621"/>
      <c r="J286" s="621"/>
      <c r="K286" s="621"/>
      <c r="L286" s="621"/>
      <c r="M286" s="621"/>
      <c r="N286" s="621"/>
      <c r="O286" s="621"/>
      <c r="P286" s="621"/>
      <c r="Q286" s="621"/>
      <c r="R286" s="621"/>
      <c r="S286" s="621"/>
      <c r="T286" s="621"/>
      <c r="U286" s="621"/>
      <c r="V286" s="621"/>
      <c r="W286" s="621"/>
      <c r="X286" s="621"/>
      <c r="Y286" s="621"/>
      <c r="Z286" s="621"/>
      <c r="AA286" s="65"/>
      <c r="AB286" s="65"/>
      <c r="AC286" s="79"/>
    </row>
    <row r="287" spans="1:68" ht="14.25" customHeight="1" x14ac:dyDescent="0.25">
      <c r="A287" s="622" t="s">
        <v>112</v>
      </c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22"/>
      <c r="P287" s="622"/>
      <c r="Q287" s="622"/>
      <c r="R287" s="622"/>
      <c r="S287" s="622"/>
      <c r="T287" s="622"/>
      <c r="U287" s="622"/>
      <c r="V287" s="622"/>
      <c r="W287" s="622"/>
      <c r="X287" s="622"/>
      <c r="Y287" s="622"/>
      <c r="Z287" s="622"/>
      <c r="AA287" s="66"/>
      <c r="AB287" s="66"/>
      <c r="AC287" s="80"/>
    </row>
    <row r="288" spans="1:68" ht="27" customHeight="1" x14ac:dyDescent="0.25">
      <c r="A288" s="63" t="s">
        <v>458</v>
      </c>
      <c r="B288" s="63" t="s">
        <v>459</v>
      </c>
      <c r="C288" s="36">
        <v>4301012024</v>
      </c>
      <c r="D288" s="623">
        <v>4680115885615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92</v>
      </c>
      <c r="N288" s="38"/>
      <c r="O288" s="37">
        <v>55</v>
      </c>
      <c r="P288" s="7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460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461</v>
      </c>
      <c r="B289" s="63" t="s">
        <v>462</v>
      </c>
      <c r="C289" s="36">
        <v>4301011858</v>
      </c>
      <c r="D289" s="623">
        <v>4680115885646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4301012016</v>
      </c>
      <c r="D290" s="623">
        <v>4680115885554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92</v>
      </c>
      <c r="N290" s="38"/>
      <c r="O290" s="37">
        <v>55</v>
      </c>
      <c r="P290" s="7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4301011857</v>
      </c>
      <c r="D291" s="623">
        <v>4680115885622</v>
      </c>
      <c r="E291" s="62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460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4301011859</v>
      </c>
      <c r="D292" s="623">
        <v>4680115885608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7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0"/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1"/>
      <c r="P293" s="627" t="s">
        <v>40</v>
      </c>
      <c r="Q293" s="628"/>
      <c r="R293" s="628"/>
      <c r="S293" s="628"/>
      <c r="T293" s="628"/>
      <c r="U293" s="628"/>
      <c r="V293" s="629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2" t="s">
        <v>76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6"/>
      <c r="AB295" s="66"/>
      <c r="AC295" s="80"/>
    </row>
    <row r="296" spans="1:68" ht="27" customHeight="1" x14ac:dyDescent="0.25">
      <c r="A296" s="63" t="s">
        <v>472</v>
      </c>
      <c r="B296" s="63" t="s">
        <v>473</v>
      </c>
      <c r="C296" s="36">
        <v>4301030878</v>
      </c>
      <c r="D296" s="623">
        <v>4607091387193</v>
      </c>
      <c r="E296" s="62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80</v>
      </c>
      <c r="N296" s="38"/>
      <c r="O296" s="37">
        <v>35</v>
      </c>
      <c r="P296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5"/>
      <c r="R296" s="625"/>
      <c r="S296" s="625"/>
      <c r="T296" s="62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474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475</v>
      </c>
      <c r="B297" s="63" t="s">
        <v>476</v>
      </c>
      <c r="C297" s="36">
        <v>4301031153</v>
      </c>
      <c r="D297" s="623">
        <v>4607091387230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40</v>
      </c>
      <c r="P297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4301031154</v>
      </c>
      <c r="D298" s="623">
        <v>4607091387292</v>
      </c>
      <c r="E298" s="623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45</v>
      </c>
      <c r="P298" s="7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4301031152</v>
      </c>
      <c r="D299" s="623">
        <v>4607091387285</v>
      </c>
      <c r="E299" s="623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477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4301031305</v>
      </c>
      <c r="D300" s="623">
        <v>4607091389845</v>
      </c>
      <c r="E300" s="623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4301031306</v>
      </c>
      <c r="D301" s="623">
        <v>4680115882881</v>
      </c>
      <c r="E301" s="623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4301031066</v>
      </c>
      <c r="D302" s="623">
        <v>4607091383836</v>
      </c>
      <c r="E302" s="623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88</v>
      </c>
      <c r="L302" s="37" t="s">
        <v>45</v>
      </c>
      <c r="M302" s="38" t="s">
        <v>80</v>
      </c>
      <c r="N302" s="38"/>
      <c r="O302" s="37">
        <v>40</v>
      </c>
      <c r="P302" s="7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31"/>
      <c r="P303" s="627" t="s">
        <v>40</v>
      </c>
      <c r="Q303" s="628"/>
      <c r="R303" s="628"/>
      <c r="S303" s="628"/>
      <c r="T303" s="628"/>
      <c r="U303" s="628"/>
      <c r="V303" s="629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2" t="s">
        <v>82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6"/>
      <c r="AB305" s="66"/>
      <c r="AC305" s="80"/>
    </row>
    <row r="306" spans="1:68" ht="27" customHeight="1" x14ac:dyDescent="0.25">
      <c r="A306" s="63" t="s">
        <v>491</v>
      </c>
      <c r="B306" s="63" t="s">
        <v>492</v>
      </c>
      <c r="C306" s="36">
        <v>4301051100</v>
      </c>
      <c r="D306" s="623">
        <v>4607091387766</v>
      </c>
      <c r="E306" s="623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117</v>
      </c>
      <c r="L306" s="37" t="s">
        <v>45</v>
      </c>
      <c r="M306" s="38" t="s">
        <v>92</v>
      </c>
      <c r="N306" s="38"/>
      <c r="O306" s="37">
        <v>40</v>
      </c>
      <c r="P306" s="7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5"/>
      <c r="R306" s="625"/>
      <c r="S306" s="625"/>
      <c r="T306" s="62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493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494</v>
      </c>
      <c r="B307" s="63" t="s">
        <v>495</v>
      </c>
      <c r="C307" s="36">
        <v>4301051818</v>
      </c>
      <c r="D307" s="623">
        <v>4607091387957</v>
      </c>
      <c r="E307" s="623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117</v>
      </c>
      <c r="L307" s="37" t="s">
        <v>45</v>
      </c>
      <c r="M307" s="38" t="s">
        <v>92</v>
      </c>
      <c r="N307" s="38"/>
      <c r="O307" s="37">
        <v>40</v>
      </c>
      <c r="P307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4301051819</v>
      </c>
      <c r="D308" s="623">
        <v>4607091387964</v>
      </c>
      <c r="E308" s="623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117</v>
      </c>
      <c r="L308" s="37" t="s">
        <v>45</v>
      </c>
      <c r="M308" s="38" t="s">
        <v>92</v>
      </c>
      <c r="N308" s="38"/>
      <c r="O308" s="37">
        <v>40</v>
      </c>
      <c r="P308" s="7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4301051734</v>
      </c>
      <c r="D309" s="623">
        <v>4680115884588</v>
      </c>
      <c r="E309" s="623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88</v>
      </c>
      <c r="L309" s="37" t="s">
        <v>45</v>
      </c>
      <c r="M309" s="38" t="s">
        <v>92</v>
      </c>
      <c r="N309" s="38"/>
      <c r="O309" s="37">
        <v>40</v>
      </c>
      <c r="P309" s="7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4301051578</v>
      </c>
      <c r="D310" s="623">
        <v>4607091387513</v>
      </c>
      <c r="E310" s="623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88</v>
      </c>
      <c r="L310" s="37" t="s">
        <v>45</v>
      </c>
      <c r="M310" s="38" t="s">
        <v>87</v>
      </c>
      <c r="N310" s="38"/>
      <c r="O310" s="37">
        <v>40</v>
      </c>
      <c r="P310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0"/>
      <c r="B311" s="630"/>
      <c r="C311" s="630"/>
      <c r="D311" s="630"/>
      <c r="E311" s="630"/>
      <c r="F311" s="630"/>
      <c r="G311" s="630"/>
      <c r="H311" s="630"/>
      <c r="I311" s="630"/>
      <c r="J311" s="630"/>
      <c r="K311" s="630"/>
      <c r="L311" s="630"/>
      <c r="M311" s="630"/>
      <c r="N311" s="630"/>
      <c r="O311" s="631"/>
      <c r="P311" s="627" t="s">
        <v>40</v>
      </c>
      <c r="Q311" s="628"/>
      <c r="R311" s="628"/>
      <c r="S311" s="628"/>
      <c r="T311" s="628"/>
      <c r="U311" s="628"/>
      <c r="V311" s="629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2" t="s">
        <v>174</v>
      </c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22"/>
      <c r="P313" s="622"/>
      <c r="Q313" s="622"/>
      <c r="R313" s="622"/>
      <c r="S313" s="622"/>
      <c r="T313" s="622"/>
      <c r="U313" s="622"/>
      <c r="V313" s="622"/>
      <c r="W313" s="622"/>
      <c r="X313" s="622"/>
      <c r="Y313" s="622"/>
      <c r="Z313" s="622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4301060387</v>
      </c>
      <c r="D314" s="623">
        <v>4607091380880</v>
      </c>
      <c r="E314" s="623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117</v>
      </c>
      <c r="L314" s="37" t="s">
        <v>45</v>
      </c>
      <c r="M314" s="38" t="s">
        <v>92</v>
      </c>
      <c r="N314" s="38"/>
      <c r="O314" s="37">
        <v>30</v>
      </c>
      <c r="P314" s="7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5"/>
      <c r="R314" s="625"/>
      <c r="S314" s="625"/>
      <c r="T314" s="62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508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4301060406</v>
      </c>
      <c r="D315" s="623">
        <v>4607091384482</v>
      </c>
      <c r="E315" s="623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117</v>
      </c>
      <c r="L315" s="37" t="s">
        <v>45</v>
      </c>
      <c r="M315" s="38" t="s">
        <v>92</v>
      </c>
      <c r="N315" s="38"/>
      <c r="O315" s="37">
        <v>30</v>
      </c>
      <c r="P315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512</v>
      </c>
      <c r="B316" s="63" t="s">
        <v>513</v>
      </c>
      <c r="C316" s="36">
        <v>4301060484</v>
      </c>
      <c r="D316" s="623">
        <v>4607091380897</v>
      </c>
      <c r="E316" s="623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87</v>
      </c>
      <c r="N316" s="38"/>
      <c r="O316" s="37">
        <v>30</v>
      </c>
      <c r="P316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0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31"/>
      <c r="P317" s="627" t="s">
        <v>40</v>
      </c>
      <c r="Q317" s="628"/>
      <c r="R317" s="628"/>
      <c r="S317" s="628"/>
      <c r="T317" s="628"/>
      <c r="U317" s="628"/>
      <c r="V317" s="629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2" t="s">
        <v>104</v>
      </c>
      <c r="B319" s="622"/>
      <c r="C319" s="622"/>
      <c r="D319" s="622"/>
      <c r="E319" s="622"/>
      <c r="F319" s="622"/>
      <c r="G319" s="622"/>
      <c r="H319" s="622"/>
      <c r="I319" s="622"/>
      <c r="J319" s="622"/>
      <c r="K319" s="622"/>
      <c r="L319" s="622"/>
      <c r="M319" s="622"/>
      <c r="N319" s="622"/>
      <c r="O319" s="622"/>
      <c r="P319" s="622"/>
      <c r="Q319" s="622"/>
      <c r="R319" s="622"/>
      <c r="S319" s="622"/>
      <c r="T319" s="622"/>
      <c r="U319" s="622"/>
      <c r="V319" s="622"/>
      <c r="W319" s="622"/>
      <c r="X319" s="622"/>
      <c r="Y319" s="622"/>
      <c r="Z319" s="622"/>
      <c r="AA319" s="66"/>
      <c r="AB319" s="66"/>
      <c r="AC319" s="80"/>
    </row>
    <row r="320" spans="1:68" ht="27" customHeight="1" x14ac:dyDescent="0.25">
      <c r="A320" s="63" t="s">
        <v>515</v>
      </c>
      <c r="B320" s="63" t="s">
        <v>516</v>
      </c>
      <c r="C320" s="36">
        <v>4301030235</v>
      </c>
      <c r="D320" s="623">
        <v>4607091388381</v>
      </c>
      <c r="E320" s="623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780" t="s">
        <v>517</v>
      </c>
      <c r="Q320" s="625"/>
      <c r="R320" s="625"/>
      <c r="S320" s="625"/>
      <c r="T320" s="62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623">
        <v>4607091388374</v>
      </c>
      <c r="E321" s="623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781" t="s">
        <v>521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623">
        <v>4607091383102</v>
      </c>
      <c r="E322" s="623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88</v>
      </c>
      <c r="L322" s="37" t="s">
        <v>45</v>
      </c>
      <c r="M322" s="38" t="s">
        <v>109</v>
      </c>
      <c r="N322" s="38"/>
      <c r="O322" s="37">
        <v>180</v>
      </c>
      <c r="P322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623">
        <v>4607091388404</v>
      </c>
      <c r="E323" s="623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88</v>
      </c>
      <c r="L323" s="37" t="s">
        <v>45</v>
      </c>
      <c r="M323" s="38" t="s">
        <v>109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0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31"/>
      <c r="P324" s="627" t="s">
        <v>40</v>
      </c>
      <c r="Q324" s="628"/>
      <c r="R324" s="628"/>
      <c r="S324" s="628"/>
      <c r="T324" s="628"/>
      <c r="U324" s="628"/>
      <c r="V324" s="629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2" t="s">
        <v>527</v>
      </c>
      <c r="B326" s="622"/>
      <c r="C326" s="622"/>
      <c r="D326" s="622"/>
      <c r="E326" s="622"/>
      <c r="F326" s="622"/>
      <c r="G326" s="622"/>
      <c r="H326" s="622"/>
      <c r="I326" s="622"/>
      <c r="J326" s="622"/>
      <c r="K326" s="622"/>
      <c r="L326" s="622"/>
      <c r="M326" s="622"/>
      <c r="N326" s="622"/>
      <c r="O326" s="622"/>
      <c r="P326" s="622"/>
      <c r="Q326" s="622"/>
      <c r="R326" s="622"/>
      <c r="S326" s="622"/>
      <c r="T326" s="622"/>
      <c r="U326" s="622"/>
      <c r="V326" s="622"/>
      <c r="W326" s="622"/>
      <c r="X326" s="622"/>
      <c r="Y326" s="622"/>
      <c r="Z326" s="622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623">
        <v>4680115881808</v>
      </c>
      <c r="E327" s="62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88</v>
      </c>
      <c r="L327" s="37" t="s">
        <v>45</v>
      </c>
      <c r="M327" s="38" t="s">
        <v>531</v>
      </c>
      <c r="N327" s="38"/>
      <c r="O327" s="37">
        <v>730</v>
      </c>
      <c r="P327" s="7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5"/>
      <c r="R327" s="625"/>
      <c r="S327" s="625"/>
      <c r="T327" s="62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623">
        <v>4680115881822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531</v>
      </c>
      <c r="N328" s="38"/>
      <c r="O328" s="37">
        <v>730</v>
      </c>
      <c r="P328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623">
        <v>4680115880016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531</v>
      </c>
      <c r="N329" s="38"/>
      <c r="O329" s="37">
        <v>730</v>
      </c>
      <c r="P329" s="7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0"/>
      <c r="B330" s="630"/>
      <c r="C330" s="630"/>
      <c r="D330" s="630"/>
      <c r="E330" s="630"/>
      <c r="F330" s="630"/>
      <c r="G330" s="630"/>
      <c r="H330" s="630"/>
      <c r="I330" s="630"/>
      <c r="J330" s="630"/>
      <c r="K330" s="630"/>
      <c r="L330" s="630"/>
      <c r="M330" s="630"/>
      <c r="N330" s="630"/>
      <c r="O330" s="631"/>
      <c r="P330" s="627" t="s">
        <v>40</v>
      </c>
      <c r="Q330" s="628"/>
      <c r="R330" s="628"/>
      <c r="S330" s="628"/>
      <c r="T330" s="628"/>
      <c r="U330" s="628"/>
      <c r="V330" s="629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1" t="s">
        <v>536</v>
      </c>
      <c r="B332" s="621"/>
      <c r="C332" s="621"/>
      <c r="D332" s="621"/>
      <c r="E332" s="621"/>
      <c r="F332" s="621"/>
      <c r="G332" s="621"/>
      <c r="H332" s="621"/>
      <c r="I332" s="621"/>
      <c r="J332" s="621"/>
      <c r="K332" s="621"/>
      <c r="L332" s="621"/>
      <c r="M332" s="621"/>
      <c r="N332" s="621"/>
      <c r="O332" s="621"/>
      <c r="P332" s="621"/>
      <c r="Q332" s="621"/>
      <c r="R332" s="621"/>
      <c r="S332" s="621"/>
      <c r="T332" s="621"/>
      <c r="U332" s="621"/>
      <c r="V332" s="621"/>
      <c r="W332" s="621"/>
      <c r="X332" s="621"/>
      <c r="Y332" s="621"/>
      <c r="Z332" s="621"/>
      <c r="AA332" s="65"/>
      <c r="AB332" s="65"/>
      <c r="AC332" s="79"/>
    </row>
    <row r="333" spans="1:68" ht="14.25" customHeight="1" x14ac:dyDescent="0.25">
      <c r="A333" s="622" t="s">
        <v>82</v>
      </c>
      <c r="B333" s="622"/>
      <c r="C333" s="622"/>
      <c r="D333" s="622"/>
      <c r="E333" s="622"/>
      <c r="F333" s="622"/>
      <c r="G333" s="622"/>
      <c r="H333" s="622"/>
      <c r="I333" s="622"/>
      <c r="J333" s="622"/>
      <c r="K333" s="622"/>
      <c r="L333" s="622"/>
      <c r="M333" s="622"/>
      <c r="N333" s="622"/>
      <c r="O333" s="622"/>
      <c r="P333" s="622"/>
      <c r="Q333" s="622"/>
      <c r="R333" s="622"/>
      <c r="S333" s="622"/>
      <c r="T333" s="622"/>
      <c r="U333" s="622"/>
      <c r="V333" s="622"/>
      <c r="W333" s="622"/>
      <c r="X333" s="622"/>
      <c r="Y333" s="622"/>
      <c r="Z333" s="622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623">
        <v>4607091387919</v>
      </c>
      <c r="E334" s="623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117</v>
      </c>
      <c r="L334" s="37" t="s">
        <v>45</v>
      </c>
      <c r="M334" s="38" t="s">
        <v>87</v>
      </c>
      <c r="N334" s="38"/>
      <c r="O334" s="37">
        <v>45</v>
      </c>
      <c r="P334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5"/>
      <c r="R334" s="625"/>
      <c r="S334" s="625"/>
      <c r="T334" s="62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539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623">
        <v>4680115883604</v>
      </c>
      <c r="E335" s="623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88</v>
      </c>
      <c r="L335" s="37" t="s">
        <v>45</v>
      </c>
      <c r="M335" s="38" t="s">
        <v>92</v>
      </c>
      <c r="N335" s="38"/>
      <c r="O335" s="37">
        <v>45</v>
      </c>
      <c r="P335" s="7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623">
        <v>4680115883567</v>
      </c>
      <c r="E336" s="623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88</v>
      </c>
      <c r="L336" s="37" t="s">
        <v>45</v>
      </c>
      <c r="M336" s="38" t="s">
        <v>87</v>
      </c>
      <c r="N336" s="38"/>
      <c r="O336" s="37">
        <v>40</v>
      </c>
      <c r="P336" s="7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0"/>
      <c r="B337" s="630"/>
      <c r="C337" s="630"/>
      <c r="D337" s="630"/>
      <c r="E337" s="630"/>
      <c r="F337" s="630"/>
      <c r="G337" s="630"/>
      <c r="H337" s="630"/>
      <c r="I337" s="630"/>
      <c r="J337" s="630"/>
      <c r="K337" s="630"/>
      <c r="L337" s="630"/>
      <c r="M337" s="630"/>
      <c r="N337" s="630"/>
      <c r="O337" s="631"/>
      <c r="P337" s="627" t="s">
        <v>40</v>
      </c>
      <c r="Q337" s="628"/>
      <c r="R337" s="628"/>
      <c r="S337" s="628"/>
      <c r="T337" s="628"/>
      <c r="U337" s="628"/>
      <c r="V337" s="629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0" t="s">
        <v>546</v>
      </c>
      <c r="B339" s="620"/>
      <c r="C339" s="620"/>
      <c r="D339" s="620"/>
      <c r="E339" s="620"/>
      <c r="F339" s="620"/>
      <c r="G339" s="620"/>
      <c r="H339" s="620"/>
      <c r="I339" s="620"/>
      <c r="J339" s="620"/>
      <c r="K339" s="620"/>
      <c r="L339" s="620"/>
      <c r="M339" s="620"/>
      <c r="N339" s="620"/>
      <c r="O339" s="620"/>
      <c r="P339" s="620"/>
      <c r="Q339" s="620"/>
      <c r="R339" s="620"/>
      <c r="S339" s="620"/>
      <c r="T339" s="620"/>
      <c r="U339" s="620"/>
      <c r="V339" s="620"/>
      <c r="W339" s="620"/>
      <c r="X339" s="620"/>
      <c r="Y339" s="620"/>
      <c r="Z339" s="620"/>
      <c r="AA339" s="54"/>
      <c r="AB339" s="54"/>
      <c r="AC339" s="54"/>
    </row>
    <row r="340" spans="1:68" ht="16.5" customHeight="1" x14ac:dyDescent="0.25">
      <c r="A340" s="621" t="s">
        <v>547</v>
      </c>
      <c r="B340" s="621"/>
      <c r="C340" s="621"/>
      <c r="D340" s="621"/>
      <c r="E340" s="621"/>
      <c r="F340" s="621"/>
      <c r="G340" s="621"/>
      <c r="H340" s="621"/>
      <c r="I340" s="621"/>
      <c r="J340" s="621"/>
      <c r="K340" s="621"/>
      <c r="L340" s="621"/>
      <c r="M340" s="621"/>
      <c r="N340" s="621"/>
      <c r="O340" s="621"/>
      <c r="P340" s="621"/>
      <c r="Q340" s="621"/>
      <c r="R340" s="621"/>
      <c r="S340" s="621"/>
      <c r="T340" s="621"/>
      <c r="U340" s="621"/>
      <c r="V340" s="621"/>
      <c r="W340" s="621"/>
      <c r="X340" s="621"/>
      <c r="Y340" s="621"/>
      <c r="Z340" s="621"/>
      <c r="AA340" s="65"/>
      <c r="AB340" s="65"/>
      <c r="AC340" s="79"/>
    </row>
    <row r="341" spans="1:68" ht="14.25" customHeight="1" x14ac:dyDescent="0.25">
      <c r="A341" s="622" t="s">
        <v>112</v>
      </c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22"/>
      <c r="P341" s="622"/>
      <c r="Q341" s="622"/>
      <c r="R341" s="622"/>
      <c r="S341" s="622"/>
      <c r="T341" s="622"/>
      <c r="U341" s="622"/>
      <c r="V341" s="622"/>
      <c r="W341" s="622"/>
      <c r="X341" s="622"/>
      <c r="Y341" s="622"/>
      <c r="Z341" s="622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623">
        <v>4680115884847</v>
      </c>
      <c r="E342" s="62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80</v>
      </c>
      <c r="N342" s="38"/>
      <c r="O342" s="37">
        <v>60</v>
      </c>
      <c r="P342" s="7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5"/>
      <c r="R342" s="625"/>
      <c r="S342" s="625"/>
      <c r="T342" s="62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550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623">
        <v>4680115884854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7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37.5" customHeight="1" x14ac:dyDescent="0.25">
      <c r="A344" s="63" t="s">
        <v>554</v>
      </c>
      <c r="B344" s="63" t="s">
        <v>555</v>
      </c>
      <c r="C344" s="36">
        <v>4301011867</v>
      </c>
      <c r="D344" s="623">
        <v>4680115884830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3">
        <v>4607091383997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87</v>
      </c>
      <c r="N345" s="38"/>
      <c r="O345" s="37">
        <v>60</v>
      </c>
      <c r="P345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623">
        <v>4680115882638</v>
      </c>
      <c r="E346" s="623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116</v>
      </c>
      <c r="N346" s="38"/>
      <c r="O346" s="37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623">
        <v>4680115884922</v>
      </c>
      <c r="E347" s="62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80</v>
      </c>
      <c r="N347" s="38"/>
      <c r="O347" s="37">
        <v>60</v>
      </c>
      <c r="P347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623">
        <v>4680115884861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30"/>
      <c r="B349" s="630"/>
      <c r="C349" s="630"/>
      <c r="D349" s="630"/>
      <c r="E349" s="630"/>
      <c r="F349" s="630"/>
      <c r="G349" s="630"/>
      <c r="H349" s="630"/>
      <c r="I349" s="630"/>
      <c r="J349" s="630"/>
      <c r="K349" s="630"/>
      <c r="L349" s="630"/>
      <c r="M349" s="630"/>
      <c r="N349" s="630"/>
      <c r="O349" s="631"/>
      <c r="P349" s="627" t="s">
        <v>40</v>
      </c>
      <c r="Q349" s="628"/>
      <c r="R349" s="628"/>
      <c r="S349" s="628"/>
      <c r="T349" s="628"/>
      <c r="U349" s="628"/>
      <c r="V349" s="629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2" t="s">
        <v>144</v>
      </c>
      <c r="B351" s="622"/>
      <c r="C351" s="622"/>
      <c r="D351" s="622"/>
      <c r="E351" s="622"/>
      <c r="F351" s="622"/>
      <c r="G351" s="622"/>
      <c r="H351" s="622"/>
      <c r="I351" s="622"/>
      <c r="J351" s="622"/>
      <c r="K351" s="622"/>
      <c r="L351" s="622"/>
      <c r="M351" s="622"/>
      <c r="N351" s="622"/>
      <c r="O351" s="622"/>
      <c r="P351" s="622"/>
      <c r="Q351" s="622"/>
      <c r="R351" s="622"/>
      <c r="S351" s="622"/>
      <c r="T351" s="622"/>
      <c r="U351" s="622"/>
      <c r="V351" s="622"/>
      <c r="W351" s="622"/>
      <c r="X351" s="622"/>
      <c r="Y351" s="622"/>
      <c r="Z351" s="622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623">
        <v>4607091383980</v>
      </c>
      <c r="E352" s="62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116</v>
      </c>
      <c r="N352" s="38"/>
      <c r="O352" s="37">
        <v>50</v>
      </c>
      <c r="P352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5"/>
      <c r="R352" s="625"/>
      <c r="S352" s="625"/>
      <c r="T352" s="62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569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623">
        <v>4607091384178</v>
      </c>
      <c r="E353" s="623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50</v>
      </c>
      <c r="P353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0"/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1"/>
      <c r="P354" s="627" t="s">
        <v>40</v>
      </c>
      <c r="Q354" s="628"/>
      <c r="R354" s="628"/>
      <c r="S354" s="628"/>
      <c r="T354" s="628"/>
      <c r="U354" s="628"/>
      <c r="V354" s="629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2" t="s">
        <v>82</v>
      </c>
      <c r="B356" s="622"/>
      <c r="C356" s="622"/>
      <c r="D356" s="622"/>
      <c r="E356" s="622"/>
      <c r="F356" s="622"/>
      <c r="G356" s="622"/>
      <c r="H356" s="622"/>
      <c r="I356" s="622"/>
      <c r="J356" s="622"/>
      <c r="K356" s="622"/>
      <c r="L356" s="622"/>
      <c r="M356" s="622"/>
      <c r="N356" s="622"/>
      <c r="O356" s="622"/>
      <c r="P356" s="622"/>
      <c r="Q356" s="622"/>
      <c r="R356" s="622"/>
      <c r="S356" s="622"/>
      <c r="T356" s="622"/>
      <c r="U356" s="622"/>
      <c r="V356" s="622"/>
      <c r="W356" s="622"/>
      <c r="X356" s="622"/>
      <c r="Y356" s="622"/>
      <c r="Z356" s="622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623">
        <v>4607091383928</v>
      </c>
      <c r="E357" s="623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117</v>
      </c>
      <c r="L357" s="37" t="s">
        <v>45</v>
      </c>
      <c r="M357" s="38" t="s">
        <v>92</v>
      </c>
      <c r="N357" s="38"/>
      <c r="O357" s="37">
        <v>40</v>
      </c>
      <c r="P357" s="7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5"/>
      <c r="R357" s="625"/>
      <c r="S357" s="625"/>
      <c r="T357" s="62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623">
        <v>4607091384260</v>
      </c>
      <c r="E358" s="623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117</v>
      </c>
      <c r="L358" s="37" t="s">
        <v>45</v>
      </c>
      <c r="M358" s="38" t="s">
        <v>92</v>
      </c>
      <c r="N358" s="38"/>
      <c r="O358" s="37">
        <v>40</v>
      </c>
      <c r="P358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0"/>
      <c r="B359" s="630"/>
      <c r="C359" s="630"/>
      <c r="D359" s="630"/>
      <c r="E359" s="630"/>
      <c r="F359" s="630"/>
      <c r="G359" s="630"/>
      <c r="H359" s="630"/>
      <c r="I359" s="630"/>
      <c r="J359" s="630"/>
      <c r="K359" s="630"/>
      <c r="L359" s="630"/>
      <c r="M359" s="630"/>
      <c r="N359" s="630"/>
      <c r="O359" s="631"/>
      <c r="P359" s="627" t="s">
        <v>40</v>
      </c>
      <c r="Q359" s="628"/>
      <c r="R359" s="628"/>
      <c r="S359" s="628"/>
      <c r="T359" s="628"/>
      <c r="U359" s="628"/>
      <c r="V359" s="629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2" t="s">
        <v>174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623">
        <v>4607091384673</v>
      </c>
      <c r="E362" s="623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92</v>
      </c>
      <c r="N362" s="38"/>
      <c r="O362" s="37">
        <v>40</v>
      </c>
      <c r="P362" s="801" t="s">
        <v>580</v>
      </c>
      <c r="Q362" s="625"/>
      <c r="R362" s="625"/>
      <c r="S362" s="625"/>
      <c r="T362" s="626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581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31"/>
      <c r="P363" s="627" t="s">
        <v>40</v>
      </c>
      <c r="Q363" s="628"/>
      <c r="R363" s="628"/>
      <c r="S363" s="628"/>
      <c r="T363" s="628"/>
      <c r="U363" s="628"/>
      <c r="V363" s="629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1" t="s">
        <v>582</v>
      </c>
      <c r="B365" s="621"/>
      <c r="C365" s="621"/>
      <c r="D365" s="621"/>
      <c r="E365" s="621"/>
      <c r="F365" s="621"/>
      <c r="G365" s="621"/>
      <c r="H365" s="621"/>
      <c r="I365" s="621"/>
      <c r="J365" s="621"/>
      <c r="K365" s="621"/>
      <c r="L365" s="621"/>
      <c r="M365" s="621"/>
      <c r="N365" s="621"/>
      <c r="O365" s="621"/>
      <c r="P365" s="621"/>
      <c r="Q365" s="621"/>
      <c r="R365" s="621"/>
      <c r="S365" s="621"/>
      <c r="T365" s="621"/>
      <c r="U365" s="621"/>
      <c r="V365" s="621"/>
      <c r="W365" s="621"/>
      <c r="X365" s="621"/>
      <c r="Y365" s="621"/>
      <c r="Z365" s="621"/>
      <c r="AA365" s="65"/>
      <c r="AB365" s="65"/>
      <c r="AC365" s="79"/>
    </row>
    <row r="366" spans="1:68" ht="14.25" customHeight="1" x14ac:dyDescent="0.25">
      <c r="A366" s="622" t="s">
        <v>112</v>
      </c>
      <c r="B366" s="622"/>
      <c r="C366" s="622"/>
      <c r="D366" s="622"/>
      <c r="E366" s="622"/>
      <c r="F366" s="622"/>
      <c r="G366" s="622"/>
      <c r="H366" s="622"/>
      <c r="I366" s="622"/>
      <c r="J366" s="622"/>
      <c r="K366" s="622"/>
      <c r="L366" s="622"/>
      <c r="M366" s="622"/>
      <c r="N366" s="622"/>
      <c r="O366" s="622"/>
      <c r="P366" s="622"/>
      <c r="Q366" s="622"/>
      <c r="R366" s="622"/>
      <c r="S366" s="622"/>
      <c r="T366" s="622"/>
      <c r="U366" s="622"/>
      <c r="V366" s="622"/>
      <c r="W366" s="622"/>
      <c r="X366" s="622"/>
      <c r="Y366" s="622"/>
      <c r="Z366" s="622"/>
      <c r="AA366" s="66"/>
      <c r="AB366" s="66"/>
      <c r="AC366" s="80"/>
    </row>
    <row r="367" spans="1:68" ht="37.5" customHeight="1" x14ac:dyDescent="0.25">
      <c r="A367" s="63" t="s">
        <v>583</v>
      </c>
      <c r="B367" s="63" t="s">
        <v>584</v>
      </c>
      <c r="C367" s="36">
        <v>4301011873</v>
      </c>
      <c r="D367" s="623">
        <v>4680115881907</v>
      </c>
      <c r="E367" s="62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80</v>
      </c>
      <c r="N367" s="38"/>
      <c r="O367" s="37">
        <v>60</v>
      </c>
      <c r="P367" s="80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5"/>
      <c r="R367" s="625"/>
      <c r="S367" s="625"/>
      <c r="T367" s="62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585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4301011875</v>
      </c>
      <c r="D368" s="623">
        <v>4680115884885</v>
      </c>
      <c r="E368" s="62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589</v>
      </c>
      <c r="B369" s="63" t="s">
        <v>590</v>
      </c>
      <c r="C369" s="36">
        <v>4301011871</v>
      </c>
      <c r="D369" s="623">
        <v>4680115884908</v>
      </c>
      <c r="E369" s="62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80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0"/>
      <c r="B370" s="630"/>
      <c r="C370" s="630"/>
      <c r="D370" s="630"/>
      <c r="E370" s="630"/>
      <c r="F370" s="630"/>
      <c r="G370" s="630"/>
      <c r="H370" s="630"/>
      <c r="I370" s="630"/>
      <c r="J370" s="630"/>
      <c r="K370" s="630"/>
      <c r="L370" s="630"/>
      <c r="M370" s="630"/>
      <c r="N370" s="630"/>
      <c r="O370" s="631"/>
      <c r="P370" s="627" t="s">
        <v>40</v>
      </c>
      <c r="Q370" s="628"/>
      <c r="R370" s="628"/>
      <c r="S370" s="628"/>
      <c r="T370" s="628"/>
      <c r="U370" s="628"/>
      <c r="V370" s="629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2" t="s">
        <v>76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6"/>
      <c r="AB372" s="66"/>
      <c r="AC372" s="80"/>
    </row>
    <row r="373" spans="1:68" ht="27" customHeight="1" x14ac:dyDescent="0.25">
      <c r="A373" s="63" t="s">
        <v>591</v>
      </c>
      <c r="B373" s="63" t="s">
        <v>592</v>
      </c>
      <c r="C373" s="36">
        <v>4301031303</v>
      </c>
      <c r="D373" s="623">
        <v>4607091384802</v>
      </c>
      <c r="E373" s="62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80</v>
      </c>
      <c r="N373" s="38"/>
      <c r="O373" s="37">
        <v>35</v>
      </c>
      <c r="P373" s="8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5"/>
      <c r="R373" s="625"/>
      <c r="S373" s="625"/>
      <c r="T373" s="62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593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0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31"/>
      <c r="P374" s="627" t="s">
        <v>40</v>
      </c>
      <c r="Q374" s="628"/>
      <c r="R374" s="628"/>
      <c r="S374" s="628"/>
      <c r="T374" s="628"/>
      <c r="U374" s="628"/>
      <c r="V374" s="629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2" t="s">
        <v>82</v>
      </c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22"/>
      <c r="P376" s="622"/>
      <c r="Q376" s="622"/>
      <c r="R376" s="622"/>
      <c r="S376" s="622"/>
      <c r="T376" s="622"/>
      <c r="U376" s="622"/>
      <c r="V376" s="622"/>
      <c r="W376" s="622"/>
      <c r="X376" s="622"/>
      <c r="Y376" s="622"/>
      <c r="Z376" s="622"/>
      <c r="AA376" s="66"/>
      <c r="AB376" s="66"/>
      <c r="AC376" s="80"/>
    </row>
    <row r="377" spans="1:68" ht="27" customHeight="1" x14ac:dyDescent="0.25">
      <c r="A377" s="63" t="s">
        <v>594</v>
      </c>
      <c r="B377" s="63" t="s">
        <v>595</v>
      </c>
      <c r="C377" s="36">
        <v>4301051899</v>
      </c>
      <c r="D377" s="623">
        <v>4607091384246</v>
      </c>
      <c r="E377" s="62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117</v>
      </c>
      <c r="L377" s="37" t="s">
        <v>45</v>
      </c>
      <c r="M377" s="38" t="s">
        <v>92</v>
      </c>
      <c r="N377" s="38"/>
      <c r="O377" s="37">
        <v>40</v>
      </c>
      <c r="P377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25"/>
      <c r="R377" s="625"/>
      <c r="S377" s="625"/>
      <c r="T377" s="62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596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597</v>
      </c>
      <c r="B378" s="63" t="s">
        <v>598</v>
      </c>
      <c r="C378" s="36">
        <v>4301051660</v>
      </c>
      <c r="D378" s="623">
        <v>4607091384253</v>
      </c>
      <c r="E378" s="62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88</v>
      </c>
      <c r="L378" s="37" t="s">
        <v>45</v>
      </c>
      <c r="M378" s="38" t="s">
        <v>92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596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0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31"/>
      <c r="P379" s="627" t="s">
        <v>40</v>
      </c>
      <c r="Q379" s="628"/>
      <c r="R379" s="628"/>
      <c r="S379" s="628"/>
      <c r="T379" s="628"/>
      <c r="U379" s="628"/>
      <c r="V379" s="629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2" t="s">
        <v>174</v>
      </c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22"/>
      <c r="P381" s="622"/>
      <c r="Q381" s="622"/>
      <c r="R381" s="622"/>
      <c r="S381" s="622"/>
      <c r="T381" s="622"/>
      <c r="U381" s="622"/>
      <c r="V381" s="622"/>
      <c r="W381" s="622"/>
      <c r="X381" s="622"/>
      <c r="Y381" s="622"/>
      <c r="Z381" s="622"/>
      <c r="AA381" s="66"/>
      <c r="AB381" s="66"/>
      <c r="AC381" s="80"/>
    </row>
    <row r="382" spans="1:68" ht="27" customHeight="1" x14ac:dyDescent="0.25">
      <c r="A382" s="63" t="s">
        <v>599</v>
      </c>
      <c r="B382" s="63" t="s">
        <v>600</v>
      </c>
      <c r="C382" s="36">
        <v>4301060441</v>
      </c>
      <c r="D382" s="623">
        <v>4607091389357</v>
      </c>
      <c r="E382" s="62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117</v>
      </c>
      <c r="L382" s="37" t="s">
        <v>45</v>
      </c>
      <c r="M382" s="38" t="s">
        <v>92</v>
      </c>
      <c r="N382" s="38"/>
      <c r="O382" s="37">
        <v>40</v>
      </c>
      <c r="P382" s="80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25"/>
      <c r="R382" s="625"/>
      <c r="S382" s="625"/>
      <c r="T382" s="62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601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0"/>
      <c r="B383" s="630"/>
      <c r="C383" s="630"/>
      <c r="D383" s="630"/>
      <c r="E383" s="630"/>
      <c r="F383" s="630"/>
      <c r="G383" s="630"/>
      <c r="H383" s="630"/>
      <c r="I383" s="630"/>
      <c r="J383" s="630"/>
      <c r="K383" s="630"/>
      <c r="L383" s="630"/>
      <c r="M383" s="630"/>
      <c r="N383" s="630"/>
      <c r="O383" s="631"/>
      <c r="P383" s="627" t="s">
        <v>40</v>
      </c>
      <c r="Q383" s="628"/>
      <c r="R383" s="628"/>
      <c r="S383" s="628"/>
      <c r="T383" s="628"/>
      <c r="U383" s="628"/>
      <c r="V383" s="62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0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31"/>
      <c r="P384" s="627" t="s">
        <v>40</v>
      </c>
      <c r="Q384" s="628"/>
      <c r="R384" s="628"/>
      <c r="S384" s="628"/>
      <c r="T384" s="628"/>
      <c r="U384" s="628"/>
      <c r="V384" s="62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0" t="s">
        <v>602</v>
      </c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0"/>
      <c r="P385" s="620"/>
      <c r="Q385" s="620"/>
      <c r="R385" s="620"/>
      <c r="S385" s="620"/>
      <c r="T385" s="620"/>
      <c r="U385" s="620"/>
      <c r="V385" s="620"/>
      <c r="W385" s="620"/>
      <c r="X385" s="620"/>
      <c r="Y385" s="620"/>
      <c r="Z385" s="620"/>
      <c r="AA385" s="54"/>
      <c r="AB385" s="54"/>
      <c r="AC385" s="54"/>
    </row>
    <row r="386" spans="1:68" ht="16.5" customHeight="1" x14ac:dyDescent="0.25">
      <c r="A386" s="621" t="s">
        <v>603</v>
      </c>
      <c r="B386" s="621"/>
      <c r="C386" s="621"/>
      <c r="D386" s="621"/>
      <c r="E386" s="621"/>
      <c r="F386" s="621"/>
      <c r="G386" s="621"/>
      <c r="H386" s="621"/>
      <c r="I386" s="621"/>
      <c r="J386" s="621"/>
      <c r="K386" s="621"/>
      <c r="L386" s="621"/>
      <c r="M386" s="621"/>
      <c r="N386" s="621"/>
      <c r="O386" s="621"/>
      <c r="P386" s="621"/>
      <c r="Q386" s="621"/>
      <c r="R386" s="621"/>
      <c r="S386" s="621"/>
      <c r="T386" s="621"/>
      <c r="U386" s="621"/>
      <c r="V386" s="621"/>
      <c r="W386" s="621"/>
      <c r="X386" s="621"/>
      <c r="Y386" s="621"/>
      <c r="Z386" s="621"/>
      <c r="AA386" s="65"/>
      <c r="AB386" s="65"/>
      <c r="AC386" s="79"/>
    </row>
    <row r="387" spans="1:68" ht="14.25" customHeight="1" x14ac:dyDescent="0.25">
      <c r="A387" s="622" t="s">
        <v>76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6"/>
      <c r="AB387" s="66"/>
      <c r="AC387" s="80"/>
    </row>
    <row r="388" spans="1:68" ht="27" customHeight="1" x14ac:dyDescent="0.25">
      <c r="A388" s="63" t="s">
        <v>604</v>
      </c>
      <c r="B388" s="63" t="s">
        <v>605</v>
      </c>
      <c r="C388" s="36">
        <v>4301031405</v>
      </c>
      <c r="D388" s="623">
        <v>4680115886100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80</v>
      </c>
      <c r="N388" s="38"/>
      <c r="O388" s="37">
        <v>50</v>
      </c>
      <c r="P388" s="80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606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607</v>
      </c>
      <c r="B389" s="63" t="s">
        <v>608</v>
      </c>
      <c r="C389" s="36">
        <v>4301031382</v>
      </c>
      <c r="D389" s="623">
        <v>4680115886117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607</v>
      </c>
      <c r="B390" s="63" t="s">
        <v>610</v>
      </c>
      <c r="C390" s="36">
        <v>4301031406</v>
      </c>
      <c r="D390" s="623">
        <v>4680115886117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609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4301031402</v>
      </c>
      <c r="D391" s="623">
        <v>4680115886124</v>
      </c>
      <c r="E391" s="62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4301031366</v>
      </c>
      <c r="D392" s="623">
        <v>4680115883147</v>
      </c>
      <c r="E392" s="62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606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616</v>
      </c>
      <c r="B393" s="63" t="s">
        <v>617</v>
      </c>
      <c r="C393" s="36">
        <v>4301031362</v>
      </c>
      <c r="D393" s="623">
        <v>4607091384338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606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618</v>
      </c>
      <c r="B394" s="63" t="s">
        <v>619</v>
      </c>
      <c r="C394" s="36">
        <v>4301031361</v>
      </c>
      <c r="D394" s="623">
        <v>4607091389524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620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621</v>
      </c>
      <c r="B395" s="63" t="s">
        <v>622</v>
      </c>
      <c r="C395" s="36">
        <v>4301031364</v>
      </c>
      <c r="D395" s="623">
        <v>4680115883161</v>
      </c>
      <c r="E395" s="62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4301031358</v>
      </c>
      <c r="D396" s="623">
        <v>4607091389531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627</v>
      </c>
      <c r="B397" s="63" t="s">
        <v>628</v>
      </c>
      <c r="C397" s="36">
        <v>4301031360</v>
      </c>
      <c r="D397" s="623">
        <v>4607091384345</v>
      </c>
      <c r="E397" s="62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5"/>
      <c r="R397" s="625"/>
      <c r="S397" s="625"/>
      <c r="T397" s="62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623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0"/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1"/>
      <c r="P399" s="627" t="s">
        <v>40</v>
      </c>
      <c r="Q399" s="628"/>
      <c r="R399" s="628"/>
      <c r="S399" s="628"/>
      <c r="T399" s="628"/>
      <c r="U399" s="628"/>
      <c r="V399" s="62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2" t="s">
        <v>82</v>
      </c>
      <c r="B400" s="622"/>
      <c r="C400" s="622"/>
      <c r="D400" s="622"/>
      <c r="E400" s="622"/>
      <c r="F400" s="622"/>
      <c r="G400" s="622"/>
      <c r="H400" s="622"/>
      <c r="I400" s="622"/>
      <c r="J400" s="622"/>
      <c r="K400" s="622"/>
      <c r="L400" s="622"/>
      <c r="M400" s="622"/>
      <c r="N400" s="622"/>
      <c r="O400" s="622"/>
      <c r="P400" s="622"/>
      <c r="Q400" s="622"/>
      <c r="R400" s="622"/>
      <c r="S400" s="622"/>
      <c r="T400" s="622"/>
      <c r="U400" s="622"/>
      <c r="V400" s="622"/>
      <c r="W400" s="622"/>
      <c r="X400" s="622"/>
      <c r="Y400" s="622"/>
      <c r="Z400" s="622"/>
      <c r="AA400" s="66"/>
      <c r="AB400" s="66"/>
      <c r="AC400" s="80"/>
    </row>
    <row r="401" spans="1:68" ht="27" customHeight="1" x14ac:dyDescent="0.25">
      <c r="A401" s="63" t="s">
        <v>629</v>
      </c>
      <c r="B401" s="63" t="s">
        <v>630</v>
      </c>
      <c r="C401" s="36">
        <v>4301051284</v>
      </c>
      <c r="D401" s="623">
        <v>4607091384352</v>
      </c>
      <c r="E401" s="62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120</v>
      </c>
      <c r="L401" s="37" t="s">
        <v>45</v>
      </c>
      <c r="M401" s="38" t="s">
        <v>92</v>
      </c>
      <c r="N401" s="38"/>
      <c r="O401" s="37">
        <v>45</v>
      </c>
      <c r="P401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631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632</v>
      </c>
      <c r="B402" s="63" t="s">
        <v>633</v>
      </c>
      <c r="C402" s="36">
        <v>4301051431</v>
      </c>
      <c r="D402" s="623">
        <v>4607091389654</v>
      </c>
      <c r="E402" s="62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5"/>
      <c r="R402" s="625"/>
      <c r="S402" s="625"/>
      <c r="T402" s="62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0"/>
      <c r="B404" s="630"/>
      <c r="C404" s="630"/>
      <c r="D404" s="630"/>
      <c r="E404" s="630"/>
      <c r="F404" s="630"/>
      <c r="G404" s="630"/>
      <c r="H404" s="630"/>
      <c r="I404" s="630"/>
      <c r="J404" s="630"/>
      <c r="K404" s="630"/>
      <c r="L404" s="630"/>
      <c r="M404" s="630"/>
      <c r="N404" s="630"/>
      <c r="O404" s="631"/>
      <c r="P404" s="627" t="s">
        <v>40</v>
      </c>
      <c r="Q404" s="628"/>
      <c r="R404" s="628"/>
      <c r="S404" s="628"/>
      <c r="T404" s="628"/>
      <c r="U404" s="628"/>
      <c r="V404" s="62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1" t="s">
        <v>635</v>
      </c>
      <c r="B405" s="621"/>
      <c r="C405" s="621"/>
      <c r="D405" s="621"/>
      <c r="E405" s="621"/>
      <c r="F405" s="621"/>
      <c r="G405" s="621"/>
      <c r="H405" s="621"/>
      <c r="I405" s="621"/>
      <c r="J405" s="621"/>
      <c r="K405" s="621"/>
      <c r="L405" s="621"/>
      <c r="M405" s="621"/>
      <c r="N405" s="621"/>
      <c r="O405" s="621"/>
      <c r="P405" s="621"/>
      <c r="Q405" s="621"/>
      <c r="R405" s="621"/>
      <c r="S405" s="621"/>
      <c r="T405" s="621"/>
      <c r="U405" s="621"/>
      <c r="V405" s="621"/>
      <c r="W405" s="621"/>
      <c r="X405" s="621"/>
      <c r="Y405" s="621"/>
      <c r="Z405" s="621"/>
      <c r="AA405" s="65"/>
      <c r="AB405" s="65"/>
      <c r="AC405" s="79"/>
    </row>
    <row r="406" spans="1:68" ht="14.25" customHeight="1" x14ac:dyDescent="0.25">
      <c r="A406" s="622" t="s">
        <v>144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6"/>
      <c r="AB406" s="66"/>
      <c r="AC406" s="80"/>
    </row>
    <row r="407" spans="1:68" ht="27" customHeight="1" x14ac:dyDescent="0.25">
      <c r="A407" s="63" t="s">
        <v>636</v>
      </c>
      <c r="B407" s="63" t="s">
        <v>637</v>
      </c>
      <c r="C407" s="36">
        <v>4301020319</v>
      </c>
      <c r="D407" s="623">
        <v>4680115885240</v>
      </c>
      <c r="E407" s="62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5"/>
      <c r="R407" s="625"/>
      <c r="S407" s="625"/>
      <c r="T407" s="62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638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31"/>
      <c r="P409" s="627" t="s">
        <v>40</v>
      </c>
      <c r="Q409" s="628"/>
      <c r="R409" s="628"/>
      <c r="S409" s="628"/>
      <c r="T409" s="628"/>
      <c r="U409" s="628"/>
      <c r="V409" s="62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2" t="s">
        <v>76</v>
      </c>
      <c r="B410" s="622"/>
      <c r="C410" s="622"/>
      <c r="D410" s="622"/>
      <c r="E410" s="622"/>
      <c r="F410" s="622"/>
      <c r="G410" s="622"/>
      <c r="H410" s="622"/>
      <c r="I410" s="622"/>
      <c r="J410" s="622"/>
      <c r="K410" s="622"/>
      <c r="L410" s="622"/>
      <c r="M410" s="622"/>
      <c r="N410" s="622"/>
      <c r="O410" s="622"/>
      <c r="P410" s="622"/>
      <c r="Q410" s="622"/>
      <c r="R410" s="622"/>
      <c r="S410" s="622"/>
      <c r="T410" s="622"/>
      <c r="U410" s="622"/>
      <c r="V410" s="622"/>
      <c r="W410" s="622"/>
      <c r="X410" s="622"/>
      <c r="Y410" s="622"/>
      <c r="Z410" s="622"/>
      <c r="AA410" s="66"/>
      <c r="AB410" s="66"/>
      <c r="AC410" s="80"/>
    </row>
    <row r="411" spans="1:68" ht="27" customHeight="1" x14ac:dyDescent="0.25">
      <c r="A411" s="63" t="s">
        <v>639</v>
      </c>
      <c r="B411" s="63" t="s">
        <v>640</v>
      </c>
      <c r="C411" s="36">
        <v>4301031403</v>
      </c>
      <c r="D411" s="623">
        <v>4680115886094</v>
      </c>
      <c r="E411" s="62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120</v>
      </c>
      <c r="L411" s="37" t="s">
        <v>45</v>
      </c>
      <c r="M411" s="38" t="s">
        <v>116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641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642</v>
      </c>
      <c r="B412" s="63" t="s">
        <v>643</v>
      </c>
      <c r="C412" s="36">
        <v>4301031363</v>
      </c>
      <c r="D412" s="623">
        <v>4607091389425</v>
      </c>
      <c r="E412" s="62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4301031373</v>
      </c>
      <c r="D413" s="623">
        <v>4680115880771</v>
      </c>
      <c r="E413" s="62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4301031359</v>
      </c>
      <c r="D414" s="623">
        <v>4607091389500</v>
      </c>
      <c r="E414" s="62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5"/>
      <c r="R414" s="625"/>
      <c r="S414" s="625"/>
      <c r="T414" s="62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647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0"/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1"/>
      <c r="P416" s="627" t="s">
        <v>40</v>
      </c>
      <c r="Q416" s="628"/>
      <c r="R416" s="628"/>
      <c r="S416" s="628"/>
      <c r="T416" s="628"/>
      <c r="U416" s="628"/>
      <c r="V416" s="62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1" t="s">
        <v>650</v>
      </c>
      <c r="B417" s="621"/>
      <c r="C417" s="621"/>
      <c r="D417" s="621"/>
      <c r="E417" s="621"/>
      <c r="F417" s="621"/>
      <c r="G417" s="621"/>
      <c r="H417" s="621"/>
      <c r="I417" s="621"/>
      <c r="J417" s="621"/>
      <c r="K417" s="621"/>
      <c r="L417" s="621"/>
      <c r="M417" s="621"/>
      <c r="N417" s="621"/>
      <c r="O417" s="621"/>
      <c r="P417" s="621"/>
      <c r="Q417" s="621"/>
      <c r="R417" s="621"/>
      <c r="S417" s="621"/>
      <c r="T417" s="621"/>
      <c r="U417" s="621"/>
      <c r="V417" s="621"/>
      <c r="W417" s="621"/>
      <c r="X417" s="621"/>
      <c r="Y417" s="621"/>
      <c r="Z417" s="621"/>
      <c r="AA417" s="65"/>
      <c r="AB417" s="65"/>
      <c r="AC417" s="79"/>
    </row>
    <row r="418" spans="1:68" ht="14.25" customHeight="1" x14ac:dyDescent="0.25">
      <c r="A418" s="622" t="s">
        <v>76</v>
      </c>
      <c r="B418" s="622"/>
      <c r="C418" s="622"/>
      <c r="D418" s="622"/>
      <c r="E418" s="622"/>
      <c r="F418" s="622"/>
      <c r="G418" s="622"/>
      <c r="H418" s="622"/>
      <c r="I418" s="622"/>
      <c r="J418" s="622"/>
      <c r="K418" s="622"/>
      <c r="L418" s="622"/>
      <c r="M418" s="622"/>
      <c r="N418" s="622"/>
      <c r="O418" s="622"/>
      <c r="P418" s="622"/>
      <c r="Q418" s="622"/>
      <c r="R418" s="622"/>
      <c r="S418" s="622"/>
      <c r="T418" s="622"/>
      <c r="U418" s="622"/>
      <c r="V418" s="622"/>
      <c r="W418" s="622"/>
      <c r="X418" s="622"/>
      <c r="Y418" s="622"/>
      <c r="Z418" s="622"/>
      <c r="AA418" s="66"/>
      <c r="AB418" s="66"/>
      <c r="AC418" s="80"/>
    </row>
    <row r="419" spans="1:68" ht="27" customHeight="1" x14ac:dyDescent="0.25">
      <c r="A419" s="63" t="s">
        <v>651</v>
      </c>
      <c r="B419" s="63" t="s">
        <v>652</v>
      </c>
      <c r="C419" s="36">
        <v>4301031347</v>
      </c>
      <c r="D419" s="623">
        <v>4680115885110</v>
      </c>
      <c r="E419" s="62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5"/>
      <c r="R419" s="625"/>
      <c r="S419" s="625"/>
      <c r="T419" s="62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653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0"/>
      <c r="B421" s="630"/>
      <c r="C421" s="630"/>
      <c r="D421" s="630"/>
      <c r="E421" s="630"/>
      <c r="F421" s="630"/>
      <c r="G421" s="630"/>
      <c r="H421" s="630"/>
      <c r="I421" s="630"/>
      <c r="J421" s="630"/>
      <c r="K421" s="630"/>
      <c r="L421" s="630"/>
      <c r="M421" s="630"/>
      <c r="N421" s="630"/>
      <c r="O421" s="631"/>
      <c r="P421" s="627" t="s">
        <v>40</v>
      </c>
      <c r="Q421" s="628"/>
      <c r="R421" s="628"/>
      <c r="S421" s="628"/>
      <c r="T421" s="628"/>
      <c r="U421" s="628"/>
      <c r="V421" s="62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1" t="s">
        <v>654</v>
      </c>
      <c r="B422" s="621"/>
      <c r="C422" s="621"/>
      <c r="D422" s="621"/>
      <c r="E422" s="621"/>
      <c r="F422" s="621"/>
      <c r="G422" s="621"/>
      <c r="H422" s="621"/>
      <c r="I422" s="621"/>
      <c r="J422" s="621"/>
      <c r="K422" s="621"/>
      <c r="L422" s="621"/>
      <c r="M422" s="621"/>
      <c r="N422" s="621"/>
      <c r="O422" s="621"/>
      <c r="P422" s="621"/>
      <c r="Q422" s="621"/>
      <c r="R422" s="621"/>
      <c r="S422" s="621"/>
      <c r="T422" s="621"/>
      <c r="U422" s="621"/>
      <c r="V422" s="621"/>
      <c r="W422" s="621"/>
      <c r="X422" s="621"/>
      <c r="Y422" s="621"/>
      <c r="Z422" s="621"/>
      <c r="AA422" s="65"/>
      <c r="AB422" s="65"/>
      <c r="AC422" s="79"/>
    </row>
    <row r="423" spans="1:68" ht="14.25" customHeight="1" x14ac:dyDescent="0.25">
      <c r="A423" s="622" t="s">
        <v>76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66"/>
      <c r="AB423" s="66"/>
      <c r="AC423" s="80"/>
    </row>
    <row r="424" spans="1:68" ht="27" customHeight="1" x14ac:dyDescent="0.25">
      <c r="A424" s="63" t="s">
        <v>655</v>
      </c>
      <c r="B424" s="63" t="s">
        <v>656</v>
      </c>
      <c r="C424" s="36">
        <v>4301031261</v>
      </c>
      <c r="D424" s="623">
        <v>4680115885103</v>
      </c>
      <c r="E424" s="62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8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657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0"/>
      <c r="B426" s="630"/>
      <c r="C426" s="630"/>
      <c r="D426" s="630"/>
      <c r="E426" s="630"/>
      <c r="F426" s="630"/>
      <c r="G426" s="630"/>
      <c r="H426" s="630"/>
      <c r="I426" s="630"/>
      <c r="J426" s="630"/>
      <c r="K426" s="630"/>
      <c r="L426" s="630"/>
      <c r="M426" s="630"/>
      <c r="N426" s="630"/>
      <c r="O426" s="631"/>
      <c r="P426" s="627" t="s">
        <v>40</v>
      </c>
      <c r="Q426" s="628"/>
      <c r="R426" s="628"/>
      <c r="S426" s="628"/>
      <c r="T426" s="628"/>
      <c r="U426" s="628"/>
      <c r="V426" s="62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0" t="s">
        <v>658</v>
      </c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0"/>
      <c r="P427" s="620"/>
      <c r="Q427" s="620"/>
      <c r="R427" s="620"/>
      <c r="S427" s="620"/>
      <c r="T427" s="620"/>
      <c r="U427" s="620"/>
      <c r="V427" s="620"/>
      <c r="W427" s="620"/>
      <c r="X427" s="620"/>
      <c r="Y427" s="620"/>
      <c r="Z427" s="620"/>
      <c r="AA427" s="54"/>
      <c r="AB427" s="54"/>
      <c r="AC427" s="54"/>
    </row>
    <row r="428" spans="1:68" ht="16.5" customHeight="1" x14ac:dyDescent="0.25">
      <c r="A428" s="621" t="s">
        <v>658</v>
      </c>
      <c r="B428" s="621"/>
      <c r="C428" s="621"/>
      <c r="D428" s="621"/>
      <c r="E428" s="621"/>
      <c r="F428" s="621"/>
      <c r="G428" s="621"/>
      <c r="H428" s="621"/>
      <c r="I428" s="621"/>
      <c r="J428" s="621"/>
      <c r="K428" s="621"/>
      <c r="L428" s="621"/>
      <c r="M428" s="621"/>
      <c r="N428" s="621"/>
      <c r="O428" s="621"/>
      <c r="P428" s="621"/>
      <c r="Q428" s="621"/>
      <c r="R428" s="621"/>
      <c r="S428" s="621"/>
      <c r="T428" s="621"/>
      <c r="U428" s="621"/>
      <c r="V428" s="621"/>
      <c r="W428" s="621"/>
      <c r="X428" s="621"/>
      <c r="Y428" s="621"/>
      <c r="Z428" s="621"/>
      <c r="AA428" s="65"/>
      <c r="AB428" s="65"/>
      <c r="AC428" s="79"/>
    </row>
    <row r="429" spans="1:68" ht="14.25" customHeight="1" x14ac:dyDescent="0.25">
      <c r="A429" s="622" t="s">
        <v>112</v>
      </c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22"/>
      <c r="P429" s="622"/>
      <c r="Q429" s="622"/>
      <c r="R429" s="622"/>
      <c r="S429" s="622"/>
      <c r="T429" s="622"/>
      <c r="U429" s="622"/>
      <c r="V429" s="622"/>
      <c r="W429" s="622"/>
      <c r="X429" s="622"/>
      <c r="Y429" s="622"/>
      <c r="Z429" s="622"/>
      <c r="AA429" s="66"/>
      <c r="AB429" s="66"/>
      <c r="AC429" s="80"/>
    </row>
    <row r="430" spans="1:68" ht="27" customHeight="1" x14ac:dyDescent="0.25">
      <c r="A430" s="63" t="s">
        <v>659</v>
      </c>
      <c r="B430" s="63" t="s">
        <v>660</v>
      </c>
      <c r="C430" s="36">
        <v>4301011795</v>
      </c>
      <c r="D430" s="623">
        <v>4607091389067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49">IFERROR(IF(X430="",0,CEILING((X430/$H430),1)*$H430),"")</f>
        <v>0</v>
      </c>
      <c r="Z430" s="41" t="str">
        <f t="shared" ref="Z430:Z435" si="50">IFERROR(IF(Y430=0,"",ROUNDUP(Y430/H430,0)*0.01196),"")</f>
        <v/>
      </c>
      <c r="AA430" s="68" t="s">
        <v>45</v>
      </c>
      <c r="AB430" s="69" t="s">
        <v>45</v>
      </c>
      <c r="AC430" s="480" t="s">
        <v>661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1">IFERROR(X430*I430/H430,"0")</f>
        <v>0</v>
      </c>
      <c r="BN430" s="78">
        <f t="shared" ref="BN430:BN440" si="52">IFERROR(Y430*I430/H430,"0")</f>
        <v>0</v>
      </c>
      <c r="BO430" s="78">
        <f t="shared" ref="BO430:BO440" si="53">IFERROR(1/J430*(X430/H430),"0")</f>
        <v>0</v>
      </c>
      <c r="BP430" s="78">
        <f t="shared" ref="BP430:BP440" si="54">IFERROR(1/J430*(Y430/H430),"0")</f>
        <v>0</v>
      </c>
    </row>
    <row r="431" spans="1:68" ht="27" customHeight="1" x14ac:dyDescent="0.25">
      <c r="A431" s="63" t="s">
        <v>662</v>
      </c>
      <c r="B431" s="63" t="s">
        <v>663</v>
      </c>
      <c r="C431" s="36">
        <v>4301011961</v>
      </c>
      <c r="D431" s="623">
        <v>4680115885271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4301012145</v>
      </c>
      <c r="D432" s="623">
        <v>4607091383522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30" t="s">
        <v>667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668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669</v>
      </c>
      <c r="B433" s="63" t="s">
        <v>670</v>
      </c>
      <c r="C433" s="36">
        <v>4301011376</v>
      </c>
      <c r="D433" s="623">
        <v>4680115885226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92</v>
      </c>
      <c r="N433" s="38"/>
      <c r="O433" s="37">
        <v>60</v>
      </c>
      <c r="P433" s="8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671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16.5" customHeight="1" x14ac:dyDescent="0.25">
      <c r="A434" s="63" t="s">
        <v>672</v>
      </c>
      <c r="B434" s="63" t="s">
        <v>673</v>
      </c>
      <c r="C434" s="36">
        <v>4301011774</v>
      </c>
      <c r="D434" s="623">
        <v>4680115884502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675</v>
      </c>
      <c r="B435" s="63" t="s">
        <v>676</v>
      </c>
      <c r="C435" s="36">
        <v>4301011771</v>
      </c>
      <c r="D435" s="623">
        <v>4607091389104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27" customHeight="1" x14ac:dyDescent="0.25">
      <c r="A436" s="63" t="s">
        <v>678</v>
      </c>
      <c r="B436" s="63" t="s">
        <v>679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661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680</v>
      </c>
      <c r="B437" s="63" t="s">
        <v>681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120</v>
      </c>
      <c r="L437" s="37" t="s">
        <v>45</v>
      </c>
      <c r="M437" s="38" t="s">
        <v>116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661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682</v>
      </c>
      <c r="B438" s="63" t="s">
        <v>683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664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116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677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686</v>
      </c>
      <c r="B440" s="63" t="s">
        <v>687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IFERROR(SUM(X430:X440),"0")</f>
        <v>0</v>
      </c>
      <c r="Y442" s="43">
        <f>IFERROR(SUM(Y430:Y440),"0")</f>
        <v>0</v>
      </c>
      <c r="Z442" s="42"/>
      <c r="AA442" s="67"/>
      <c r="AB442" s="67"/>
      <c r="AC442" s="67"/>
    </row>
    <row r="443" spans="1:68" ht="14.25" customHeight="1" x14ac:dyDescent="0.25">
      <c r="A443" s="622" t="s">
        <v>144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customHeight="1" x14ac:dyDescent="0.25">
      <c r="A444" s="63" t="s">
        <v>688</v>
      </c>
      <c r="B444" s="63" t="s">
        <v>689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92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690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691</v>
      </c>
      <c r="B445" s="63" t="s">
        <v>692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690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693</v>
      </c>
      <c r="B446" s="63" t="s">
        <v>694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120</v>
      </c>
      <c r="L446" s="37" t="s">
        <v>45</v>
      </c>
      <c r="M446" s="38" t="s">
        <v>116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690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customHeight="1" x14ac:dyDescent="0.25">
      <c r="A450" s="63" t="s">
        <v>695</v>
      </c>
      <c r="B450" s="63" t="s">
        <v>696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45</v>
      </c>
      <c r="M450" s="38" t="s">
        <v>116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55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697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56">IFERROR(X450*I450/H450,"0")</f>
        <v>0</v>
      </c>
      <c r="BN450" s="78">
        <f t="shared" ref="BN450:BN455" si="57">IFERROR(Y450*I450/H450,"0")</f>
        <v>0</v>
      </c>
      <c r="BO450" s="78">
        <f t="shared" ref="BO450:BO455" si="58">IFERROR(1/J450*(X450/H450),"0")</f>
        <v>0</v>
      </c>
      <c r="BP450" s="78">
        <f t="shared" ref="BP450:BP455" si="59">IFERROR(1/J450*(Y450/H450),"0")</f>
        <v>0</v>
      </c>
    </row>
    <row r="451" spans="1:68" ht="27" customHeight="1" x14ac:dyDescent="0.25">
      <c r="A451" s="63" t="s">
        <v>698</v>
      </c>
      <c r="B451" s="63" t="s">
        <v>699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117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5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700</v>
      </c>
      <c r="AG451" s="78"/>
      <c r="AJ451" s="84" t="s">
        <v>45</v>
      </c>
      <c r="AK451" s="84">
        <v>0</v>
      </c>
      <c r="BB451" s="511" t="s">
        <v>66</v>
      </c>
      <c r="BM451" s="78">
        <f t="shared" si="56"/>
        <v>0</v>
      </c>
      <c r="BN451" s="78">
        <f t="shared" si="57"/>
        <v>0</v>
      </c>
      <c r="BO451" s="78">
        <f t="shared" si="58"/>
        <v>0</v>
      </c>
      <c r="BP451" s="78">
        <f t="shared" si="59"/>
        <v>0</v>
      </c>
    </row>
    <row r="452" spans="1:68" ht="27" customHeight="1" x14ac:dyDescent="0.25">
      <c r="A452" s="63" t="s">
        <v>701</v>
      </c>
      <c r="B452" s="63" t="s">
        <v>702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5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si="56"/>
        <v>0</v>
      </c>
      <c r="BN452" s="78">
        <f t="shared" si="57"/>
        <v>0</v>
      </c>
      <c r="BO452" s="78">
        <f t="shared" si="58"/>
        <v>0</v>
      </c>
      <c r="BP452" s="78">
        <f t="shared" si="59"/>
        <v>0</v>
      </c>
    </row>
    <row r="453" spans="1:68" ht="27" customHeight="1" x14ac:dyDescent="0.25">
      <c r="A453" s="63" t="s">
        <v>704</v>
      </c>
      <c r="B453" s="63" t="s">
        <v>705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120</v>
      </c>
      <c r="L453" s="37" t="s">
        <v>45</v>
      </c>
      <c r="M453" s="38" t="s">
        <v>116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697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706</v>
      </c>
      <c r="B454" s="63" t="s">
        <v>707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120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700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708</v>
      </c>
      <c r="B455" s="63" t="s">
        <v>709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120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0</v>
      </c>
      <c r="Y456" s="43">
        <f>IFERROR(Y450/H450,"0")+IFERROR(Y451/H451,"0")+IFERROR(Y452/H452,"0")+IFERROR(Y453/H453,"0")+IFERROR(Y454/H454,"0")+IFERROR(Y455/H455,"0")</f>
        <v>0</v>
      </c>
      <c r="Z456" s="43">
        <f>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0</v>
      </c>
      <c r="Y457" s="43">
        <f>IFERROR(SUM(Y450:Y455),"0")</f>
        <v>0</v>
      </c>
      <c r="Z457" s="42"/>
      <c r="AA457" s="67"/>
      <c r="AB457" s="67"/>
      <c r="AC457" s="67"/>
    </row>
    <row r="458" spans="1:68" ht="14.25" customHeight="1" x14ac:dyDescent="0.25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customHeight="1" x14ac:dyDescent="0.25">
      <c r="A459" s="63" t="s">
        <v>710</v>
      </c>
      <c r="B459" s="63" t="s">
        <v>711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117</v>
      </c>
      <c r="L459" s="37" t="s">
        <v>45</v>
      </c>
      <c r="M459" s="38" t="s">
        <v>92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712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713</v>
      </c>
      <c r="B460" s="63" t="s">
        <v>714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117</v>
      </c>
      <c r="L460" s="37" t="s">
        <v>45</v>
      </c>
      <c r="M460" s="38" t="s">
        <v>92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715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716</v>
      </c>
      <c r="B461" s="63" t="s">
        <v>717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620" t="s">
        <v>719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customHeight="1" x14ac:dyDescent="0.25">
      <c r="A465" s="621" t="s">
        <v>719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customHeight="1" x14ac:dyDescent="0.25">
      <c r="A466" s="622" t="s">
        <v>112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720</v>
      </c>
      <c r="B467" s="63" t="s">
        <v>721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117</v>
      </c>
      <c r="L467" s="37" t="s">
        <v>45</v>
      </c>
      <c r="M467" s="38" t="s">
        <v>92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722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723</v>
      </c>
      <c r="B468" s="63" t="s">
        <v>724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117</v>
      </c>
      <c r="L468" s="37" t="s">
        <v>45</v>
      </c>
      <c r="M468" s="38" t="s">
        <v>116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725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726</v>
      </c>
      <c r="B469" s="63" t="s">
        <v>727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117</v>
      </c>
      <c r="L469" s="37" t="s">
        <v>45</v>
      </c>
      <c r="M469" s="38" t="s">
        <v>116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120</v>
      </c>
      <c r="L470" s="37" t="s">
        <v>45</v>
      </c>
      <c r="M470" s="38" t="s">
        <v>92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722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622" t="s">
        <v>144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customHeight="1" x14ac:dyDescent="0.25">
      <c r="A474" s="63" t="s">
        <v>731</v>
      </c>
      <c r="B474" s="63" t="s">
        <v>732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117</v>
      </c>
      <c r="L474" s="37" t="s">
        <v>45</v>
      </c>
      <c r="M474" s="38" t="s">
        <v>116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733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734</v>
      </c>
      <c r="B475" s="63" t="s">
        <v>735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856" t="s">
        <v>736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737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738</v>
      </c>
      <c r="B476" s="63" t="s">
        <v>739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120</v>
      </c>
      <c r="L476" s="37" t="s">
        <v>45</v>
      </c>
      <c r="M476" s="38" t="s">
        <v>116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740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customHeight="1" x14ac:dyDescent="0.25">
      <c r="A480" s="63" t="s">
        <v>741</v>
      </c>
      <c r="B480" s="63" t="s">
        <v>742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120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743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744</v>
      </c>
      <c r="B481" s="63" t="s">
        <v>745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120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746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customHeight="1" x14ac:dyDescent="0.25">
      <c r="A485" s="63" t="s">
        <v>747</v>
      </c>
      <c r="B485" s="63" t="s">
        <v>748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117</v>
      </c>
      <c r="L485" s="37" t="s">
        <v>45</v>
      </c>
      <c r="M485" s="38" t="s">
        <v>87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749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622" t="s">
        <v>174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customHeight="1" x14ac:dyDescent="0.25">
      <c r="A489" s="63" t="s">
        <v>750</v>
      </c>
      <c r="B489" s="63" t="s">
        <v>751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117</v>
      </c>
      <c r="L489" s="37" t="s">
        <v>45</v>
      </c>
      <c r="M489" s="38" t="s">
        <v>92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752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753</v>
      </c>
      <c r="B490" s="63" t="s">
        <v>754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117</v>
      </c>
      <c r="L490" s="37" t="s">
        <v>45</v>
      </c>
      <c r="M490" s="38" t="s">
        <v>92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755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621" t="s">
        <v>756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customHeight="1" x14ac:dyDescent="0.25">
      <c r="A494" s="622" t="s">
        <v>144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customHeight="1" x14ac:dyDescent="0.25">
      <c r="A495" s="63" t="s">
        <v>757</v>
      </c>
      <c r="B495" s="63" t="s">
        <v>758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117</v>
      </c>
      <c r="L495" s="37" t="s">
        <v>45</v>
      </c>
      <c r="M495" s="38" t="s">
        <v>116</v>
      </c>
      <c r="N495" s="38"/>
      <c r="O495" s="37">
        <v>50</v>
      </c>
      <c r="P495" s="863" t="s">
        <v>759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760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0</v>
      </c>
      <c r="Y498" s="43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0</v>
      </c>
      <c r="Z498" s="42"/>
      <c r="AA498" s="67"/>
      <c r="AB498" s="67"/>
      <c r="AC498" s="67"/>
    </row>
    <row r="499" spans="1:32" x14ac:dyDescent="0.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0</v>
      </c>
      <c r="Y499" s="43">
        <f>IFERROR(SUM(BN22:BN495),"0")</f>
        <v>0</v>
      </c>
      <c r="Z499" s="42"/>
      <c r="AA499" s="67"/>
      <c r="AB499" s="67"/>
      <c r="AC499" s="67"/>
    </row>
    <row r="500" spans="1:32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0</v>
      </c>
      <c r="Y500" s="44">
        <f>ROUNDUP(SUM(BP22:BP495),0)</f>
        <v>0</v>
      </c>
      <c r="Z500" s="42"/>
      <c r="AA500" s="67"/>
      <c r="AB500" s="67"/>
      <c r="AC500" s="67"/>
    </row>
    <row r="501" spans="1:32" x14ac:dyDescent="0.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0</v>
      </c>
      <c r="Y501" s="43">
        <f>GrossWeightTotalR+PalletQtyTotalR*25</f>
        <v>0</v>
      </c>
      <c r="Z501" s="42"/>
      <c r="AA501" s="67"/>
      <c r="AB501" s="67"/>
      <c r="AC501" s="67"/>
    </row>
    <row r="502" spans="1:32" x14ac:dyDescent="0.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0</v>
      </c>
      <c r="Y502" s="43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0</v>
      </c>
      <c r="Z502" s="42"/>
      <c r="AA502" s="67"/>
      <c r="AB502" s="67"/>
      <c r="AC502" s="67"/>
    </row>
    <row r="503" spans="1:32" ht="14.25" x14ac:dyDescent="0.2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0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870" t="s">
        <v>110</v>
      </c>
      <c r="D505" s="870" t="s">
        <v>110</v>
      </c>
      <c r="E505" s="870" t="s">
        <v>110</v>
      </c>
      <c r="F505" s="870" t="s">
        <v>110</v>
      </c>
      <c r="G505" s="870" t="s">
        <v>110</v>
      </c>
      <c r="H505" s="870" t="s">
        <v>110</v>
      </c>
      <c r="I505" s="870" t="s">
        <v>259</v>
      </c>
      <c r="J505" s="870" t="s">
        <v>259</v>
      </c>
      <c r="K505" s="870" t="s">
        <v>259</v>
      </c>
      <c r="L505" s="870" t="s">
        <v>259</v>
      </c>
      <c r="M505" s="870" t="s">
        <v>259</v>
      </c>
      <c r="N505" s="871"/>
      <c r="O505" s="870" t="s">
        <v>259</v>
      </c>
      <c r="P505" s="870" t="s">
        <v>259</v>
      </c>
      <c r="Q505" s="870" t="s">
        <v>259</v>
      </c>
      <c r="R505" s="870" t="s">
        <v>259</v>
      </c>
      <c r="S505" s="870" t="s">
        <v>259</v>
      </c>
      <c r="T505" s="870" t="s">
        <v>546</v>
      </c>
      <c r="U505" s="870" t="s">
        <v>546</v>
      </c>
      <c r="V505" s="870" t="s">
        <v>602</v>
      </c>
      <c r="W505" s="870" t="s">
        <v>602</v>
      </c>
      <c r="X505" s="870" t="s">
        <v>602</v>
      </c>
      <c r="Y505" s="870" t="s">
        <v>602</v>
      </c>
      <c r="Z505" s="85" t="s">
        <v>658</v>
      </c>
      <c r="AA505" s="870" t="s">
        <v>719</v>
      </c>
      <c r="AB505" s="870" t="s">
        <v>719</v>
      </c>
      <c r="AC505" s="60"/>
      <c r="AF505" s="1"/>
    </row>
    <row r="506" spans="1:32" ht="14.25" customHeight="1" thickTop="1" x14ac:dyDescent="0.2">
      <c r="A506" s="868" t="s">
        <v>10</v>
      </c>
      <c r="B506" s="870" t="s">
        <v>75</v>
      </c>
      <c r="C506" s="870" t="s">
        <v>111</v>
      </c>
      <c r="D506" s="870" t="s">
        <v>126</v>
      </c>
      <c r="E506" s="870" t="s">
        <v>181</v>
      </c>
      <c r="F506" s="870" t="s">
        <v>201</v>
      </c>
      <c r="G506" s="870" t="s">
        <v>231</v>
      </c>
      <c r="H506" s="870" t="s">
        <v>110</v>
      </c>
      <c r="I506" s="870" t="s">
        <v>260</v>
      </c>
      <c r="J506" s="870" t="s">
        <v>300</v>
      </c>
      <c r="K506" s="870" t="s">
        <v>360</v>
      </c>
      <c r="L506" s="870" t="s">
        <v>405</v>
      </c>
      <c r="M506" s="870" t="s">
        <v>421</v>
      </c>
      <c r="N506" s="1"/>
      <c r="O506" s="870" t="s">
        <v>435</v>
      </c>
      <c r="P506" s="870" t="s">
        <v>445</v>
      </c>
      <c r="Q506" s="870" t="s">
        <v>452</v>
      </c>
      <c r="R506" s="870" t="s">
        <v>457</v>
      </c>
      <c r="S506" s="870" t="s">
        <v>536</v>
      </c>
      <c r="T506" s="870" t="s">
        <v>547</v>
      </c>
      <c r="U506" s="870" t="s">
        <v>582</v>
      </c>
      <c r="V506" s="870" t="s">
        <v>603</v>
      </c>
      <c r="W506" s="870" t="s">
        <v>635</v>
      </c>
      <c r="X506" s="870" t="s">
        <v>650</v>
      </c>
      <c r="Y506" s="870" t="s">
        <v>654</v>
      </c>
      <c r="Z506" s="870" t="s">
        <v>658</v>
      </c>
      <c r="AA506" s="870" t="s">
        <v>719</v>
      </c>
      <c r="AB506" s="870" t="s">
        <v>756</v>
      </c>
      <c r="AC506" s="60"/>
      <c r="AF506" s="1"/>
    </row>
    <row r="507" spans="1:32" ht="13.5" thickBot="1" x14ac:dyDescent="0.25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0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52">
        <f>IFERROR(Y87*1,"0")+IFERROR(Y88*1,"0")+IFERROR(Y89*1,"0")+IFERROR(Y93*1,"0")+IFERROR(Y94*1,"0")+IFERROR(Y95*1,"0")+IFERROR(Y96*1,"0")</f>
        <v>0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8" s="52">
        <f>IFERROR(Y126*1,"0")+IFERROR(Y127*1,"0")+IFERROR(Y131*1,"0")+IFERROR(Y132*1,"0")+IFERROR(Y136*1,"0")+IFERROR(Y137*1,"0")</f>
        <v>0</v>
      </c>
      <c r="H508" s="52">
        <f>IFERROR(Y142*1,"0")+IFERROR(Y143*1,"0")+IFERROR(Y147*1,"0")+IFERROR(Y148*1,"0")+IFERROR(Y149*1,"0")</f>
        <v>0</v>
      </c>
      <c r="I508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8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8" s="52">
        <f>IFERROR(Y334*1,"0")+IFERROR(Y335*1,"0")+IFERROR(Y336*1,"0")</f>
        <v>0</v>
      </c>
      <c r="T508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8" s="52">
        <f>IFERROR(Y367*1,"0")+IFERROR(Y368*1,"0")+IFERROR(Y369*1,"0")+IFERROR(Y373*1,"0")+IFERROR(Y377*1,"0")+IFERROR(Y378*1,"0")+IFERROR(Y382*1,"0")</f>
        <v>0</v>
      </c>
      <c r="V508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52">
        <f>IFERROR(Y407*1,"0")+IFERROR(Y411*1,"0")+IFERROR(Y412*1,"0")+IFERROR(Y413*1,"0")+IFERROR(Y414*1,"0")</f>
        <v>0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9"/>
    </row>
    <row r="3" spans="2:8" x14ac:dyDescent="0.2">
      <c r="B3" s="53" t="s">
        <v>762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764</v>
      </c>
      <c r="C6" s="53" t="s">
        <v>765</v>
      </c>
      <c r="D6" s="53" t="s">
        <v>766</v>
      </c>
      <c r="E6" s="53" t="s">
        <v>45</v>
      </c>
    </row>
    <row r="7" spans="2:8" x14ac:dyDescent="0.2">
      <c r="B7" s="53" t="s">
        <v>767</v>
      </c>
      <c r="C7" s="53" t="s">
        <v>768</v>
      </c>
      <c r="D7" s="53" t="s">
        <v>769</v>
      </c>
      <c r="E7" s="53" t="s">
        <v>45</v>
      </c>
    </row>
    <row r="8" spans="2:8" x14ac:dyDescent="0.2">
      <c r="B8" s="53" t="s">
        <v>770</v>
      </c>
      <c r="C8" s="53" t="s">
        <v>771</v>
      </c>
      <c r="D8" s="53" t="s">
        <v>772</v>
      </c>
      <c r="E8" s="53" t="s">
        <v>45</v>
      </c>
    </row>
    <row r="9" spans="2:8" x14ac:dyDescent="0.2">
      <c r="B9" s="53" t="s">
        <v>773</v>
      </c>
      <c r="C9" s="53" t="s">
        <v>774</v>
      </c>
      <c r="D9" s="53" t="s">
        <v>775</v>
      </c>
      <c r="E9" s="53" t="s">
        <v>45</v>
      </c>
    </row>
    <row r="10" spans="2:8" x14ac:dyDescent="0.2">
      <c r="B10" s="53" t="s">
        <v>776</v>
      </c>
      <c r="C10" s="53" t="s">
        <v>777</v>
      </c>
      <c r="D10" s="53" t="s">
        <v>778</v>
      </c>
      <c r="E10" s="53" t="s">
        <v>45</v>
      </c>
    </row>
    <row r="11" spans="2:8" x14ac:dyDescent="0.2">
      <c r="B11" s="53" t="s">
        <v>779</v>
      </c>
      <c r="C11" s="53" t="s">
        <v>780</v>
      </c>
      <c r="D11" s="53" t="s">
        <v>781</v>
      </c>
      <c r="E11" s="53" t="s">
        <v>45</v>
      </c>
    </row>
    <row r="13" spans="2:8" x14ac:dyDescent="0.2">
      <c r="B13" s="53" t="s">
        <v>782</v>
      </c>
      <c r="C13" s="53" t="s">
        <v>765</v>
      </c>
      <c r="D13" s="53" t="s">
        <v>45</v>
      </c>
      <c r="E13" s="53" t="s">
        <v>45</v>
      </c>
    </row>
    <row r="15" spans="2:8" x14ac:dyDescent="0.2">
      <c r="B15" s="53" t="s">
        <v>783</v>
      </c>
      <c r="C15" s="53" t="s">
        <v>768</v>
      </c>
      <c r="D15" s="53" t="s">
        <v>45</v>
      </c>
      <c r="E15" s="53" t="s">
        <v>45</v>
      </c>
    </row>
    <row r="17" spans="2:5" x14ac:dyDescent="0.2">
      <c r="B17" s="53" t="s">
        <v>784</v>
      </c>
      <c r="C17" s="53" t="s">
        <v>771</v>
      </c>
      <c r="D17" s="53" t="s">
        <v>45</v>
      </c>
      <c r="E17" s="53" t="s">
        <v>45</v>
      </c>
    </row>
    <row r="19" spans="2:5" x14ac:dyDescent="0.2">
      <c r="B19" s="53" t="s">
        <v>785</v>
      </c>
      <c r="C19" s="53" t="s">
        <v>774</v>
      </c>
      <c r="D19" s="53" t="s">
        <v>45</v>
      </c>
      <c r="E19" s="53" t="s">
        <v>45</v>
      </c>
    </row>
    <row r="21" spans="2:5" x14ac:dyDescent="0.2">
      <c r="B21" s="53" t="s">
        <v>786</v>
      </c>
      <c r="C21" s="53" t="s">
        <v>777</v>
      </c>
      <c r="D21" s="53" t="s">
        <v>45</v>
      </c>
      <c r="E21" s="53" t="s">
        <v>45</v>
      </c>
    </row>
    <row r="23" spans="2:5" x14ac:dyDescent="0.2">
      <c r="B23" s="53" t="s">
        <v>787</v>
      </c>
      <c r="C23" s="53" t="s">
        <v>780</v>
      </c>
      <c r="D23" s="53" t="s">
        <v>45</v>
      </c>
      <c r="E23" s="53" t="s">
        <v>45</v>
      </c>
    </row>
    <row r="25" spans="2:5" x14ac:dyDescent="0.2">
      <c r="B25" s="53" t="s">
        <v>788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792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793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794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795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796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797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798</v>
      </c>
      <c r="C35" s="53" t="s">
        <v>45</v>
      </c>
      <c r="D35" s="53" t="s">
        <v>45</v>
      </c>
      <c r="E35" s="53" t="s">
        <v>45</v>
      </c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984</vt:i4>
      </vt:variant>
    </vt:vector>
  </HeadingPairs>
  <TitlesOfParts>
    <vt:vector size="98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