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75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3" i="1" s="1"/>
  <c r="A11" i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<sst xmlns="http://schemas.openxmlformats.org/spreadsheetml/2006/main" count="443" uniqueCount="260">
  <si>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</si>
  <si>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</si>
  <si>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</si>
  <si>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</si>
  <si>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</si>
  <si>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</si>
  <si>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</si>
  <si>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</si>
  <si>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</si>
  <si>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</si>
  <si>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</si>
  <si>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</si>
  <si>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</si>
  <si>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</si>
  <si>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</si>
  <si>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</si>
  <si>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</si>
  <si>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</si>
  <si>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</si>
  <si>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</si>
  <si>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</si>
  <si>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</si>
  <si>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</si>
  <si>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</si>
  <si>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</si>
  <si>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ГОВЯЖЬЯ Папа может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</si>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</sst>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7"/>
  <sheetViews>
    <sheetView tabSelected="1" zoomScale="87" zoomScaleNormal="87" workbookViewId="0">
      <pane ySplit="9" topLeftCell="A157" activePane="bottomLeft" state="frozen"/>
      <selection pane="bottomLeft" activeCell="E183" sqref="E18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45966</v>
      </c>
      <c r="E3" s="7" t="s">
        <v>3</v>
      </c>
      <c r="F3" s="97"/>
      <c r="G3" s="101">
        <v>45969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</v>
      </c>
      <c r="C13" s="30" t="s">
        <v>23</v>
      </c>
      <c r="D13" s="28">
        <v>1001012426220</v>
      </c>
      <c r="E13" s="24">
        <v>10</v>
      </c>
      <c r="F13" s="23"/>
      <c r="G13" s="23">
        <f>E13</f>
        <v>10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26</v>
      </c>
      <c r="C14" s="33" t="s">
        <v>27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28</v>
      </c>
      <c r="C15" s="33" t="s">
        <v>27</v>
      </c>
      <c r="D15" s="28">
        <v>1001012426268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29</v>
      </c>
      <c r="C16" s="33" t="s">
        <v>27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30</v>
      </c>
      <c r="C17" s="33" t="s">
        <v>27</v>
      </c>
      <c r="D17" s="28">
        <v>1001011086247</v>
      </c>
      <c r="E17" s="24"/>
      <c r="F17" s="23"/>
      <c r="G17" s="23">
        <f>E17*0.4</f>
        <v>0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31</v>
      </c>
      <c r="C18" s="33" t="s">
        <v>27</v>
      </c>
      <c r="D18" s="28">
        <v>1001010106325</v>
      </c>
      <c r="E18" s="24">
        <v>240</v>
      </c>
      <c r="F18" s="23">
        <v>0.4</v>
      </c>
      <c r="G18" s="23">
        <f>E18*0.4</f>
        <v>96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32</v>
      </c>
      <c r="C19" s="33" t="s">
        <v>27</v>
      </c>
      <c r="D19" s="28">
        <v>1001010016324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33</v>
      </c>
      <c r="C20" s="33" t="s">
        <v>27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34</v>
      </c>
      <c r="C21" s="33" t="s">
        <v>27</v>
      </c>
      <c r="D21" s="28">
        <v>1001013957231</v>
      </c>
      <c r="E21" s="24">
        <v>120</v>
      </c>
      <c r="F21" s="23"/>
      <c r="G21" s="23">
        <f>E21*0.3</f>
        <v>36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35</v>
      </c>
      <c r="C22" s="31" t="s">
        <v>23</v>
      </c>
      <c r="D22" s="28">
        <v>1001012484063</v>
      </c>
      <c r="E22" s="24">
        <v>500</v>
      </c>
      <c r="F22" s="23">
        <v>1.366666666666666</v>
      </c>
      <c r="G22" s="23">
        <f>E22*1</f>
        <v>500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36</v>
      </c>
      <c r="C23" s="34" t="s">
        <v>27</v>
      </c>
      <c r="D23" s="28">
        <v>1001012486333</v>
      </c>
      <c r="E23" s="24">
        <v>600</v>
      </c>
      <c r="F23" s="23">
        <v>0.4</v>
      </c>
      <c r="G23" s="23">
        <f>E23*0.4</f>
        <v>240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37</v>
      </c>
      <c r="C24" s="31" t="s">
        <v>23</v>
      </c>
      <c r="D24" s="28">
        <v>1001012634574</v>
      </c>
      <c r="E24" s="24">
        <v>20</v>
      </c>
      <c r="F24" s="23">
        <v>1.366666666666666</v>
      </c>
      <c r="G24" s="23">
        <f>E24*1</f>
        <v>20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38</v>
      </c>
      <c r="C25" s="31" t="s">
        <v>23</v>
      </c>
      <c r="D25" s="28">
        <v>1001015646861</v>
      </c>
      <c r="E25" s="24">
        <v>150</v>
      </c>
      <c r="F25" s="23">
        <v>2</v>
      </c>
      <c r="G25" s="23">
        <f>E25*1</f>
        <v>150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39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40</v>
      </c>
      <c r="C27" s="33" t="s">
        <v>27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41</v>
      </c>
      <c r="C28" s="30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42</v>
      </c>
      <c r="C29" s="30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43</v>
      </c>
      <c r="C30" s="33" t="s">
        <v>27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44</v>
      </c>
      <c r="C31" s="33" t="s">
        <v>27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45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46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47</v>
      </c>
      <c r="C34" s="30" t="s">
        <v>27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48</v>
      </c>
      <c r="C35" s="30" t="s">
        <v>27</v>
      </c>
      <c r="D35" s="28">
        <v>1001016747343</v>
      </c>
      <c r="E35" s="24">
        <v>280</v>
      </c>
      <c r="F35" s="23">
        <v>0.4</v>
      </c>
      <c r="G35" s="23">
        <f>F35*E35</f>
        <v>112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49</v>
      </c>
      <c r="C36" s="30" t="s">
        <v>23</v>
      </c>
      <c r="D36" s="28">
        <v>1001012505851</v>
      </c>
      <c r="E36" s="24">
        <v>50</v>
      </c>
      <c r="F36" s="23">
        <v>1.366666666666666</v>
      </c>
      <c r="G36" s="23">
        <f>E36*1</f>
        <v>50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50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51</v>
      </c>
      <c r="C38" s="33" t="s">
        <v>27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52</v>
      </c>
      <c r="C39" s="33" t="s">
        <v>27</v>
      </c>
      <c r="D39" s="28">
        <v>1001012816340</v>
      </c>
      <c r="E39" s="24"/>
      <c r="F39" s="23">
        <v>0.5</v>
      </c>
      <c r="G39" s="23">
        <f>E39*0.5</f>
        <v>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53</v>
      </c>
      <c r="C40" s="33" t="s">
        <v>27</v>
      </c>
      <c r="D40" s="28">
        <v>1001012506353</v>
      </c>
      <c r="E40" s="24">
        <v>280</v>
      </c>
      <c r="F40" s="23">
        <v>0.4</v>
      </c>
      <c r="G40" s="23">
        <f>E40*0.4</f>
        <v>112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54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55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56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57</v>
      </c>
      <c r="C44" s="30" t="s">
        <v>27</v>
      </c>
      <c r="D44" s="28">
        <v>1001025027040</v>
      </c>
      <c r="E44" s="24">
        <v>40</v>
      </c>
      <c r="F44" s="23">
        <v>0.27</v>
      </c>
      <c r="G44" s="23">
        <f>F44*E44</f>
        <v>10.8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58</v>
      </c>
      <c r="C45" s="30" t="s">
        <v>23</v>
      </c>
      <c r="D45" s="28">
        <v>1001022657075</v>
      </c>
      <c r="E45" s="24">
        <v>40</v>
      </c>
      <c r="F45" s="23"/>
      <c r="G45" s="23">
        <f>E45</f>
        <v>40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59</v>
      </c>
      <c r="C46" s="30" t="s">
        <v>23</v>
      </c>
      <c r="D46" s="28">
        <v>1001022377070</v>
      </c>
      <c r="E46" s="24">
        <v>800</v>
      </c>
      <c r="F46" s="23"/>
      <c r="G46" s="23">
        <f>E46</f>
        <v>800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60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61</v>
      </c>
      <c r="C48" s="33" t="s">
        <v>27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62</v>
      </c>
      <c r="C49" s="33" t="s">
        <v>27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63</v>
      </c>
      <c r="C50" s="33" t="s">
        <v>27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64</v>
      </c>
      <c r="C51" s="31" t="s">
        <v>23</v>
      </c>
      <c r="D51" s="28">
        <v>1001024976829</v>
      </c>
      <c r="E51" s="24">
        <v>300</v>
      </c>
      <c r="F51" s="23"/>
      <c r="G51" s="23">
        <f>E51*1</f>
        <v>300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65</v>
      </c>
      <c r="C52" s="33" t="s">
        <v>27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66</v>
      </c>
      <c r="C53" s="33" t="s">
        <v>27</v>
      </c>
      <c r="D53" s="28">
        <v>1001022657073</v>
      </c>
      <c r="E53" s="24"/>
      <c r="F53" s="23"/>
      <c r="G53" s="23">
        <f>E53*0.35</f>
        <v>0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67</v>
      </c>
      <c r="C54" s="30" t="s">
        <v>27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68</v>
      </c>
      <c r="C55" s="30" t="s">
        <v>27</v>
      </c>
      <c r="D55" s="28">
        <v>1001020836724</v>
      </c>
      <c r="E55" s="24">
        <v>60</v>
      </c>
      <c r="F55" s="23">
        <v>0.41</v>
      </c>
      <c r="G55" s="23">
        <f>F55*E55</f>
        <v>24.599999999999998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69</v>
      </c>
      <c r="C56" s="30" t="s">
        <v>27</v>
      </c>
      <c r="D56" s="28">
        <v>1001024976616</v>
      </c>
      <c r="E56" s="24">
        <v>720</v>
      </c>
      <c r="F56" s="23">
        <v>0.3</v>
      </c>
      <c r="G56" s="23">
        <f>F56*E56</f>
        <v>216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70</v>
      </c>
      <c r="C57" s="30" t="s">
        <v>27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71</v>
      </c>
      <c r="C58" s="30" t="s">
        <v>27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72</v>
      </c>
      <c r="C59" s="30" t="s">
        <v>27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73</v>
      </c>
      <c r="C60" s="30" t="s">
        <v>23</v>
      </c>
      <c r="D60" s="28">
        <v>1001022726303</v>
      </c>
      <c r="E60" s="24">
        <v>140</v>
      </c>
      <c r="F60" s="23">
        <v>1.0666666666666671</v>
      </c>
      <c r="G60" s="23">
        <f>E60*1</f>
        <v>140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74</v>
      </c>
      <c r="C61" s="33" t="s">
        <v>27</v>
      </c>
      <c r="D61" s="28">
        <v>1001025507077</v>
      </c>
      <c r="E61" s="24">
        <v>280</v>
      </c>
      <c r="F61" s="23"/>
      <c r="G61" s="23">
        <f>E61*0.4</f>
        <v>112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75</v>
      </c>
      <c r="C62" s="33" t="s">
        <v>27</v>
      </c>
      <c r="D62" s="28">
        <v>1001022467080</v>
      </c>
      <c r="E62" s="24">
        <v>800</v>
      </c>
      <c r="F62" s="23">
        <v>0.45</v>
      </c>
      <c r="G62" s="23">
        <f>E62*0.41</f>
        <v>328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76</v>
      </c>
      <c r="C63" s="33" t="s">
        <v>27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77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78</v>
      </c>
      <c r="C65" s="30" t="s">
        <v>23</v>
      </c>
      <c r="D65" s="28">
        <v>1001022467082</v>
      </c>
      <c r="E65" s="24">
        <v>20</v>
      </c>
      <c r="F65" s="23"/>
      <c r="G65" s="23">
        <f>E65*1</f>
        <v>20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79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80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81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82</v>
      </c>
      <c r="C69" s="33" t="s">
        <v>27</v>
      </c>
      <c r="D69" s="28">
        <v>1001023696765</v>
      </c>
      <c r="E69" s="24">
        <v>40</v>
      </c>
      <c r="F69" s="23"/>
      <c r="G69" s="23">
        <f>E69*0.36</f>
        <v>14.399999999999999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83</v>
      </c>
      <c r="C70" s="33" t="s">
        <v>27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84</v>
      </c>
      <c r="C71" s="33" t="s">
        <v>27</v>
      </c>
      <c r="D71" s="28">
        <v>1001025767284</v>
      </c>
      <c r="E71" s="24">
        <v>90</v>
      </c>
      <c r="F71" s="23">
        <v>0.33</v>
      </c>
      <c r="G71" s="23">
        <f>E71*F71</f>
        <v>29.700000000000003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85</v>
      </c>
      <c r="C72" s="33" t="s">
        <v>27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86</v>
      </c>
      <c r="C73" s="33" t="s">
        <v>27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87</v>
      </c>
      <c r="C74" s="33" t="s">
        <v>27</v>
      </c>
      <c r="D74" s="28">
        <v>1001022377066</v>
      </c>
      <c r="E74" s="24">
        <v>1200</v>
      </c>
      <c r="F74" s="23">
        <v>0.41</v>
      </c>
      <c r="G74" s="23">
        <f>E74*0.41</f>
        <v>491.99999999999994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88</v>
      </c>
      <c r="C75" s="33" t="s">
        <v>27</v>
      </c>
      <c r="D75" s="28">
        <v>1001022556837</v>
      </c>
      <c r="E75" s="24">
        <v>240</v>
      </c>
      <c r="F75" s="23">
        <v>0.4</v>
      </c>
      <c r="G75" s="23">
        <f>E75*0.4</f>
        <v>96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89</v>
      </c>
      <c r="C76" s="33" t="s">
        <v>23</v>
      </c>
      <c r="D76" s="28">
        <v>1001025507271</v>
      </c>
      <c r="E76" s="24"/>
      <c r="F76" s="23"/>
      <c r="G76" s="23">
        <f>E76</f>
        <v>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90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91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92</v>
      </c>
      <c r="C79" s="35" t="s">
        <v>27</v>
      </c>
      <c r="D79" s="28">
        <v>1001022246713</v>
      </c>
      <c r="E79" s="24">
        <v>1400</v>
      </c>
      <c r="F79" s="23"/>
      <c r="G79" s="23">
        <f>E79*0.41</f>
        <v>574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94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95</v>
      </c>
      <c r="C82" s="33" t="s">
        <v>27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96</v>
      </c>
      <c r="C83" s="33" t="s">
        <v>27</v>
      </c>
      <c r="D83" s="28">
        <v>1001035277059</v>
      </c>
      <c r="E83" s="24">
        <v>160</v>
      </c>
      <c r="F83" s="23">
        <v>0.3</v>
      </c>
      <c r="G83" s="23">
        <f>F83*E83</f>
        <v>48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97</v>
      </c>
      <c r="C84" s="33" t="s">
        <v>27</v>
      </c>
      <c r="D84" s="28">
        <v>1001033856609</v>
      </c>
      <c r="E84" s="24"/>
      <c r="F84" s="23">
        <v>0.4</v>
      </c>
      <c r="G84" s="23">
        <f>F84*E84</f>
        <v>0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98</v>
      </c>
      <c r="C85" s="33" t="s">
        <v>23</v>
      </c>
      <c r="D85" s="28">
        <v>1001035937001</v>
      </c>
      <c r="E85" s="24">
        <v>30</v>
      </c>
      <c r="F85" s="23">
        <v>1</v>
      </c>
      <c r="G85" s="23">
        <f>E85</f>
        <v>30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99</v>
      </c>
      <c r="C86" s="30" t="s">
        <v>23</v>
      </c>
      <c r="D86" s="28">
        <v>1001031076527</v>
      </c>
      <c r="E86" s="24">
        <v>60</v>
      </c>
      <c r="F86" s="23">
        <v>1.0166666666666671</v>
      </c>
      <c r="G86" s="23">
        <f>E86*1</f>
        <v>60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101</v>
      </c>
      <c r="C88" s="33" t="s">
        <v>27</v>
      </c>
      <c r="D88" s="28">
        <v>1001302277232</v>
      </c>
      <c r="E88" s="24">
        <v>200</v>
      </c>
      <c r="F88" s="23">
        <v>0.28000000000000003</v>
      </c>
      <c r="G88" s="23">
        <f>E88*F88</f>
        <v>56.000000000000007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102</v>
      </c>
      <c r="C89" s="33" t="s">
        <v>27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103</v>
      </c>
      <c r="C90" s="33" t="s">
        <v>27</v>
      </c>
      <c r="D90" s="28">
        <v>1001300516785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104</v>
      </c>
      <c r="C91" s="33" t="s">
        <v>27</v>
      </c>
      <c r="D91" s="28">
        <v>1001303637149</v>
      </c>
      <c r="E91" s="24"/>
      <c r="F91" s="23">
        <v>0.84</v>
      </c>
      <c r="G91" s="23">
        <f>F91*E91</f>
        <v>0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105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106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107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108</v>
      </c>
      <c r="C95" s="33" t="s">
        <v>27</v>
      </c>
      <c r="D95" s="28">
        <v>1001303107241</v>
      </c>
      <c r="E95" s="24">
        <v>360</v>
      </c>
      <c r="F95" s="23">
        <v>0.28000000000000003</v>
      </c>
      <c r="G95" s="23">
        <f>E95*0.28</f>
        <v>100.80000000000001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110</v>
      </c>
      <c r="C97" s="33" t="s">
        <v>27</v>
      </c>
      <c r="D97" s="28">
        <v>1001300387154</v>
      </c>
      <c r="E97" s="24"/>
      <c r="F97" s="23">
        <v>0.35</v>
      </c>
      <c r="G97" s="23">
        <f>E97*0.35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111</v>
      </c>
      <c r="C98" s="33" t="s">
        <v>27</v>
      </c>
      <c r="D98" s="28">
        <v>1001303636793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112</v>
      </c>
      <c r="C99" s="33" t="s">
        <v>27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113</v>
      </c>
      <c r="C100" s="33" t="s">
        <v>27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114</v>
      </c>
      <c r="C101" s="33" t="s">
        <v>27</v>
      </c>
      <c r="D101" s="28">
        <v>1001304507236</v>
      </c>
      <c r="E101" s="24">
        <v>800</v>
      </c>
      <c r="F101" s="23">
        <v>0.28000000000000003</v>
      </c>
      <c r="G101" s="23">
        <f>E101*0.28</f>
        <v>224.00000000000003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115</v>
      </c>
      <c r="C102" s="33" t="s">
        <v>27</v>
      </c>
      <c r="D102" s="28">
        <v>1001303987333</v>
      </c>
      <c r="E102" s="24"/>
      <c r="F102" s="23">
        <v>0.28000000000000003</v>
      </c>
      <c r="G102" s="23">
        <f>E102*0.28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116</v>
      </c>
      <c r="C103" s="33" t="s">
        <v>27</v>
      </c>
      <c r="D103" s="28">
        <v>1001300456787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117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118</v>
      </c>
      <c r="C105" s="33" t="s">
        <v>23</v>
      </c>
      <c r="D105" s="28">
        <v>1001300387157</v>
      </c>
      <c r="E105" s="24">
        <v>100</v>
      </c>
      <c r="F105" s="23"/>
      <c r="G105" s="23">
        <f>E105*1</f>
        <v>100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119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120</v>
      </c>
      <c r="C107" s="33" t="s">
        <v>27</v>
      </c>
      <c r="D107" s="28">
        <v>1001303987169</v>
      </c>
      <c r="E107" s="24">
        <v>800</v>
      </c>
      <c r="F107" s="23">
        <v>0.35</v>
      </c>
      <c r="G107" s="23">
        <f>E107*F107</f>
        <v>280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121</v>
      </c>
      <c r="C108" s="33" t="s">
        <v>27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122</v>
      </c>
      <c r="C109" s="30" t="s">
        <v>23</v>
      </c>
      <c r="D109" s="28">
        <v>1001303987166</v>
      </c>
      <c r="E109" s="24">
        <v>100</v>
      </c>
      <c r="F109" s="23"/>
      <c r="G109" s="23">
        <f>E109*1</f>
        <v>100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123</v>
      </c>
      <c r="C110" s="33" t="s">
        <v>27</v>
      </c>
      <c r="D110" s="28">
        <v>1001214196459</v>
      </c>
      <c r="E110" s="24">
        <v>300</v>
      </c>
      <c r="F110" s="23">
        <v>0.1</v>
      </c>
      <c r="G110" s="23">
        <f>E110*F110</f>
        <v>30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124</v>
      </c>
      <c r="C111" s="33" t="s">
        <v>27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125</v>
      </c>
      <c r="C112" s="33" t="s">
        <v>27</v>
      </c>
      <c r="D112" s="28">
        <v>1001225416228</v>
      </c>
      <c r="E112" s="24">
        <v>160</v>
      </c>
      <c r="F112" s="23"/>
      <c r="G112" s="23">
        <f>E112*0.09</f>
        <v>14.399999999999999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126</v>
      </c>
      <c r="C113" s="33" t="s">
        <v>27</v>
      </c>
      <c r="D113" s="28">
        <v>1001084227087</v>
      </c>
      <c r="E113" s="24">
        <v>120</v>
      </c>
      <c r="F113" s="23">
        <v>0.3</v>
      </c>
      <c r="G113" s="23">
        <f>F113*E113</f>
        <v>36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127</v>
      </c>
      <c r="C114" s="30" t="s">
        <v>23</v>
      </c>
      <c r="D114" s="28">
        <v>1001051875544</v>
      </c>
      <c r="E114" s="24">
        <v>250</v>
      </c>
      <c r="F114" s="23">
        <v>0.85</v>
      </c>
      <c r="G114" s="23">
        <f>E114*1</f>
        <v>250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128</v>
      </c>
      <c r="C115" s="36" t="s">
        <v>27</v>
      </c>
      <c r="D115" s="28">
        <v>1001301876697</v>
      </c>
      <c r="E115" s="24">
        <v>1200</v>
      </c>
      <c r="F115" s="23">
        <v>0.35</v>
      </c>
      <c r="G115" s="23">
        <f>E115*0.35</f>
        <v>420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130</v>
      </c>
      <c r="C117" s="33" t="s">
        <v>27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131</v>
      </c>
      <c r="C118" s="33" t="s">
        <v>27</v>
      </c>
      <c r="D118" s="28">
        <v>1001201976454</v>
      </c>
      <c r="E118" s="24">
        <v>300</v>
      </c>
      <c r="F118" s="23">
        <v>0.1</v>
      </c>
      <c r="G118" s="23">
        <f>E118*0.1</f>
        <v>30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132</v>
      </c>
      <c r="C119" s="33" t="s">
        <v>27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133</v>
      </c>
      <c r="C120" s="33" t="s">
        <v>27</v>
      </c>
      <c r="D120" s="28">
        <v>1001060755931</v>
      </c>
      <c r="E120" s="24"/>
      <c r="F120" s="23">
        <v>0.22</v>
      </c>
      <c r="G120" s="23">
        <f>E120*0.22</f>
        <v>0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134</v>
      </c>
      <c r="C121" s="30" t="s">
        <v>23</v>
      </c>
      <c r="D121" s="28">
        <v>1001063145708</v>
      </c>
      <c r="E121" s="24"/>
      <c r="F121" s="23">
        <v>0.51249999999999996</v>
      </c>
      <c r="G121" s="23">
        <f>E121*1</f>
        <v>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135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136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137</v>
      </c>
      <c r="C124" s="33" t="s">
        <v>27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138</v>
      </c>
      <c r="C125" s="33" t="s">
        <v>27</v>
      </c>
      <c r="D125" s="28">
        <v>1001234146448</v>
      </c>
      <c r="E125" s="24">
        <v>40</v>
      </c>
      <c r="F125" s="23">
        <v>0.1</v>
      </c>
      <c r="G125" s="23">
        <f>F125*E125</f>
        <v>4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139</v>
      </c>
      <c r="C126" s="33" t="s">
        <v>27</v>
      </c>
      <c r="D126" s="28">
        <v>1001205376221</v>
      </c>
      <c r="E126" s="24">
        <v>280</v>
      </c>
      <c r="F126" s="23">
        <v>0.09</v>
      </c>
      <c r="G126" s="23">
        <f>F126*E126</f>
        <v>25.2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140</v>
      </c>
      <c r="C127" s="33" t="s">
        <v>27</v>
      </c>
      <c r="D127" s="28">
        <v>1001190765679</v>
      </c>
      <c r="E127" s="24">
        <v>40</v>
      </c>
      <c r="F127" s="23">
        <v>0.15</v>
      </c>
      <c r="G127" s="23">
        <f>F127*E127</f>
        <v>6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141</v>
      </c>
      <c r="C128" s="33" t="s">
        <v>27</v>
      </c>
      <c r="D128" s="28">
        <v>1001060764993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142</v>
      </c>
      <c r="C129" s="33" t="s">
        <v>27</v>
      </c>
      <c r="D129" s="28">
        <v>1001061973986</v>
      </c>
      <c r="E129" s="24"/>
      <c r="F129" s="23">
        <v>0.25</v>
      </c>
      <c r="G129" s="23">
        <f>E129*0.25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7105</v>
      </c>
      <c r="B130" s="27" t="s">
        <v>143</v>
      </c>
      <c r="C130" s="33" t="s">
        <v>27</v>
      </c>
      <c r="D130" s="28">
        <v>1001203207105</v>
      </c>
      <c r="E130" s="24"/>
      <c r="F130" s="23">
        <v>0.09</v>
      </c>
      <c r="G130" s="23">
        <f t="shared" ref="G130:G138" si="4">F130*E130</f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7106</v>
      </c>
      <c r="B131" s="27" t="s">
        <v>144</v>
      </c>
      <c r="C131" s="33" t="s">
        <v>27</v>
      </c>
      <c r="D131" s="28">
        <v>1001205447106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7107</v>
      </c>
      <c r="B132" s="27" t="s">
        <v>145</v>
      </c>
      <c r="C132" s="33" t="s">
        <v>27</v>
      </c>
      <c r="D132" s="28">
        <v>1001205467107</v>
      </c>
      <c r="E132" s="24"/>
      <c r="F132" s="23">
        <v>0.09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7147</v>
      </c>
      <c r="B133" s="27" t="s">
        <v>146</v>
      </c>
      <c r="C133" s="33" t="s">
        <v>27</v>
      </c>
      <c r="D133" s="28">
        <v>1001063237147</v>
      </c>
      <c r="E133" s="24"/>
      <c r="F133" s="23">
        <v>0.22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RIGHT(D134:D269,4)</f>
        <v>7229</v>
      </c>
      <c r="B134" s="27" t="s">
        <v>147</v>
      </c>
      <c r="C134" s="33" t="s">
        <v>27</v>
      </c>
      <c r="D134" s="28">
        <v>1001063237229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148</v>
      </c>
      <c r="C135" s="33" t="s">
        <v>27</v>
      </c>
      <c r="D135" s="28">
        <v>1001066537225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149</v>
      </c>
      <c r="C136" s="33" t="s">
        <v>27</v>
      </c>
      <c r="D136" s="28">
        <v>1001063097227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150</v>
      </c>
      <c r="C137" s="33" t="s">
        <v>27</v>
      </c>
      <c r="D137" s="28">
        <v>1001066527226</v>
      </c>
      <c r="E137" s="24"/>
      <c r="F137" s="23">
        <v>0.18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151</v>
      </c>
      <c r="C138" s="33" t="s">
        <v>27</v>
      </c>
      <c r="D138" s="28">
        <v>1001062353684</v>
      </c>
      <c r="E138" s="24"/>
      <c r="F138" s="23">
        <v>0.25</v>
      </c>
      <c r="G138" s="23">
        <f t="shared" si="4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152</v>
      </c>
      <c r="C139" s="33" t="s">
        <v>27</v>
      </c>
      <c r="D139" s="28">
        <v>1001193115682</v>
      </c>
      <c r="E139" s="24">
        <v>800</v>
      </c>
      <c r="F139" s="23">
        <v>0.12</v>
      </c>
      <c r="G139" s="23">
        <f>E139*0.12</f>
        <v>96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153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154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155</v>
      </c>
      <c r="C142" s="33" t="s">
        <v>27</v>
      </c>
      <c r="D142" s="28">
        <v>1001062505483</v>
      </c>
      <c r="E142" s="24"/>
      <c r="F142" s="23">
        <v>0.25</v>
      </c>
      <c r="G142" s="23">
        <f>E142*0.25</f>
        <v>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156</v>
      </c>
      <c r="C143" s="33" t="s">
        <v>27</v>
      </c>
      <c r="D143" s="28">
        <v>1001202506453</v>
      </c>
      <c r="E143" s="24">
        <v>420</v>
      </c>
      <c r="F143" s="23">
        <v>0.1</v>
      </c>
      <c r="G143" s="23">
        <f>E143*0.1</f>
        <v>42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158</v>
      </c>
      <c r="C145" s="32" t="s">
        <v>23</v>
      </c>
      <c r="D145" s="80">
        <v>1001092436470</v>
      </c>
      <c r="E145" s="24">
        <v>10</v>
      </c>
      <c r="F145" s="23"/>
      <c r="G145" s="23">
        <f>E145*1</f>
        <v>10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159</v>
      </c>
      <c r="C146" s="32" t="s">
        <v>27</v>
      </c>
      <c r="D146" s="80">
        <v>1001092436495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160</v>
      </c>
      <c r="C147" s="32" t="s">
        <v>27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161</v>
      </c>
      <c r="C148" s="32" t="s">
        <v>27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162</v>
      </c>
      <c r="C149" s="32" t="s">
        <v>23</v>
      </c>
      <c r="D149" s="80">
        <v>1001095716866</v>
      </c>
      <c r="E149" s="24">
        <v>50</v>
      </c>
      <c r="F149" s="23"/>
      <c r="G149" s="23">
        <f>E149*1</f>
        <v>50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163</v>
      </c>
      <c r="C150" s="37" t="s">
        <v>27</v>
      </c>
      <c r="D150" s="51">
        <v>1001094053215</v>
      </c>
      <c r="E150" s="24"/>
      <c r="F150" s="23">
        <v>0.4</v>
      </c>
      <c r="G150" s="23">
        <f>E150*0.4</f>
        <v>0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164</v>
      </c>
      <c r="C151" s="37" t="s">
        <v>27</v>
      </c>
      <c r="D151" s="51">
        <v>1001092687245</v>
      </c>
      <c r="E151" s="24"/>
      <c r="F151" s="23">
        <v>0.4</v>
      </c>
      <c r="G151" s="23">
        <f>E151*0.4</f>
        <v>0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166</v>
      </c>
      <c r="C153" s="35" t="s">
        <v>27</v>
      </c>
      <c r="D153" s="28">
        <v>1001084217090</v>
      </c>
      <c r="E153" s="24">
        <v>120</v>
      </c>
      <c r="F153" s="23">
        <v>0.3</v>
      </c>
      <c r="G153" s="23">
        <f>E153*F153</f>
        <v>36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167</v>
      </c>
      <c r="C154" s="35" t="s">
        <v>27</v>
      </c>
      <c r="D154" s="28">
        <v>1001083424691</v>
      </c>
      <c r="E154" s="24"/>
      <c r="F154" s="23">
        <v>0.3</v>
      </c>
      <c r="G154" s="23">
        <f t="shared" ref="G154:G160" si="5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168</v>
      </c>
      <c r="C155" s="35" t="s">
        <v>27</v>
      </c>
      <c r="D155" s="28">
        <v>1001085637187</v>
      </c>
      <c r="E155" s="24">
        <v>360</v>
      </c>
      <c r="F155" s="23">
        <v>0.3</v>
      </c>
      <c r="G155" s="23">
        <f t="shared" si="5"/>
        <v>108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169</v>
      </c>
      <c r="C156" s="35" t="s">
        <v>27</v>
      </c>
      <c r="D156" s="28">
        <v>1001225636201</v>
      </c>
      <c r="E156" s="24"/>
      <c r="F156" s="23">
        <v>0.15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170</v>
      </c>
      <c r="C157" s="35" t="s">
        <v>27</v>
      </c>
      <c r="D157" s="28">
        <v>1001080216842</v>
      </c>
      <c r="E157" s="24">
        <v>40</v>
      </c>
      <c r="F157" s="23">
        <v>0.3</v>
      </c>
      <c r="G157" s="23">
        <f t="shared" si="5"/>
        <v>12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171</v>
      </c>
      <c r="C158" s="35" t="s">
        <v>27</v>
      </c>
      <c r="D158" s="28">
        <v>1001084226492</v>
      </c>
      <c r="E158" s="24"/>
      <c r="F158" s="23">
        <v>0.3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172</v>
      </c>
      <c r="C159" s="35" t="s">
        <v>27</v>
      </c>
      <c r="D159" s="28">
        <v>1001220286279</v>
      </c>
      <c r="E159" s="24">
        <v>160</v>
      </c>
      <c r="F159" s="23">
        <v>0.15</v>
      </c>
      <c r="G159" s="23">
        <f t="shared" si="5"/>
        <v>24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173</v>
      </c>
      <c r="C160" s="35" t="s">
        <v>27</v>
      </c>
      <c r="D160" s="28">
        <v>1001053944786</v>
      </c>
      <c r="E160" s="24"/>
      <c r="F160" s="23">
        <v>7.0000000000000007E-2</v>
      </c>
      <c r="G160" s="23">
        <f t="shared" si="5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174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175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176</v>
      </c>
      <c r="C163" s="33" t="s">
        <v>27</v>
      </c>
      <c r="D163" s="28">
        <v>1001223297092</v>
      </c>
      <c r="E163" s="24">
        <v>240</v>
      </c>
      <c r="F163" s="23">
        <v>0.14000000000000001</v>
      </c>
      <c r="G163" s="23">
        <f>F163*E163</f>
        <v>33.6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177</v>
      </c>
      <c r="C164" s="33" t="s">
        <v>27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178</v>
      </c>
      <c r="C165" s="35" t="s">
        <v>27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181</v>
      </c>
      <c r="C168" s="33" t="s">
        <v>27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182</v>
      </c>
      <c r="C169" s="33" t="s">
        <v>27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183</v>
      </c>
      <c r="C170" s="33" t="s">
        <v>27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6">RIGHT(D171:D286,4)</f>
        <v>6313</v>
      </c>
      <c r="B171" s="47" t="s">
        <v>184</v>
      </c>
      <c r="C171" s="36" t="s">
        <v>27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6"/>
        <v>4945</v>
      </c>
      <c r="B173" s="47" t="s">
        <v>186</v>
      </c>
      <c r="C173" s="36" t="s">
        <v>27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6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6"/>
        <v>4956</v>
      </c>
      <c r="B175" s="89" t="s">
        <v>188</v>
      </c>
      <c r="C175" s="90" t="s">
        <v>27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6"/>
        <v>1762</v>
      </c>
      <c r="B176" s="47" t="s">
        <v>189</v>
      </c>
      <c r="C176" s="33" t="s">
        <v>27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6"/>
        <v>1764</v>
      </c>
      <c r="B177" s="47" t="s">
        <v>190</v>
      </c>
      <c r="C177" s="36" t="s">
        <v>27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/>
      </c>
      <c r="B179" s="74" t="s">
        <v>192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6"/>
        <v>6004</v>
      </c>
      <c r="B180" s="47" t="s">
        <v>193</v>
      </c>
      <c r="C180" s="36" t="s">
        <v>27</v>
      </c>
      <c r="D180" s="68" t="s">
        <v>194</v>
      </c>
      <c r="E180" s="24">
        <v>200</v>
      </c>
      <c r="F180" s="23">
        <v>1</v>
      </c>
      <c r="G180" s="23">
        <f>E180*1</f>
        <v>200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6"/>
        <v>5417</v>
      </c>
      <c r="B181" s="47" t="s">
        <v>195</v>
      </c>
      <c r="C181" s="30" t="s">
        <v>23</v>
      </c>
      <c r="D181" s="68" t="s">
        <v>196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6"/>
        <v>6019</v>
      </c>
      <c r="B182" s="47" t="s">
        <v>197</v>
      </c>
      <c r="C182" s="36" t="s">
        <v>27</v>
      </c>
      <c r="D182" s="69" t="s">
        <v>198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199</v>
      </c>
      <c r="C183" s="16"/>
      <c r="D183" s="48"/>
      <c r="E183" s="17">
        <f>SUM(E5:E182)</f>
        <v>17150</v>
      </c>
      <c r="F183" s="17">
        <f>SUM(F10:F182)</f>
        <v>46.96333333333331</v>
      </c>
      <c r="G183" s="17">
        <f>SUM(G11:G182)</f>
        <v>7499.5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/>
  <mergeCells count="2">
    <mergeCell ref="E1:J1"/>
    <mergeCell ref="G3:J3"/>
  </mergeCells>
  <dataValidations disablePrompts="1" count="2">
    <dataValidation type="textLength" operator="lessThanOrEqual" showInputMessage="1" showErrorMessage="1" sqref="B176">
      <formula1>40</formula1>
    </dataValidation>
    <dataValidation type="textLength" operator="equal" showInputMessage="1" showErrorMessage="1" sqref="D180:D18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163</v>
      </c>
    </row>
    <row r="2" spans="2:3" x14ac:dyDescent="0.25">
      <c r="B2" s="58" t="s">
        <v>200</v>
      </c>
      <c r="C2" s="81"/>
    </row>
    <row r="3" spans="2:3" x14ac:dyDescent="0.25">
      <c r="B3" s="27" t="s">
        <v>201</v>
      </c>
      <c r="C3" s="63"/>
    </row>
    <row r="4" spans="2:3" x14ac:dyDescent="0.25">
      <c r="B4" s="44" t="s">
        <v>202</v>
      </c>
      <c r="C4" s="63"/>
    </row>
    <row r="5" spans="2:3" ht="14.25" customHeight="1" x14ac:dyDescent="0.25">
      <c r="B5" s="27" t="s">
        <v>35</v>
      </c>
    </row>
    <row r="6" spans="2:3" ht="14.25" customHeight="1" x14ac:dyDescent="0.25">
      <c r="B6" s="65" t="s">
        <v>153</v>
      </c>
      <c r="C6" s="61"/>
    </row>
    <row r="7" spans="2:3" x14ac:dyDescent="0.25">
      <c r="B7" s="71" t="s">
        <v>203</v>
      </c>
      <c r="C7" s="81"/>
    </row>
    <row r="8" spans="2:3" x14ac:dyDescent="0.25">
      <c r="B8" s="27" t="s">
        <v>37</v>
      </c>
    </row>
    <row r="9" spans="2:3" x14ac:dyDescent="0.25">
      <c r="B9" s="79" t="s">
        <v>204</v>
      </c>
      <c r="C9" s="81"/>
    </row>
    <row r="10" spans="2:3" x14ac:dyDescent="0.25">
      <c r="B10" s="29" t="s">
        <v>205</v>
      </c>
    </row>
    <row r="11" spans="2:3" x14ac:dyDescent="0.25">
      <c r="B11" s="27" t="s">
        <v>42</v>
      </c>
    </row>
    <row r="12" spans="2:3" x14ac:dyDescent="0.25">
      <c r="B12" s="27" t="s">
        <v>141</v>
      </c>
    </row>
    <row r="13" spans="2:3" x14ac:dyDescent="0.25">
      <c r="B13" s="27" t="s">
        <v>206</v>
      </c>
    </row>
    <row r="14" spans="2:3" x14ac:dyDescent="0.25">
      <c r="B14" s="27" t="s">
        <v>207</v>
      </c>
    </row>
    <row r="15" spans="2:3" x14ac:dyDescent="0.25">
      <c r="B15" s="58" t="s">
        <v>22</v>
      </c>
      <c r="C15" s="61"/>
    </row>
    <row r="16" spans="2:3" x14ac:dyDescent="0.25">
      <c r="B16" s="58" t="s">
        <v>41</v>
      </c>
      <c r="C16" s="61"/>
    </row>
    <row r="17" spans="2:3" x14ac:dyDescent="0.25">
      <c r="B17" s="27" t="s">
        <v>208</v>
      </c>
    </row>
    <row r="18" spans="2:3" x14ac:dyDescent="0.25">
      <c r="B18" s="27" t="s">
        <v>209</v>
      </c>
      <c r="C18" s="62"/>
    </row>
    <row r="19" spans="2:3" x14ac:dyDescent="0.25">
      <c r="B19" s="58" t="s">
        <v>210</v>
      </c>
      <c r="C19" s="61"/>
    </row>
    <row r="20" spans="2:3" x14ac:dyDescent="0.25">
      <c r="B20" s="70" t="s">
        <v>155</v>
      </c>
    </row>
    <row r="21" spans="2:3" x14ac:dyDescent="0.25">
      <c r="B21" s="58" t="s">
        <v>211</v>
      </c>
      <c r="C21" s="81"/>
    </row>
    <row r="22" spans="2:3" x14ac:dyDescent="0.25">
      <c r="B22" s="67" t="s">
        <v>212</v>
      </c>
      <c r="C22" s="61"/>
    </row>
    <row r="23" spans="2:3" x14ac:dyDescent="0.25">
      <c r="B23" s="27" t="s">
        <v>127</v>
      </c>
    </row>
    <row r="24" spans="2:3" x14ac:dyDescent="0.25">
      <c r="B24" s="27" t="s">
        <v>152</v>
      </c>
    </row>
    <row r="25" spans="2:3" x14ac:dyDescent="0.25">
      <c r="B25" s="27" t="s">
        <v>130</v>
      </c>
    </row>
    <row r="26" spans="2:3" x14ac:dyDescent="0.25">
      <c r="B26" s="27" t="s">
        <v>134</v>
      </c>
    </row>
    <row r="27" spans="2:3" x14ac:dyDescent="0.25">
      <c r="B27" s="70" t="s">
        <v>213</v>
      </c>
    </row>
    <row r="28" spans="2:3" x14ac:dyDescent="0.25">
      <c r="B28" s="78" t="s">
        <v>77</v>
      </c>
      <c r="C28" s="61"/>
    </row>
    <row r="29" spans="2:3" x14ac:dyDescent="0.25">
      <c r="B29" s="45" t="s">
        <v>214</v>
      </c>
    </row>
    <row r="30" spans="2:3" x14ac:dyDescent="0.25">
      <c r="B30" s="70" t="s">
        <v>49</v>
      </c>
    </row>
    <row r="31" spans="2:3" x14ac:dyDescent="0.25">
      <c r="B31" s="66" t="s">
        <v>215</v>
      </c>
      <c r="C31" s="61"/>
    </row>
    <row r="32" spans="2:3" x14ac:dyDescent="0.25">
      <c r="B32" s="79" t="s">
        <v>216</v>
      </c>
      <c r="C32" s="81"/>
    </row>
    <row r="33" spans="2:3" x14ac:dyDescent="0.25">
      <c r="B33" s="79" t="s">
        <v>217</v>
      </c>
      <c r="C33" s="61"/>
    </row>
    <row r="34" spans="2:3" x14ac:dyDescent="0.25">
      <c r="B34" s="66" t="s">
        <v>218</v>
      </c>
      <c r="C34" s="61"/>
    </row>
    <row r="35" spans="2:3" x14ac:dyDescent="0.25">
      <c r="B35" s="27" t="s">
        <v>219</v>
      </c>
    </row>
    <row r="36" spans="2:3" x14ac:dyDescent="0.25">
      <c r="B36" s="27" t="s">
        <v>220</v>
      </c>
    </row>
    <row r="37" spans="2:3" x14ac:dyDescent="0.25">
      <c r="B37" s="79" t="s">
        <v>172</v>
      </c>
      <c r="C37" s="81"/>
    </row>
    <row r="38" spans="2:3" x14ac:dyDescent="0.25">
      <c r="B38" s="66" t="s">
        <v>221</v>
      </c>
      <c r="C38" s="61"/>
    </row>
    <row r="39" spans="2:3" x14ac:dyDescent="0.25">
      <c r="B39" s="27" t="s">
        <v>222</v>
      </c>
    </row>
    <row r="40" spans="2:3" x14ac:dyDescent="0.25">
      <c r="B40" s="66" t="s">
        <v>31</v>
      </c>
      <c r="C40" s="61"/>
    </row>
    <row r="41" spans="2:3" x14ac:dyDescent="0.25">
      <c r="B41" s="27" t="s">
        <v>36</v>
      </c>
    </row>
    <row r="42" spans="2:3" x14ac:dyDescent="0.25">
      <c r="B42" s="27" t="s">
        <v>43</v>
      </c>
    </row>
    <row r="43" spans="2:3" x14ac:dyDescent="0.25">
      <c r="B43" s="27" t="s">
        <v>53</v>
      </c>
    </row>
    <row r="44" spans="2:3" x14ac:dyDescent="0.25">
      <c r="B44" s="27" t="s">
        <v>223</v>
      </c>
    </row>
    <row r="45" spans="2:3" x14ac:dyDescent="0.25">
      <c r="B45" s="27" t="s">
        <v>224</v>
      </c>
    </row>
    <row r="46" spans="2:3" x14ac:dyDescent="0.25">
      <c r="B46" s="66" t="s">
        <v>225</v>
      </c>
      <c r="C46" s="61"/>
    </row>
    <row r="47" spans="2:3" x14ac:dyDescent="0.25">
      <c r="B47" s="27" t="s">
        <v>226</v>
      </c>
    </row>
    <row r="48" spans="2:3" x14ac:dyDescent="0.25">
      <c r="B48" s="66" t="s">
        <v>227</v>
      </c>
      <c r="C48" s="61"/>
    </row>
    <row r="49" spans="2:3" x14ac:dyDescent="0.25">
      <c r="B49" s="66" t="s">
        <v>228</v>
      </c>
      <c r="C49" s="61"/>
    </row>
    <row r="50" spans="2:3" x14ac:dyDescent="0.25">
      <c r="B50" s="66" t="s">
        <v>229</v>
      </c>
      <c r="C50" s="61"/>
    </row>
    <row r="51" spans="2:3" x14ac:dyDescent="0.25">
      <c r="B51" s="27" t="s">
        <v>92</v>
      </c>
      <c r="C51" s="61"/>
    </row>
    <row r="52" spans="2:3" x14ac:dyDescent="0.25">
      <c r="B52" s="79" t="s">
        <v>230</v>
      </c>
      <c r="C52" s="61"/>
    </row>
    <row r="53" spans="2:3" x14ac:dyDescent="0.25">
      <c r="B53" s="79" t="s">
        <v>231</v>
      </c>
      <c r="C53" s="61"/>
    </row>
    <row r="54" spans="2:3" x14ac:dyDescent="0.25">
      <c r="B54" s="79" t="s">
        <v>138</v>
      </c>
      <c r="C54" s="61"/>
    </row>
    <row r="55" spans="2:3" x14ac:dyDescent="0.25">
      <c r="B55" s="79" t="s">
        <v>232</v>
      </c>
      <c r="C55" s="81"/>
    </row>
    <row r="56" spans="2:3" x14ac:dyDescent="0.25">
      <c r="B56" s="70" t="s">
        <v>156</v>
      </c>
    </row>
    <row r="57" spans="2:3" x14ac:dyDescent="0.25">
      <c r="B57" s="27" t="s">
        <v>131</v>
      </c>
    </row>
    <row r="58" spans="2:3" x14ac:dyDescent="0.25">
      <c r="B58" s="79" t="s">
        <v>233</v>
      </c>
      <c r="C58" s="61"/>
    </row>
    <row r="59" spans="2:3" x14ac:dyDescent="0.25">
      <c r="B59" s="79" t="s">
        <v>234</v>
      </c>
      <c r="C59" s="61"/>
    </row>
    <row r="60" spans="2:3" x14ac:dyDescent="0.25">
      <c r="B60" s="79" t="s">
        <v>235</v>
      </c>
      <c r="C60" s="81"/>
    </row>
    <row r="61" spans="2:3" x14ac:dyDescent="0.25">
      <c r="B61" s="27" t="s">
        <v>128</v>
      </c>
    </row>
    <row r="62" spans="2:3" x14ac:dyDescent="0.25">
      <c r="B62" s="66" t="s">
        <v>236</v>
      </c>
      <c r="C62" s="61"/>
    </row>
    <row r="63" spans="2:3" x14ac:dyDescent="0.25">
      <c r="B63" s="79" t="s">
        <v>237</v>
      </c>
      <c r="C63" s="81"/>
    </row>
    <row r="64" spans="2:3" x14ac:dyDescent="0.25">
      <c r="B64" s="55" t="s">
        <v>99</v>
      </c>
    </row>
    <row r="65" spans="2:3" x14ac:dyDescent="0.25">
      <c r="B65" s="55" t="s">
        <v>238</v>
      </c>
      <c r="C65" s="61"/>
    </row>
    <row r="66" spans="2:3" x14ac:dyDescent="0.25">
      <c r="B66" s="55" t="s">
        <v>239</v>
      </c>
      <c r="C66" s="61"/>
    </row>
    <row r="67" spans="2:3" x14ac:dyDescent="0.25">
      <c r="B67" s="79" t="s">
        <v>240</v>
      </c>
      <c r="C67" s="61"/>
    </row>
    <row r="68" spans="2:3" x14ac:dyDescent="0.25">
      <c r="B68" s="79" t="s">
        <v>241</v>
      </c>
      <c r="C68" s="61"/>
    </row>
    <row r="69" spans="2:3" x14ac:dyDescent="0.25">
      <c r="B69" s="79" t="s">
        <v>242</v>
      </c>
      <c r="C69" s="61"/>
    </row>
    <row r="70" spans="2:3" x14ac:dyDescent="0.25">
      <c r="B70" s="79" t="s">
        <v>243</v>
      </c>
      <c r="C70" s="61"/>
    </row>
    <row r="71" spans="2:3" x14ac:dyDescent="0.25">
      <c r="B71" s="79" t="s">
        <v>244</v>
      </c>
      <c r="C71" s="61"/>
    </row>
    <row r="72" spans="2:3" x14ac:dyDescent="0.25">
      <c r="B72" s="79" t="s">
        <v>245</v>
      </c>
      <c r="C72" s="81"/>
    </row>
    <row r="73" spans="2:3" x14ac:dyDescent="0.25">
      <c r="B73" s="79" t="s">
        <v>246</v>
      </c>
      <c r="C73" s="81"/>
    </row>
    <row r="74" spans="2:3" x14ac:dyDescent="0.25">
      <c r="B74" s="79" t="s">
        <v>247</v>
      </c>
      <c r="C74" s="81"/>
    </row>
    <row r="75" spans="2:3" x14ac:dyDescent="0.25">
      <c r="B75" s="79" t="s">
        <v>248</v>
      </c>
      <c r="C75" s="81"/>
    </row>
    <row r="76" spans="2:3" x14ac:dyDescent="0.25">
      <c r="B76" s="60" t="s">
        <v>249</v>
      </c>
      <c r="C76" s="61"/>
    </row>
    <row r="77" spans="2:3" x14ac:dyDescent="0.25">
      <c r="B77" s="60" t="s">
        <v>250</v>
      </c>
      <c r="C77" s="61"/>
    </row>
    <row r="78" spans="2:3" x14ac:dyDescent="0.25">
      <c r="B78" s="60" t="s">
        <v>251</v>
      </c>
      <c r="C78" s="61"/>
    </row>
    <row r="79" spans="2:3" x14ac:dyDescent="0.25">
      <c r="B79" s="60" t="s">
        <v>252</v>
      </c>
      <c r="C79" s="61"/>
    </row>
    <row r="80" spans="2:3" x14ac:dyDescent="0.25">
      <c r="B80" s="60" t="s">
        <v>253</v>
      </c>
      <c r="C80" s="61"/>
    </row>
    <row r="81" spans="2:4" x14ac:dyDescent="0.25">
      <c r="B81" s="60" t="s">
        <v>254</v>
      </c>
      <c r="C81" s="61"/>
    </row>
    <row r="82" spans="2:4" x14ac:dyDescent="0.25">
      <c r="B82" s="60" t="s">
        <v>255</v>
      </c>
      <c r="C82" s="61"/>
    </row>
    <row r="83" spans="2:4" x14ac:dyDescent="0.25">
      <c r="B83" s="60" t="s">
        <v>256</v>
      </c>
      <c r="C83" s="61"/>
    </row>
    <row r="84" spans="2:4" x14ac:dyDescent="0.25">
      <c r="B84" s="60" t="s">
        <v>257</v>
      </c>
      <c r="C84" s="61"/>
    </row>
    <row r="85" spans="2:4" x14ac:dyDescent="0.25">
      <c r="B85" s="60" t="s">
        <v>258</v>
      </c>
      <c r="C85" s="61"/>
    </row>
    <row r="86" spans="2:4" x14ac:dyDescent="0.25">
      <c r="B86" s="67" t="s">
        <v>259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2025-10-31T13:03:09Z</dcterms:modified>
</cp:coreProperties>
</file>