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КИ филиалы\"/>
    </mc:Choice>
  </mc:AlternateContent>
  <xr:revisionPtr revIDLastSave="0" documentId="13_ncr:1_{4E99B915-5BCB-4BAB-9D13-52E93C1079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6" i="1" l="1"/>
  <c r="V86" i="1" s="1"/>
  <c r="AK86" i="1" s="1"/>
  <c r="T85" i="1"/>
  <c r="V85" i="1" s="1"/>
  <c r="AK85" i="1" s="1"/>
  <c r="T84" i="1"/>
  <c r="V84" i="1" s="1"/>
  <c r="T82" i="1"/>
  <c r="T81" i="1"/>
  <c r="T55" i="1"/>
  <c r="T7" i="1"/>
  <c r="V7" i="1" s="1"/>
  <c r="T8" i="1"/>
  <c r="V8" i="1" s="1"/>
  <c r="T11" i="1"/>
  <c r="V11" i="1" s="1"/>
  <c r="AK11" i="1" s="1"/>
  <c r="T18" i="1"/>
  <c r="V18" i="1" s="1"/>
  <c r="T19" i="1"/>
  <c r="V19" i="1" s="1"/>
  <c r="AK19" i="1" s="1"/>
  <c r="T23" i="1"/>
  <c r="V23" i="1" s="1"/>
  <c r="T25" i="1"/>
  <c r="V25" i="1" s="1"/>
  <c r="AK25" i="1" s="1"/>
  <c r="T26" i="1"/>
  <c r="V26" i="1" s="1"/>
  <c r="T28" i="1"/>
  <c r="V28" i="1" s="1"/>
  <c r="T29" i="1"/>
  <c r="V29" i="1" s="1"/>
  <c r="AK29" i="1" s="1"/>
  <c r="T30" i="1"/>
  <c r="V30" i="1" s="1"/>
  <c r="T31" i="1"/>
  <c r="V31" i="1" s="1"/>
  <c r="T32" i="1"/>
  <c r="V32" i="1" s="1"/>
  <c r="T34" i="1"/>
  <c r="V34" i="1" s="1"/>
  <c r="T36" i="1"/>
  <c r="V36" i="1" s="1"/>
  <c r="T39" i="1"/>
  <c r="V39" i="1" s="1"/>
  <c r="T42" i="1"/>
  <c r="V42" i="1" s="1"/>
  <c r="T46" i="1"/>
  <c r="V46" i="1" s="1"/>
  <c r="T47" i="1"/>
  <c r="T49" i="1"/>
  <c r="V49" i="1" s="1"/>
  <c r="AK49" i="1" s="1"/>
  <c r="T50" i="1"/>
  <c r="V50" i="1" s="1"/>
  <c r="T52" i="1"/>
  <c r="V52" i="1" s="1"/>
  <c r="T54" i="1"/>
  <c r="V54" i="1" s="1"/>
  <c r="T59" i="1"/>
  <c r="V59" i="1" s="1"/>
  <c r="AK59" i="1" s="1"/>
  <c r="T63" i="1"/>
  <c r="V63" i="1" s="1"/>
  <c r="T64" i="1"/>
  <c r="V64" i="1" s="1"/>
  <c r="T65" i="1"/>
  <c r="V65" i="1" s="1"/>
  <c r="AK65" i="1" s="1"/>
  <c r="T66" i="1"/>
  <c r="V66" i="1" s="1"/>
  <c r="T67" i="1"/>
  <c r="V67" i="1" s="1"/>
  <c r="AK67" i="1" s="1"/>
  <c r="T68" i="1"/>
  <c r="V68" i="1" s="1"/>
  <c r="T69" i="1"/>
  <c r="V69" i="1" s="1"/>
  <c r="AK69" i="1" s="1"/>
  <c r="T70" i="1"/>
  <c r="V70" i="1" s="1"/>
  <c r="T71" i="1"/>
  <c r="V71" i="1" s="1"/>
  <c r="T74" i="1"/>
  <c r="V74" i="1" s="1"/>
  <c r="T75" i="1"/>
  <c r="V75" i="1" s="1"/>
  <c r="AK75" i="1" s="1"/>
  <c r="T76" i="1"/>
  <c r="V76" i="1" s="1"/>
  <c r="T77" i="1"/>
  <c r="T78" i="1"/>
  <c r="V78" i="1" s="1"/>
  <c r="T79" i="1"/>
  <c r="V79" i="1" s="1"/>
  <c r="V82" i="1"/>
  <c r="T83" i="1"/>
  <c r="V83" i="1" s="1"/>
  <c r="AK83" i="1" s="1"/>
  <c r="T87" i="1"/>
  <c r="V87" i="1" s="1"/>
  <c r="AK87" i="1" s="1"/>
  <c r="T89" i="1"/>
  <c r="V89" i="1" s="1"/>
  <c r="AK89" i="1" s="1"/>
  <c r="T90" i="1"/>
  <c r="V90" i="1" s="1"/>
  <c r="AK90" i="1" s="1"/>
  <c r="T91" i="1"/>
  <c r="V91" i="1" s="1"/>
  <c r="AK91" i="1" s="1"/>
  <c r="T92" i="1"/>
  <c r="V92" i="1" s="1"/>
  <c r="AK92" i="1" s="1"/>
  <c r="T94" i="1"/>
  <c r="V94" i="1" s="1"/>
  <c r="AK94" i="1" s="1"/>
  <c r="T95" i="1"/>
  <c r="V95" i="1" s="1"/>
  <c r="AK95" i="1" s="1"/>
  <c r="T96" i="1"/>
  <c r="V96" i="1" s="1"/>
  <c r="AK96" i="1" s="1"/>
  <c r="T97" i="1"/>
  <c r="V97" i="1" s="1"/>
  <c r="AK97" i="1" s="1"/>
  <c r="T6" i="1"/>
  <c r="V47" i="1"/>
  <c r="V77" i="1"/>
  <c r="AK77" i="1" s="1"/>
  <c r="V6" i="1" l="1"/>
  <c r="AK79" i="1"/>
  <c r="AK71" i="1"/>
  <c r="AK63" i="1"/>
  <c r="AK47" i="1"/>
  <c r="AK39" i="1"/>
  <c r="AK31" i="1"/>
  <c r="AK23" i="1"/>
  <c r="AK7" i="1"/>
  <c r="AK82" i="1"/>
  <c r="AK78" i="1"/>
  <c r="AK74" i="1"/>
  <c r="AK70" i="1"/>
  <c r="AK66" i="1"/>
  <c r="AK54" i="1"/>
  <c r="AK50" i="1"/>
  <c r="AK46" i="1"/>
  <c r="AK42" i="1"/>
  <c r="AK34" i="1"/>
  <c r="AK30" i="1"/>
  <c r="AK26" i="1"/>
  <c r="AK18" i="1"/>
  <c r="AK84" i="1"/>
  <c r="AK76" i="1"/>
  <c r="AK68" i="1"/>
  <c r="AK64" i="1"/>
  <c r="AK52" i="1"/>
  <c r="AK36" i="1"/>
  <c r="AK32" i="1"/>
  <c r="AK28" i="1"/>
  <c r="AK8" i="1"/>
  <c r="Y5" i="1"/>
  <c r="M7" i="1"/>
  <c r="R7" i="1" s="1"/>
  <c r="Z7" i="1" s="1"/>
  <c r="M8" i="1"/>
  <c r="M9" i="1"/>
  <c r="R9" i="1" s="1"/>
  <c r="U9" i="1" s="1"/>
  <c r="M10" i="1"/>
  <c r="R10" i="1" s="1"/>
  <c r="U10" i="1" s="1"/>
  <c r="M11" i="1"/>
  <c r="R11" i="1" s="1"/>
  <c r="Z11" i="1" s="1"/>
  <c r="M12" i="1"/>
  <c r="R12" i="1" s="1"/>
  <c r="S12" i="1" s="1"/>
  <c r="T12" i="1" s="1"/>
  <c r="V12" i="1" s="1"/>
  <c r="Z12" i="1" s="1"/>
  <c r="M13" i="1"/>
  <c r="R13" i="1" s="1"/>
  <c r="M14" i="1"/>
  <c r="R14" i="1" s="1"/>
  <c r="M15" i="1"/>
  <c r="R15" i="1" s="1"/>
  <c r="M16" i="1"/>
  <c r="R16" i="1" s="1"/>
  <c r="U16" i="1" s="1"/>
  <c r="M17" i="1"/>
  <c r="R17" i="1" s="1"/>
  <c r="S17" i="1" s="1"/>
  <c r="T17" i="1" s="1"/>
  <c r="V17" i="1" s="1"/>
  <c r="AK17" i="1" s="1"/>
  <c r="M18" i="1"/>
  <c r="R18" i="1" s="1"/>
  <c r="Z18" i="1" s="1"/>
  <c r="M19" i="1"/>
  <c r="R19" i="1" s="1"/>
  <c r="Z19" i="1" s="1"/>
  <c r="M20" i="1"/>
  <c r="R20" i="1" s="1"/>
  <c r="M21" i="1"/>
  <c r="R21" i="1" s="1"/>
  <c r="U21" i="1" s="1"/>
  <c r="M22" i="1"/>
  <c r="R22" i="1" s="1"/>
  <c r="U22" i="1" s="1"/>
  <c r="M23" i="1"/>
  <c r="R23" i="1" s="1"/>
  <c r="Z23" i="1" s="1"/>
  <c r="M24" i="1"/>
  <c r="R24" i="1" s="1"/>
  <c r="M25" i="1"/>
  <c r="R25" i="1" s="1"/>
  <c r="Z25" i="1" s="1"/>
  <c r="M26" i="1"/>
  <c r="R26" i="1" s="1"/>
  <c r="Z26" i="1" s="1"/>
  <c r="M27" i="1"/>
  <c r="R27" i="1" s="1"/>
  <c r="S27" i="1" s="1"/>
  <c r="T27" i="1" s="1"/>
  <c r="V27" i="1" s="1"/>
  <c r="M28" i="1"/>
  <c r="R28" i="1" s="1"/>
  <c r="Z28" i="1" s="1"/>
  <c r="M29" i="1"/>
  <c r="R29" i="1" s="1"/>
  <c r="Z29" i="1" s="1"/>
  <c r="M30" i="1"/>
  <c r="R30" i="1" s="1"/>
  <c r="Z30" i="1" s="1"/>
  <c r="M31" i="1"/>
  <c r="R31" i="1" s="1"/>
  <c r="Z31" i="1" s="1"/>
  <c r="M32" i="1"/>
  <c r="R32" i="1" s="1"/>
  <c r="Z32" i="1" s="1"/>
  <c r="M33" i="1"/>
  <c r="R33" i="1" s="1"/>
  <c r="M34" i="1"/>
  <c r="R34" i="1" s="1"/>
  <c r="Z34" i="1" s="1"/>
  <c r="M35" i="1"/>
  <c r="R35" i="1" s="1"/>
  <c r="U35" i="1" s="1"/>
  <c r="M36" i="1"/>
  <c r="R36" i="1" s="1"/>
  <c r="Z36" i="1" s="1"/>
  <c r="M37" i="1"/>
  <c r="R37" i="1" s="1"/>
  <c r="U37" i="1" s="1"/>
  <c r="M38" i="1"/>
  <c r="R38" i="1" s="1"/>
  <c r="M39" i="1"/>
  <c r="R39" i="1" s="1"/>
  <c r="Z39" i="1" s="1"/>
  <c r="M40" i="1"/>
  <c r="R40" i="1" s="1"/>
  <c r="M41" i="1"/>
  <c r="R41" i="1" s="1"/>
  <c r="U41" i="1" s="1"/>
  <c r="M42" i="1"/>
  <c r="R42" i="1" s="1"/>
  <c r="Z42" i="1" s="1"/>
  <c r="M43" i="1"/>
  <c r="R43" i="1" s="1"/>
  <c r="S43" i="1" s="1"/>
  <c r="T43" i="1" s="1"/>
  <c r="V43" i="1" s="1"/>
  <c r="M44" i="1"/>
  <c r="R44" i="1" s="1"/>
  <c r="M45" i="1"/>
  <c r="R45" i="1" s="1"/>
  <c r="M46" i="1"/>
  <c r="R46" i="1" s="1"/>
  <c r="Z46" i="1" s="1"/>
  <c r="M47" i="1"/>
  <c r="R47" i="1" s="1"/>
  <c r="Z47" i="1" s="1"/>
  <c r="M48" i="1"/>
  <c r="R48" i="1" s="1"/>
  <c r="M49" i="1"/>
  <c r="R49" i="1" s="1"/>
  <c r="Z49" i="1" s="1"/>
  <c r="M50" i="1"/>
  <c r="R50" i="1" s="1"/>
  <c r="Z50" i="1" s="1"/>
  <c r="M51" i="1"/>
  <c r="R51" i="1" s="1"/>
  <c r="U51" i="1" s="1"/>
  <c r="M52" i="1"/>
  <c r="R52" i="1" s="1"/>
  <c r="Z52" i="1" s="1"/>
  <c r="M53" i="1"/>
  <c r="R53" i="1" s="1"/>
  <c r="U53" i="1" s="1"/>
  <c r="M54" i="1"/>
  <c r="R54" i="1" s="1"/>
  <c r="Z54" i="1" s="1"/>
  <c r="M55" i="1"/>
  <c r="R55" i="1" s="1"/>
  <c r="M56" i="1"/>
  <c r="R56" i="1" s="1"/>
  <c r="M57" i="1"/>
  <c r="R57" i="1" s="1"/>
  <c r="M58" i="1"/>
  <c r="R58" i="1" s="1"/>
  <c r="M59" i="1"/>
  <c r="R59" i="1" s="1"/>
  <c r="Z59" i="1" s="1"/>
  <c r="M60" i="1"/>
  <c r="R60" i="1" s="1"/>
  <c r="M61" i="1"/>
  <c r="R61" i="1" s="1"/>
  <c r="M62" i="1"/>
  <c r="R62" i="1" s="1"/>
  <c r="M63" i="1"/>
  <c r="R63" i="1" s="1"/>
  <c r="Z63" i="1" s="1"/>
  <c r="M64" i="1"/>
  <c r="R64" i="1" s="1"/>
  <c r="Z64" i="1" s="1"/>
  <c r="M65" i="1"/>
  <c r="R65" i="1" s="1"/>
  <c r="Z65" i="1" s="1"/>
  <c r="M66" i="1"/>
  <c r="R66" i="1" s="1"/>
  <c r="Z66" i="1" s="1"/>
  <c r="M67" i="1"/>
  <c r="R67" i="1" s="1"/>
  <c r="Z67" i="1" s="1"/>
  <c r="M68" i="1"/>
  <c r="R68" i="1" s="1"/>
  <c r="Z68" i="1" s="1"/>
  <c r="M69" i="1"/>
  <c r="R69" i="1" s="1"/>
  <c r="Z69" i="1" s="1"/>
  <c r="M70" i="1"/>
  <c r="R70" i="1" s="1"/>
  <c r="Z70" i="1" s="1"/>
  <c r="M71" i="1"/>
  <c r="R71" i="1" s="1"/>
  <c r="Z71" i="1" s="1"/>
  <c r="M72" i="1"/>
  <c r="R72" i="1" s="1"/>
  <c r="M73" i="1"/>
  <c r="R73" i="1" s="1"/>
  <c r="U73" i="1" s="1"/>
  <c r="M74" i="1"/>
  <c r="R74" i="1" s="1"/>
  <c r="Z74" i="1" s="1"/>
  <c r="M75" i="1"/>
  <c r="R75" i="1" s="1"/>
  <c r="Z75" i="1" s="1"/>
  <c r="M76" i="1"/>
  <c r="R76" i="1" s="1"/>
  <c r="Z76" i="1" s="1"/>
  <c r="M77" i="1"/>
  <c r="R77" i="1" s="1"/>
  <c r="Z77" i="1" s="1"/>
  <c r="M78" i="1"/>
  <c r="R78" i="1" s="1"/>
  <c r="Z78" i="1" s="1"/>
  <c r="M79" i="1"/>
  <c r="R79" i="1" s="1"/>
  <c r="Z79" i="1" s="1"/>
  <c r="M80" i="1"/>
  <c r="R80" i="1" s="1"/>
  <c r="M81" i="1"/>
  <c r="R81" i="1" s="1"/>
  <c r="M82" i="1"/>
  <c r="R82" i="1" s="1"/>
  <c r="Z82" i="1" s="1"/>
  <c r="M83" i="1"/>
  <c r="R83" i="1" s="1"/>
  <c r="Z83" i="1" s="1"/>
  <c r="M84" i="1"/>
  <c r="R84" i="1" s="1"/>
  <c r="Z84" i="1" s="1"/>
  <c r="M85" i="1"/>
  <c r="R85" i="1" s="1"/>
  <c r="Z85" i="1" s="1"/>
  <c r="M86" i="1"/>
  <c r="R86" i="1" s="1"/>
  <c r="Z86" i="1" s="1"/>
  <c r="M87" i="1"/>
  <c r="R87" i="1" s="1"/>
  <c r="Z87" i="1" s="1"/>
  <c r="M88" i="1"/>
  <c r="R88" i="1" s="1"/>
  <c r="S88" i="1" s="1"/>
  <c r="T88" i="1" s="1"/>
  <c r="V88" i="1" s="1"/>
  <c r="AK88" i="1" s="1"/>
  <c r="M89" i="1"/>
  <c r="R89" i="1" s="1"/>
  <c r="Z89" i="1" s="1"/>
  <c r="M90" i="1"/>
  <c r="R90" i="1" s="1"/>
  <c r="Z90" i="1" s="1"/>
  <c r="M91" i="1"/>
  <c r="R91" i="1" s="1"/>
  <c r="Z91" i="1" s="1"/>
  <c r="M92" i="1"/>
  <c r="R92" i="1" s="1"/>
  <c r="Z92" i="1" s="1"/>
  <c r="M93" i="1"/>
  <c r="R93" i="1" s="1"/>
  <c r="M94" i="1"/>
  <c r="R94" i="1" s="1"/>
  <c r="AA94" i="1" s="1"/>
  <c r="M95" i="1"/>
  <c r="R95" i="1" s="1"/>
  <c r="Z95" i="1" s="1"/>
  <c r="M96" i="1"/>
  <c r="R96" i="1" s="1"/>
  <c r="Z96" i="1" s="1"/>
  <c r="M97" i="1"/>
  <c r="R97" i="1" s="1"/>
  <c r="Z97" i="1" s="1"/>
  <c r="M6" i="1"/>
  <c r="R6" i="1" s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W5" i="1"/>
  <c r="Q5" i="1"/>
  <c r="P5" i="1"/>
  <c r="O5" i="1"/>
  <c r="N5" i="1"/>
  <c r="K5" i="1"/>
  <c r="F5" i="1"/>
  <c r="E5" i="1"/>
  <c r="S33" i="1" l="1"/>
  <c r="T33" i="1" s="1"/>
  <c r="U33" i="1"/>
  <c r="S15" i="1"/>
  <c r="T15" i="1" s="1"/>
  <c r="U15" i="1"/>
  <c r="S72" i="1"/>
  <c r="T72" i="1" s="1"/>
  <c r="U72" i="1"/>
  <c r="S24" i="1"/>
  <c r="T24" i="1" s="1"/>
  <c r="U24" i="1"/>
  <c r="S20" i="1"/>
  <c r="T20" i="1" s="1"/>
  <c r="U20" i="1"/>
  <c r="S14" i="1"/>
  <c r="T14" i="1" s="1"/>
  <c r="U14" i="1"/>
  <c r="U5" i="1" s="1"/>
  <c r="Z17" i="1"/>
  <c r="Z88" i="1"/>
  <c r="Z6" i="1"/>
  <c r="AK43" i="1"/>
  <c r="Z43" i="1"/>
  <c r="AK27" i="1"/>
  <c r="Z27" i="1"/>
  <c r="AK6" i="1"/>
  <c r="AK12" i="1"/>
  <c r="Z94" i="1"/>
  <c r="AA97" i="1"/>
  <c r="AA95" i="1"/>
  <c r="AA93" i="1"/>
  <c r="S93" i="1"/>
  <c r="T93" i="1" s="1"/>
  <c r="V93" i="1" s="1"/>
  <c r="AA91" i="1"/>
  <c r="S81" i="1"/>
  <c r="V81" i="1" s="1"/>
  <c r="S73" i="1"/>
  <c r="T73" i="1" s="1"/>
  <c r="V73" i="1" s="1"/>
  <c r="S61" i="1"/>
  <c r="T61" i="1" s="1"/>
  <c r="V61" i="1" s="1"/>
  <c r="S57" i="1"/>
  <c r="T57" i="1" s="1"/>
  <c r="V57" i="1" s="1"/>
  <c r="S55" i="1"/>
  <c r="V55" i="1" s="1"/>
  <c r="S53" i="1"/>
  <c r="T53" i="1" s="1"/>
  <c r="V53" i="1" s="1"/>
  <c r="S51" i="1"/>
  <c r="T51" i="1" s="1"/>
  <c r="V51" i="1" s="1"/>
  <c r="S45" i="1"/>
  <c r="T45" i="1" s="1"/>
  <c r="V45" i="1" s="1"/>
  <c r="S41" i="1"/>
  <c r="T41" i="1" s="1"/>
  <c r="V41" i="1" s="1"/>
  <c r="S37" i="1"/>
  <c r="T37" i="1" s="1"/>
  <c r="V37" i="1" s="1"/>
  <c r="S35" i="1"/>
  <c r="T35" i="1" s="1"/>
  <c r="V35" i="1" s="1"/>
  <c r="S21" i="1"/>
  <c r="T21" i="1" s="1"/>
  <c r="V21" i="1" s="1"/>
  <c r="S13" i="1"/>
  <c r="T13" i="1" s="1"/>
  <c r="V13" i="1" s="1"/>
  <c r="S9" i="1"/>
  <c r="T9" i="1" s="1"/>
  <c r="AA96" i="1"/>
  <c r="AA92" i="1"/>
  <c r="S80" i="1"/>
  <c r="T80" i="1" s="1"/>
  <c r="V80" i="1" s="1"/>
  <c r="S62" i="1"/>
  <c r="T62" i="1" s="1"/>
  <c r="V62" i="1" s="1"/>
  <c r="S60" i="1"/>
  <c r="T60" i="1" s="1"/>
  <c r="V60" i="1" s="1"/>
  <c r="S58" i="1"/>
  <c r="T58" i="1" s="1"/>
  <c r="V58" i="1" s="1"/>
  <c r="S56" i="1"/>
  <c r="T56" i="1" s="1"/>
  <c r="V56" i="1" s="1"/>
  <c r="S48" i="1"/>
  <c r="T48" i="1" s="1"/>
  <c r="V48" i="1" s="1"/>
  <c r="S44" i="1"/>
  <c r="T44" i="1" s="1"/>
  <c r="V44" i="1" s="1"/>
  <c r="S40" i="1"/>
  <c r="T40" i="1" s="1"/>
  <c r="V40" i="1" s="1"/>
  <c r="S38" i="1"/>
  <c r="T38" i="1" s="1"/>
  <c r="V38" i="1" s="1"/>
  <c r="S22" i="1"/>
  <c r="T22" i="1" s="1"/>
  <c r="V22" i="1" s="1"/>
  <c r="S16" i="1"/>
  <c r="T16" i="1" s="1"/>
  <c r="V16" i="1" s="1"/>
  <c r="S10" i="1"/>
  <c r="T10" i="1" s="1"/>
  <c r="V10" i="1" s="1"/>
  <c r="AA6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2" i="1"/>
  <c r="AA10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3" i="1"/>
  <c r="AA11" i="1"/>
  <c r="AA9" i="1"/>
  <c r="AA7" i="1"/>
  <c r="M5" i="1"/>
  <c r="L5" i="1"/>
  <c r="R8" i="1"/>
  <c r="Z8" i="1" s="1"/>
  <c r="V14" i="1" l="1"/>
  <c r="Z14" i="1" s="1"/>
  <c r="V20" i="1"/>
  <c r="Z20" i="1" s="1"/>
  <c r="V24" i="1"/>
  <c r="Z24" i="1" s="1"/>
  <c r="V72" i="1"/>
  <c r="Z72" i="1" s="1"/>
  <c r="AK20" i="1"/>
  <c r="AK72" i="1"/>
  <c r="V15" i="1"/>
  <c r="V33" i="1"/>
  <c r="Z16" i="1"/>
  <c r="AK16" i="1"/>
  <c r="Z38" i="1"/>
  <c r="AK38" i="1"/>
  <c r="Z44" i="1"/>
  <c r="AK44" i="1"/>
  <c r="Z56" i="1"/>
  <c r="AK56" i="1"/>
  <c r="Z60" i="1"/>
  <c r="AK60" i="1"/>
  <c r="Z80" i="1"/>
  <c r="AK80" i="1"/>
  <c r="AK13" i="1"/>
  <c r="Z13" i="1"/>
  <c r="AK35" i="1"/>
  <c r="Z35" i="1"/>
  <c r="AK41" i="1"/>
  <c r="Z41" i="1"/>
  <c r="AK51" i="1"/>
  <c r="Z51" i="1"/>
  <c r="AK55" i="1"/>
  <c r="Z55" i="1"/>
  <c r="AK61" i="1"/>
  <c r="Z61" i="1"/>
  <c r="AK81" i="1"/>
  <c r="Z81" i="1"/>
  <c r="AK93" i="1"/>
  <c r="Z93" i="1"/>
  <c r="Z10" i="1"/>
  <c r="AK10" i="1"/>
  <c r="Z22" i="1"/>
  <c r="AK22" i="1"/>
  <c r="Z40" i="1"/>
  <c r="AK40" i="1"/>
  <c r="Z48" i="1"/>
  <c r="AK48" i="1"/>
  <c r="Z58" i="1"/>
  <c r="AK58" i="1"/>
  <c r="Z62" i="1"/>
  <c r="AK62" i="1"/>
  <c r="V9" i="1"/>
  <c r="T5" i="1"/>
  <c r="AK21" i="1"/>
  <c r="Z21" i="1"/>
  <c r="AK37" i="1"/>
  <c r="Z37" i="1"/>
  <c r="AK45" i="1"/>
  <c r="Z45" i="1"/>
  <c r="AK53" i="1"/>
  <c r="Z53" i="1"/>
  <c r="AK57" i="1"/>
  <c r="Z57" i="1"/>
  <c r="AK73" i="1"/>
  <c r="Z73" i="1"/>
  <c r="S5" i="1"/>
  <c r="R5" i="1"/>
  <c r="AA8" i="1"/>
  <c r="AK14" i="1" l="1"/>
  <c r="AK24" i="1"/>
  <c r="AK33" i="1"/>
  <c r="Z33" i="1"/>
  <c r="Z15" i="1"/>
  <c r="AK15" i="1"/>
  <c r="AK9" i="1"/>
  <c r="Z9" i="1"/>
  <c r="V5" i="1"/>
  <c r="AK5" i="1" l="1"/>
</calcChain>
</file>

<file path=xl/sharedStrings.xml><?xml version="1.0" encoding="utf-8"?>
<sst xmlns="http://schemas.openxmlformats.org/spreadsheetml/2006/main" count="391" uniqueCount="165">
  <si>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</si>
  <si>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</si>
  <si>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</si>
  <si>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</si>
  <si>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</si>
  <si>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</si>
  <si>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</si>
  <si>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</si>
  <si>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</si>
  <si>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</si>
  <si>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</si>
  <si>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</si>
  <si>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</si>
  <si>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</si>
  <si>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</si>
  <si>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</si>
  <si>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</si>
  <si>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</si>
  <si>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</si>
  <si>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</si>
  <si>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</si>
  <si>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</si>
  <si>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</si>
  <si>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</si>
  <si>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22,10,</t>
  </si>
  <si>
    <t>26,10,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</si>
  <si>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</si>
  <si>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</si>
  <si>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</si>
  <si>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</si>
  <si>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</si>
  <si>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</si>
  <si>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</si>
  <si>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</si>
  <si>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</si>
  <si>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</si>
  <si>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</si>
  <si>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</si>
  <si>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</si>
  <si>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</si>
  <si>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</si>
  <si>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ВНИМАНИЕ / матрица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</si>
  <si>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</si>
  <si>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</si>
  <si>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</si>
  <si>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</si>
  <si>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</si>
  <si>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</si>
  <si>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</si>
  <si>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</si>
  <si>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</si>
  <si>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не в матрице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</si>
  <si>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</si>
  <si>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</si>
  <si>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</si>
  <si>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</si>
  <si>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</si>
  <si>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</si>
  <si>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</si>
  <si>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</si>
  <si>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</si>
  <si>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</si>
  <si>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</si>
  <si>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</si>
  <si>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</si>
  <si>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</si>
  <si>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</si>
  <si>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</si>
  <si>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</si>
  <si>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</si>
  <si>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</si>
  <si>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</si>
  <si>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продажи!!!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</si>
  <si>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</si>
  <si>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</si>
  <si>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</si>
  <si>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</si>
  <si>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</si>
  <si>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</si>
  <si>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</si>
  <si>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</si>
  <si>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</si>
  <si>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</si>
  <si>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</si>
  <si>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</si>
  <si>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</si>
  <si>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</si>
  <si>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</si>
  <si>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</si>
  <si>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</si>
  <si>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</si>
  <si>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</si>
  <si>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</si>
  <si>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</si>
  <si>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</si>
  <si>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</si>
  <si>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</si>
  <si>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</si>
  <si>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</si>
  <si>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</si>
  <si>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</si>
  <si>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</si>
  <si>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</si>
  <si>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</si>
  <si>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</si>
  <si>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</si>
  <si>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</si>
  <si>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</si>
  <si>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</si>
  <si>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</si>
  <si>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</si>
  <si>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</si>
  <si>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</si>
  <si>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</si>
  <si>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</si>
  <si>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</si>
  <si>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</si>
  <si>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</si>
  <si>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</si>
  <si>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</si>
  <si>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</si>
  <si>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</si>
  <si>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</si>
  <si>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</si>
  <si>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</si>
  <si>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</si>
  <si>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</si>
  <si>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</si>
  <si>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</si>
  <si>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</si>
  <si>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</si>
  <si>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</si>
  <si>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</si>
  <si>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</si>
  <si>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</si>
  <si>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</si>
  <si>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</si>
  <si>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</si>
  <si>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</si>
  <si>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</si>
  <si>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нужно увеличить продажи / 20,01,25 в уценку 20кг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</si>
  <si>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</si>
  <si>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</si>
  <si>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</si>
  <si>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</si>
  <si>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</si>
  <si>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</si>
  <si>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</si>
  <si>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(30,10)Бутырин(25,10)</t>
  </si>
  <si>
    <t>Химич</t>
  </si>
  <si>
    <t>ТМА октябрь_ноябрь</t>
  </si>
  <si>
    <t>ТМА октябрь_ноябрь / 22,01,25 в уценку 1989кг</t>
  </si>
  <si>
    <t>ТМА ноябрь / 20,01,25 в уценку 86шт.</t>
  </si>
  <si>
    <t>ТМА ноябрь / ТС Обжора</t>
  </si>
  <si>
    <t>ТМА октябрь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</si>
  <si>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</si>
  <si>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29,04,25 в уценку 30кг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</si>
  <si>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</si>
  <si>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</si>
  <si>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Приорите от завода</t>
  </si>
  <si>
    <t>Приоритет от завода</t>
  </si>
  <si>
    <t>с учетом ТК</t>
  </si>
  <si>
    <t>до машины</t>
  </si>
  <si>
    <t>заказ</t>
  </si>
  <si>
    <t>01,11,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</si>
</sst>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i/>
      <sz val="10"/>
      <name val="Arial"/>
      <family val="2"/>
      <charset val="204"/>
    </font>
    <font>
      <b/>
      <i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5" fillId="2" borderId="1" xfId="1" applyNumberFormat="1" applyFont="1" applyFill="1"/>
    <xf numFmtId="164" fontId="6" fillId="0" borderId="1" xfId="1" applyNumberFormat="1" applyFont="1"/>
    <xf numFmtId="164" fontId="7" fillId="2" borderId="1" xfId="1" applyNumberFormat="1" applyFont="1" applyFill="1"/>
    <xf numFmtId="164" fontId="6" fillId="3" borderId="1" xfId="1" applyNumberFormat="1" applyFont="1" applyFill="1"/>
    <xf numFmtId="0" fontId="8" fillId="0" borderId="0" xfId="0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6" fillId="9" borderId="1" xfId="1" applyNumberFormat="1" applyFon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9" fillId="10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X1" sqref="X1"/>
    </sheetView>
  </sheetViews>
  <sheetFormatPr defaultRowHeight="15" x14ac:dyDescent="0.25"/>
  <cols>
    <col min="1" max="1" width="53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.140625" customWidth="1"/>
    <col min="10" max="10" width="1" customWidth="1"/>
    <col min="11" max="15" width="7" customWidth="1"/>
    <col min="16" max="16" width="7" style="15" customWidth="1"/>
    <col min="17" max="23" width="7" customWidth="1"/>
    <col min="24" max="24" width="12.28515625" customWidth="1"/>
    <col min="25" max="25" width="7" customWidth="1"/>
    <col min="26" max="27" width="5" customWidth="1"/>
    <col min="28" max="35" width="6" customWidth="1"/>
    <col min="36" max="36" width="30.85546875" customWidth="1"/>
    <col min="37" max="37" width="7" customWidth="1"/>
    <col min="38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2"/>
      <c r="Q1" s="1"/>
      <c r="R1" s="1"/>
      <c r="S1" s="1"/>
      <c r="T1" s="1"/>
      <c r="U1" s="38">
        <v>1.23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3" t="s">
        <v>14</v>
      </c>
      <c r="Q3" s="2" t="s">
        <v>14</v>
      </c>
      <c r="R3" s="2" t="s">
        <v>15</v>
      </c>
      <c r="S3" s="3" t="s">
        <v>16</v>
      </c>
      <c r="T3" s="3" t="s">
        <v>161</v>
      </c>
      <c r="U3" s="3" t="s">
        <v>162</v>
      </c>
      <c r="V3" s="3" t="s">
        <v>163</v>
      </c>
      <c r="W3" s="7" t="s">
        <v>17</v>
      </c>
      <c r="X3" s="7" t="s">
        <v>18</v>
      </c>
      <c r="Y3" s="11" t="s">
        <v>149</v>
      </c>
      <c r="Z3" s="2" t="s">
        <v>19</v>
      </c>
      <c r="AA3" s="2" t="s">
        <v>20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2" t="s">
        <v>148</v>
      </c>
      <c r="Q4" s="1" t="s">
        <v>25</v>
      </c>
      <c r="R4" s="1" t="s">
        <v>26</v>
      </c>
      <c r="S4" s="1"/>
      <c r="T4" s="1"/>
      <c r="U4" s="1"/>
      <c r="V4" s="1" t="s">
        <v>164</v>
      </c>
      <c r="W4" s="1"/>
      <c r="X4" s="1"/>
      <c r="Y4" s="10"/>
      <c r="Z4" s="1"/>
      <c r="AA4" s="1"/>
      <c r="AB4" s="1" t="s">
        <v>27</v>
      </c>
      <c r="AC4" s="1" t="s">
        <v>28</v>
      </c>
      <c r="AD4" s="1" t="s">
        <v>29</v>
      </c>
      <c r="AE4" s="1" t="s">
        <v>30</v>
      </c>
      <c r="AF4" s="1" t="s">
        <v>31</v>
      </c>
      <c r="AG4" s="1" t="s">
        <v>32</v>
      </c>
      <c r="AH4" s="1" t="s">
        <v>33</v>
      </c>
      <c r="AI4" s="1" t="s">
        <v>34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39355.918000000005</v>
      </c>
      <c r="F5" s="4">
        <f>SUM(F6:F499)</f>
        <v>51404.413</v>
      </c>
      <c r="G5" s="8"/>
      <c r="H5" s="1"/>
      <c r="I5" s="1"/>
      <c r="J5" s="1"/>
      <c r="K5" s="4">
        <f t="shared" ref="K5:W5" si="0">SUM(K6:K499)</f>
        <v>47731.625999999982</v>
      </c>
      <c r="L5" s="4">
        <f t="shared" si="0"/>
        <v>-8375.7080000000024</v>
      </c>
      <c r="M5" s="4">
        <f t="shared" si="0"/>
        <v>33453.119000000006</v>
      </c>
      <c r="N5" s="4">
        <f t="shared" si="0"/>
        <v>5902.7990000000009</v>
      </c>
      <c r="O5" s="4">
        <f t="shared" si="0"/>
        <v>2821.8342899999998</v>
      </c>
      <c r="P5" s="14">
        <f t="shared" si="0"/>
        <v>1882</v>
      </c>
      <c r="Q5" s="4">
        <f t="shared" si="0"/>
        <v>12102.188788000005</v>
      </c>
      <c r="R5" s="4">
        <f t="shared" si="0"/>
        <v>6690.6237999999985</v>
      </c>
      <c r="S5" s="4">
        <f t="shared" si="0"/>
        <v>14853.559852</v>
      </c>
      <c r="T5" s="4">
        <f t="shared" si="0"/>
        <v>15289.359852</v>
      </c>
      <c r="U5" s="4">
        <f t="shared" si="0"/>
        <v>3918.8847959999998</v>
      </c>
      <c r="V5" s="4">
        <f t="shared" si="0"/>
        <v>19208.244647999996</v>
      </c>
      <c r="W5" s="4">
        <f t="shared" si="0"/>
        <v>480</v>
      </c>
      <c r="X5" s="1"/>
      <c r="Y5" s="4">
        <f>SUM(Y6:Y499)</f>
        <v>0</v>
      </c>
      <c r="Z5" s="1"/>
      <c r="AA5" s="1"/>
      <c r="AB5" s="4">
        <f t="shared" ref="AB5:AI5" si="1">SUM(AB6:AB499)</f>
        <v>7101.1730000000007</v>
      </c>
      <c r="AC5" s="4">
        <f t="shared" si="1"/>
        <v>6979.1921999999986</v>
      </c>
      <c r="AD5" s="4">
        <f t="shared" si="1"/>
        <v>7361.8052000000016</v>
      </c>
      <c r="AE5" s="4">
        <f t="shared" si="1"/>
        <v>7862.4829999999965</v>
      </c>
      <c r="AF5" s="4">
        <f t="shared" si="1"/>
        <v>8564.4618000000009</v>
      </c>
      <c r="AG5" s="4">
        <f t="shared" si="1"/>
        <v>8162.1230000000005</v>
      </c>
      <c r="AH5" s="4">
        <f t="shared" si="1"/>
        <v>8464.1522000000023</v>
      </c>
      <c r="AI5" s="4">
        <f t="shared" si="1"/>
        <v>7410.6412000000009</v>
      </c>
      <c r="AJ5" s="1"/>
      <c r="AK5" s="4">
        <f>SUM(AK6:AK499)</f>
        <v>15337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35</v>
      </c>
      <c r="B6" s="1" t="s">
        <v>36</v>
      </c>
      <c r="C6" s="1">
        <v>-10.31</v>
      </c>
      <c r="D6" s="1">
        <v>1246.566</v>
      </c>
      <c r="E6" s="1">
        <v>369.11500000000001</v>
      </c>
      <c r="F6" s="1">
        <v>663.28099999999995</v>
      </c>
      <c r="G6" s="8">
        <v>1</v>
      </c>
      <c r="H6" s="1">
        <v>50</v>
      </c>
      <c r="I6" s="1" t="s">
        <v>37</v>
      </c>
      <c r="J6" s="1"/>
      <c r="K6" s="1">
        <v>475.94099999999997</v>
      </c>
      <c r="L6" s="1">
        <f t="shared" ref="L6:L36" si="2">E6-K6</f>
        <v>-106.82599999999996</v>
      </c>
      <c r="M6" s="1">
        <f>E6-N6</f>
        <v>248.274</v>
      </c>
      <c r="N6" s="1">
        <v>120.84099999999999</v>
      </c>
      <c r="O6" s="1">
        <v>171.68183999999999</v>
      </c>
      <c r="P6" s="12">
        <v>0</v>
      </c>
      <c r="Q6" s="1">
        <v>0</v>
      </c>
      <c r="R6" s="1">
        <f>M6/5</f>
        <v>49.654800000000002</v>
      </c>
      <c r="S6" s="5"/>
      <c r="T6" s="5">
        <f>S6</f>
        <v>0</v>
      </c>
      <c r="U6" s="5"/>
      <c r="V6" s="5">
        <f>U6+T6</f>
        <v>0</v>
      </c>
      <c r="W6" s="5"/>
      <c r="X6" s="1"/>
      <c r="Y6" s="1"/>
      <c r="Z6" s="1">
        <f>(F6+O6+Q6+V6)/R6</f>
        <v>16.815349976235929</v>
      </c>
      <c r="AA6" s="1">
        <f>(F6+O6+Q6)/R6</f>
        <v>16.815349976235929</v>
      </c>
      <c r="AB6" s="1">
        <v>64.250799999999998</v>
      </c>
      <c r="AC6" s="1">
        <v>73.965599999999995</v>
      </c>
      <c r="AD6" s="1">
        <v>104.0496</v>
      </c>
      <c r="AE6" s="1">
        <v>105.75279999999999</v>
      </c>
      <c r="AF6" s="1">
        <v>73.311800000000005</v>
      </c>
      <c r="AG6" s="1">
        <v>88.605800000000002</v>
      </c>
      <c r="AH6" s="1">
        <v>85.143799999999999</v>
      </c>
      <c r="AI6" s="1">
        <v>77.778999999999996</v>
      </c>
      <c r="AJ6" s="1"/>
      <c r="AK6" s="1">
        <f>ROUND(G6*V6,0)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39</v>
      </c>
      <c r="B7" s="1" t="s">
        <v>36</v>
      </c>
      <c r="C7" s="1">
        <v>470.06599999999997</v>
      </c>
      <c r="D7" s="1">
        <v>443.29700000000003</v>
      </c>
      <c r="E7" s="1">
        <v>334.60700000000003</v>
      </c>
      <c r="F7" s="1">
        <v>288.72199999999998</v>
      </c>
      <c r="G7" s="8">
        <v>1</v>
      </c>
      <c r="H7" s="1">
        <v>45</v>
      </c>
      <c r="I7" s="1" t="s">
        <v>37</v>
      </c>
      <c r="J7" s="1"/>
      <c r="K7" s="1">
        <v>487.48200000000003</v>
      </c>
      <c r="L7" s="1">
        <f t="shared" si="2"/>
        <v>-152.875</v>
      </c>
      <c r="M7" s="1">
        <f t="shared" ref="M7:M69" si="3">E7-N7</f>
        <v>187.92700000000002</v>
      </c>
      <c r="N7" s="1">
        <v>146.68</v>
      </c>
      <c r="O7" s="1"/>
      <c r="P7" s="12">
        <v>114</v>
      </c>
      <c r="Q7" s="1">
        <v>159.04660000000001</v>
      </c>
      <c r="R7" s="1">
        <f t="shared" ref="R7:R69" si="4">M7/5</f>
        <v>37.585400000000007</v>
      </c>
      <c r="S7" s="5"/>
      <c r="T7" s="5">
        <f t="shared" ref="T7:T70" si="5">S7</f>
        <v>0</v>
      </c>
      <c r="U7" s="5"/>
      <c r="V7" s="5">
        <f t="shared" ref="V7:V70" si="6">U7+T7</f>
        <v>0</v>
      </c>
      <c r="W7" s="5"/>
      <c r="X7" s="1"/>
      <c r="Y7" s="1"/>
      <c r="Z7" s="1">
        <f t="shared" ref="Z7:Z70" si="7">(F7+O7+Q7+V7)/R7</f>
        <v>11.913365296099014</v>
      </c>
      <c r="AA7" s="1">
        <f t="shared" ref="AA7:AA69" si="8">(F7+O7+Q7)/R7</f>
        <v>11.913365296099014</v>
      </c>
      <c r="AB7" s="1">
        <v>52.689799999999991</v>
      </c>
      <c r="AC7" s="1">
        <v>39.273200000000003</v>
      </c>
      <c r="AD7" s="1">
        <v>49.153199999999998</v>
      </c>
      <c r="AE7" s="1">
        <v>31.0534</v>
      </c>
      <c r="AF7" s="1">
        <v>70.558000000000007</v>
      </c>
      <c r="AG7" s="1">
        <v>43.421199999999999</v>
      </c>
      <c r="AH7" s="1">
        <v>43.2254</v>
      </c>
      <c r="AI7" s="1">
        <v>43.374199999999988</v>
      </c>
      <c r="AJ7" s="1"/>
      <c r="AK7" s="1">
        <f t="shared" ref="AK7:AK70" si="9">ROUND(G7*V7,0)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40</v>
      </c>
      <c r="B8" s="1" t="s">
        <v>36</v>
      </c>
      <c r="C8" s="1">
        <v>1194.837</v>
      </c>
      <c r="D8" s="1">
        <v>1179.345</v>
      </c>
      <c r="E8" s="1">
        <v>755.13699999999994</v>
      </c>
      <c r="F8" s="1">
        <v>595.43700000000001</v>
      </c>
      <c r="G8" s="8">
        <v>1</v>
      </c>
      <c r="H8" s="1">
        <v>45</v>
      </c>
      <c r="I8" s="16" t="s">
        <v>41</v>
      </c>
      <c r="J8" s="1"/>
      <c r="K8" s="1">
        <v>997.55399999999997</v>
      </c>
      <c r="L8" s="1">
        <f t="shared" si="2"/>
        <v>-242.41700000000003</v>
      </c>
      <c r="M8" s="1">
        <f t="shared" si="3"/>
        <v>502.35699999999997</v>
      </c>
      <c r="N8" s="1">
        <v>252.78</v>
      </c>
      <c r="O8" s="1"/>
      <c r="P8" s="12">
        <v>118</v>
      </c>
      <c r="Q8" s="1">
        <v>1500</v>
      </c>
      <c r="R8" s="1">
        <f t="shared" si="4"/>
        <v>100.47139999999999</v>
      </c>
      <c r="S8" s="5"/>
      <c r="T8" s="5">
        <f t="shared" si="5"/>
        <v>0</v>
      </c>
      <c r="U8" s="5"/>
      <c r="V8" s="5">
        <f t="shared" si="6"/>
        <v>0</v>
      </c>
      <c r="W8" s="5"/>
      <c r="X8" s="1"/>
      <c r="Y8" s="1"/>
      <c r="Z8" s="1">
        <f t="shared" si="7"/>
        <v>20.856054558809774</v>
      </c>
      <c r="AA8" s="1">
        <f t="shared" si="8"/>
        <v>20.856054558809774</v>
      </c>
      <c r="AB8" s="1">
        <v>124.4312</v>
      </c>
      <c r="AC8" s="1">
        <v>112.2256</v>
      </c>
      <c r="AD8" s="1">
        <v>124.9432</v>
      </c>
      <c r="AE8" s="1">
        <v>150.91499999999999</v>
      </c>
      <c r="AF8" s="1">
        <v>191.386</v>
      </c>
      <c r="AG8" s="1">
        <v>151.5188</v>
      </c>
      <c r="AH8" s="1">
        <v>151.68780000000001</v>
      </c>
      <c r="AI8" s="1">
        <v>138.03460000000001</v>
      </c>
      <c r="AJ8" s="1"/>
      <c r="AK8" s="1">
        <f t="shared" si="9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42</v>
      </c>
      <c r="B9" s="1" t="s">
        <v>43</v>
      </c>
      <c r="C9" s="1">
        <v>617</v>
      </c>
      <c r="D9" s="1">
        <v>1514</v>
      </c>
      <c r="E9" s="1">
        <v>789</v>
      </c>
      <c r="F9" s="1">
        <v>828</v>
      </c>
      <c r="G9" s="8">
        <v>0.45</v>
      </c>
      <c r="H9" s="1">
        <v>45</v>
      </c>
      <c r="I9" s="1" t="s">
        <v>37</v>
      </c>
      <c r="J9" s="1"/>
      <c r="K9" s="1">
        <v>1008</v>
      </c>
      <c r="L9" s="1">
        <f t="shared" si="2"/>
        <v>-219</v>
      </c>
      <c r="M9" s="1">
        <f t="shared" si="3"/>
        <v>591</v>
      </c>
      <c r="N9" s="1">
        <v>198</v>
      </c>
      <c r="O9" s="1"/>
      <c r="P9" s="12">
        <v>0</v>
      </c>
      <c r="Q9" s="1">
        <v>189.20000000000039</v>
      </c>
      <c r="R9" s="1">
        <f t="shared" si="4"/>
        <v>118.2</v>
      </c>
      <c r="S9" s="5">
        <f t="shared" ref="S9:S16" si="10">11*R9-Q9-O9-F9</f>
        <v>282.99999999999955</v>
      </c>
      <c r="T9" s="5">
        <f t="shared" si="5"/>
        <v>282.99999999999955</v>
      </c>
      <c r="U9" s="5">
        <f>$U$1*R9</f>
        <v>145.386</v>
      </c>
      <c r="V9" s="5">
        <f t="shared" si="6"/>
        <v>428.38599999999951</v>
      </c>
      <c r="W9" s="5"/>
      <c r="X9" s="1"/>
      <c r="Y9" s="1"/>
      <c r="Z9" s="1">
        <f t="shared" si="7"/>
        <v>12.229999999999999</v>
      </c>
      <c r="AA9" s="1">
        <f t="shared" si="8"/>
        <v>8.6057529610829135</v>
      </c>
      <c r="AB9" s="1">
        <v>123.4</v>
      </c>
      <c r="AC9" s="1">
        <v>130.4</v>
      </c>
      <c r="AD9" s="1">
        <v>140.4</v>
      </c>
      <c r="AE9" s="1">
        <v>138.80000000000001</v>
      </c>
      <c r="AF9" s="1">
        <v>151.4</v>
      </c>
      <c r="AG9" s="1">
        <v>148.80000000000001</v>
      </c>
      <c r="AH9" s="1">
        <v>172.8</v>
      </c>
      <c r="AI9" s="1">
        <v>147.6</v>
      </c>
      <c r="AJ9" s="1" t="s">
        <v>44</v>
      </c>
      <c r="AK9" s="1">
        <f t="shared" si="9"/>
        <v>193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45</v>
      </c>
      <c r="B10" s="1" t="s">
        <v>43</v>
      </c>
      <c r="C10" s="1">
        <v>1369</v>
      </c>
      <c r="D10" s="1">
        <v>2444</v>
      </c>
      <c r="E10" s="1">
        <v>1352</v>
      </c>
      <c r="F10" s="1">
        <v>1048</v>
      </c>
      <c r="G10" s="8">
        <v>0.45</v>
      </c>
      <c r="H10" s="1">
        <v>45</v>
      </c>
      <c r="I10" s="1" t="s">
        <v>37</v>
      </c>
      <c r="J10" s="1"/>
      <c r="K10" s="1">
        <v>1690</v>
      </c>
      <c r="L10" s="1">
        <f t="shared" si="2"/>
        <v>-338</v>
      </c>
      <c r="M10" s="1">
        <f t="shared" si="3"/>
        <v>1040</v>
      </c>
      <c r="N10" s="1">
        <v>312</v>
      </c>
      <c r="O10" s="1"/>
      <c r="P10" s="12">
        <v>0</v>
      </c>
      <c r="Q10" s="1">
        <v>299.80000000000018</v>
      </c>
      <c r="R10" s="1">
        <f t="shared" si="4"/>
        <v>208</v>
      </c>
      <c r="S10" s="5">
        <f t="shared" si="10"/>
        <v>940.19999999999982</v>
      </c>
      <c r="T10" s="5">
        <f t="shared" si="5"/>
        <v>940.19999999999982</v>
      </c>
      <c r="U10" s="5">
        <f>$U$1*R10</f>
        <v>255.84</v>
      </c>
      <c r="V10" s="5">
        <f t="shared" si="6"/>
        <v>1196.0399999999997</v>
      </c>
      <c r="W10" s="5"/>
      <c r="X10" s="1"/>
      <c r="Y10" s="1"/>
      <c r="Z10" s="1">
        <f t="shared" si="7"/>
        <v>12.23</v>
      </c>
      <c r="AA10" s="1">
        <f t="shared" si="8"/>
        <v>6.479807692307693</v>
      </c>
      <c r="AB10" s="1">
        <v>191.4</v>
      </c>
      <c r="AC10" s="1">
        <v>196.6</v>
      </c>
      <c r="AD10" s="1">
        <v>208.8</v>
      </c>
      <c r="AE10" s="1">
        <v>238.6</v>
      </c>
      <c r="AF10" s="1">
        <v>284.34359999999998</v>
      </c>
      <c r="AG10" s="1">
        <v>300.54360000000003</v>
      </c>
      <c r="AH10" s="1">
        <v>321.2</v>
      </c>
      <c r="AI10" s="1">
        <v>256</v>
      </c>
      <c r="AJ10" s="1" t="s">
        <v>46</v>
      </c>
      <c r="AK10" s="1">
        <f t="shared" si="9"/>
        <v>538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47</v>
      </c>
      <c r="B11" s="1" t="s">
        <v>43</v>
      </c>
      <c r="C11" s="1">
        <v>96</v>
      </c>
      <c r="D11" s="1">
        <v>45</v>
      </c>
      <c r="E11" s="1">
        <v>37</v>
      </c>
      <c r="F11" s="1">
        <v>105</v>
      </c>
      <c r="G11" s="8">
        <v>0.17</v>
      </c>
      <c r="H11" s="1">
        <v>180</v>
      </c>
      <c r="I11" s="1" t="s">
        <v>37</v>
      </c>
      <c r="J11" s="1"/>
      <c r="K11" s="1">
        <v>37</v>
      </c>
      <c r="L11" s="1">
        <f t="shared" si="2"/>
        <v>0</v>
      </c>
      <c r="M11" s="1">
        <f t="shared" si="3"/>
        <v>37</v>
      </c>
      <c r="N11" s="1"/>
      <c r="O11" s="1"/>
      <c r="P11" s="12">
        <v>0</v>
      </c>
      <c r="Q11" s="1">
        <v>18</v>
      </c>
      <c r="R11" s="1">
        <f t="shared" si="4"/>
        <v>7.4</v>
      </c>
      <c r="S11" s="5"/>
      <c r="T11" s="5">
        <f t="shared" si="5"/>
        <v>0</v>
      </c>
      <c r="U11" s="5"/>
      <c r="V11" s="5">
        <f t="shared" si="6"/>
        <v>0</v>
      </c>
      <c r="W11" s="5"/>
      <c r="X11" s="1"/>
      <c r="Y11" s="1"/>
      <c r="Z11" s="1">
        <f t="shared" si="7"/>
        <v>16.621621621621621</v>
      </c>
      <c r="AA11" s="1">
        <f t="shared" si="8"/>
        <v>16.621621621621621</v>
      </c>
      <c r="AB11" s="1">
        <v>11.4</v>
      </c>
      <c r="AC11" s="1">
        <v>11.4</v>
      </c>
      <c r="AD11" s="1">
        <v>9.6</v>
      </c>
      <c r="AE11" s="1">
        <v>12.2</v>
      </c>
      <c r="AF11" s="1">
        <v>15.4</v>
      </c>
      <c r="AG11" s="1">
        <v>11</v>
      </c>
      <c r="AH11" s="1">
        <v>9.8000000000000007</v>
      </c>
      <c r="AI11" s="1">
        <v>10.199999999999999</v>
      </c>
      <c r="AJ11" s="1" t="s">
        <v>44</v>
      </c>
      <c r="AK11" s="1">
        <f t="shared" si="9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48</v>
      </c>
      <c r="B12" s="1" t="s">
        <v>43</v>
      </c>
      <c r="C12" s="1">
        <v>32</v>
      </c>
      <c r="D12" s="1"/>
      <c r="E12" s="1">
        <v>17</v>
      </c>
      <c r="F12" s="1">
        <v>15</v>
      </c>
      <c r="G12" s="8">
        <v>0.3</v>
      </c>
      <c r="H12" s="1">
        <v>40</v>
      </c>
      <c r="I12" s="1" t="s">
        <v>37</v>
      </c>
      <c r="J12" s="1"/>
      <c r="K12" s="1">
        <v>17</v>
      </c>
      <c r="L12" s="1">
        <f t="shared" si="2"/>
        <v>0</v>
      </c>
      <c r="M12" s="1">
        <f t="shared" si="3"/>
        <v>17</v>
      </c>
      <c r="N12" s="1"/>
      <c r="O12" s="1"/>
      <c r="P12" s="12">
        <v>0</v>
      </c>
      <c r="Q12" s="1">
        <v>0</v>
      </c>
      <c r="R12" s="1">
        <f t="shared" si="4"/>
        <v>3.4</v>
      </c>
      <c r="S12" s="5">
        <f>10*R12-Q12-O12-F12</f>
        <v>19</v>
      </c>
      <c r="T12" s="5">
        <f t="shared" si="5"/>
        <v>19</v>
      </c>
      <c r="U12" s="5"/>
      <c r="V12" s="5">
        <f t="shared" si="6"/>
        <v>19</v>
      </c>
      <c r="W12" s="5"/>
      <c r="X12" s="1"/>
      <c r="Y12" s="1"/>
      <c r="Z12" s="1">
        <f t="shared" si="7"/>
        <v>10</v>
      </c>
      <c r="AA12" s="1">
        <f t="shared" si="8"/>
        <v>4.4117647058823533</v>
      </c>
      <c r="AB12" s="1">
        <v>1.6</v>
      </c>
      <c r="AC12" s="1">
        <v>1.8</v>
      </c>
      <c r="AD12" s="1">
        <v>1.8</v>
      </c>
      <c r="AE12" s="1">
        <v>1.2</v>
      </c>
      <c r="AF12" s="1">
        <v>4.5999999999999996</v>
      </c>
      <c r="AG12" s="1">
        <v>4.8</v>
      </c>
      <c r="AH12" s="1">
        <v>2.4</v>
      </c>
      <c r="AI12" s="1">
        <v>3</v>
      </c>
      <c r="AJ12" s="1"/>
      <c r="AK12" s="1">
        <f t="shared" si="9"/>
        <v>6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50</v>
      </c>
      <c r="B13" s="1" t="s">
        <v>43</v>
      </c>
      <c r="C13" s="1">
        <v>96</v>
      </c>
      <c r="D13" s="1">
        <v>480</v>
      </c>
      <c r="E13" s="1">
        <v>248</v>
      </c>
      <c r="F13" s="1">
        <v>164</v>
      </c>
      <c r="G13" s="8">
        <v>0.17</v>
      </c>
      <c r="H13" s="1">
        <v>180</v>
      </c>
      <c r="I13" s="1" t="s">
        <v>37</v>
      </c>
      <c r="J13" s="1"/>
      <c r="K13" s="1">
        <v>383</v>
      </c>
      <c r="L13" s="1">
        <f t="shared" si="2"/>
        <v>-135</v>
      </c>
      <c r="M13" s="1">
        <f t="shared" si="3"/>
        <v>113</v>
      </c>
      <c r="N13" s="1">
        <v>135</v>
      </c>
      <c r="O13" s="1"/>
      <c r="P13" s="12">
        <v>0</v>
      </c>
      <c r="Q13" s="1">
        <v>0</v>
      </c>
      <c r="R13" s="1">
        <f t="shared" si="4"/>
        <v>22.6</v>
      </c>
      <c r="S13" s="5">
        <f t="shared" si="10"/>
        <v>84.600000000000023</v>
      </c>
      <c r="T13" s="5">
        <f t="shared" si="5"/>
        <v>84.600000000000023</v>
      </c>
      <c r="U13" s="5"/>
      <c r="V13" s="5">
        <f t="shared" si="6"/>
        <v>84.600000000000023</v>
      </c>
      <c r="W13" s="5"/>
      <c r="X13" s="1"/>
      <c r="Y13" s="1"/>
      <c r="Z13" s="1">
        <f t="shared" si="7"/>
        <v>11</v>
      </c>
      <c r="AA13" s="1">
        <f t="shared" si="8"/>
        <v>7.2566371681415927</v>
      </c>
      <c r="AB13" s="1">
        <v>22.4</v>
      </c>
      <c r="AC13" s="1">
        <v>18.399999999999999</v>
      </c>
      <c r="AD13" s="1">
        <v>28.4</v>
      </c>
      <c r="AE13" s="1">
        <v>41.2</v>
      </c>
      <c r="AF13" s="1">
        <v>32.200000000000003</v>
      </c>
      <c r="AG13" s="1">
        <v>19.399999999999999</v>
      </c>
      <c r="AH13" s="1">
        <v>26.6</v>
      </c>
      <c r="AI13" s="1">
        <v>27.4</v>
      </c>
      <c r="AJ13" s="1"/>
      <c r="AK13" s="1">
        <f t="shared" si="9"/>
        <v>14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26" t="s">
        <v>52</v>
      </c>
      <c r="B14" s="26" t="s">
        <v>36</v>
      </c>
      <c r="C14" s="26">
        <v>1499.617</v>
      </c>
      <c r="D14" s="26">
        <v>4433.7629999999999</v>
      </c>
      <c r="E14" s="26">
        <v>1552.1020000000001</v>
      </c>
      <c r="F14" s="26">
        <v>2678.1390000000001</v>
      </c>
      <c r="G14" s="27">
        <v>1</v>
      </c>
      <c r="H14" s="26">
        <v>55</v>
      </c>
      <c r="I14" s="26" t="s">
        <v>37</v>
      </c>
      <c r="J14" s="26"/>
      <c r="K14" s="26">
        <v>1607.098</v>
      </c>
      <c r="L14" s="26">
        <f t="shared" si="2"/>
        <v>-54.995999999999867</v>
      </c>
      <c r="M14" s="26">
        <f t="shared" si="3"/>
        <v>1552.1020000000001</v>
      </c>
      <c r="N14" s="26"/>
      <c r="O14" s="26">
        <v>606.04103999999995</v>
      </c>
      <c r="P14" s="28">
        <v>101</v>
      </c>
      <c r="Q14" s="26">
        <v>0</v>
      </c>
      <c r="R14" s="26">
        <f t="shared" si="4"/>
        <v>310.42040000000003</v>
      </c>
      <c r="S14" s="29">
        <f>12*R14-Q14-O14-F14</f>
        <v>440.86476000000039</v>
      </c>
      <c r="T14" s="5">
        <f t="shared" si="5"/>
        <v>440.86476000000039</v>
      </c>
      <c r="U14" s="5">
        <f t="shared" ref="U14:U16" si="11">$U$1*R14</f>
        <v>381.817092</v>
      </c>
      <c r="V14" s="5">
        <f t="shared" si="6"/>
        <v>822.68185200000039</v>
      </c>
      <c r="W14" s="29"/>
      <c r="X14" s="26"/>
      <c r="Y14" s="26"/>
      <c r="Z14" s="1">
        <f t="shared" si="7"/>
        <v>13.230000000000002</v>
      </c>
      <c r="AA14" s="26">
        <f t="shared" si="8"/>
        <v>10.579781612290944</v>
      </c>
      <c r="AB14" s="26">
        <v>357.29320000000001</v>
      </c>
      <c r="AC14" s="26">
        <v>402.77620000000002</v>
      </c>
      <c r="AD14" s="26">
        <v>367.29759999999999</v>
      </c>
      <c r="AE14" s="26">
        <v>345.24619999999999</v>
      </c>
      <c r="AF14" s="26">
        <v>410.55919999999998</v>
      </c>
      <c r="AG14" s="26">
        <v>395.35019999999997</v>
      </c>
      <c r="AH14" s="26">
        <v>368.60939999999999</v>
      </c>
      <c r="AI14" s="26">
        <v>315.34739999999999</v>
      </c>
      <c r="AJ14" s="30" t="s">
        <v>150</v>
      </c>
      <c r="AK14" s="1">
        <f t="shared" si="9"/>
        <v>823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26" t="s">
        <v>53</v>
      </c>
      <c r="B15" s="26" t="s">
        <v>36</v>
      </c>
      <c r="C15" s="26">
        <v>2858.509</v>
      </c>
      <c r="D15" s="26">
        <v>7247.7619999999997</v>
      </c>
      <c r="E15" s="26">
        <v>2834.9639999999999</v>
      </c>
      <c r="F15" s="26">
        <v>4727.6310000000003</v>
      </c>
      <c r="G15" s="27">
        <v>1</v>
      </c>
      <c r="H15" s="26">
        <v>50</v>
      </c>
      <c r="I15" s="26" t="s">
        <v>37</v>
      </c>
      <c r="J15" s="26"/>
      <c r="K15" s="26">
        <v>3835.1390000000001</v>
      </c>
      <c r="L15" s="26">
        <f t="shared" si="2"/>
        <v>-1000.1750000000002</v>
      </c>
      <c r="M15" s="26">
        <f t="shared" si="3"/>
        <v>2834.9639999999999</v>
      </c>
      <c r="N15" s="26"/>
      <c r="O15" s="26"/>
      <c r="P15" s="28">
        <v>137</v>
      </c>
      <c r="Q15" s="26">
        <v>561.90120000000002</v>
      </c>
      <c r="R15" s="26">
        <f t="shared" si="4"/>
        <v>566.99279999999999</v>
      </c>
      <c r="S15" s="29">
        <f>12*R15-Q15-O15-F15</f>
        <v>1514.3813999999993</v>
      </c>
      <c r="T15" s="5">
        <f t="shared" si="5"/>
        <v>1514.3813999999993</v>
      </c>
      <c r="U15" s="5">
        <f t="shared" si="11"/>
        <v>697.40114399999993</v>
      </c>
      <c r="V15" s="5">
        <f t="shared" si="6"/>
        <v>2211.7825439999992</v>
      </c>
      <c r="W15" s="29"/>
      <c r="X15" s="26"/>
      <c r="Y15" s="26"/>
      <c r="Z15" s="1">
        <f t="shared" si="7"/>
        <v>13.229999999999999</v>
      </c>
      <c r="AA15" s="26">
        <f t="shared" si="8"/>
        <v>9.3290994171354562</v>
      </c>
      <c r="AB15" s="26">
        <v>561.90120000000002</v>
      </c>
      <c r="AC15" s="26">
        <v>564.48800000000006</v>
      </c>
      <c r="AD15" s="26">
        <v>368.86759999999998</v>
      </c>
      <c r="AE15" s="26">
        <v>472.45499999999998</v>
      </c>
      <c r="AF15" s="26">
        <v>542.27840000000003</v>
      </c>
      <c r="AG15" s="26">
        <v>442.35939999999999</v>
      </c>
      <c r="AH15" s="26">
        <v>660.52920000000006</v>
      </c>
      <c r="AI15" s="26">
        <v>550.70360000000005</v>
      </c>
      <c r="AJ15" s="30" t="s">
        <v>150</v>
      </c>
      <c r="AK15" s="1">
        <f t="shared" si="9"/>
        <v>2212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54</v>
      </c>
      <c r="B16" s="1" t="s">
        <v>36</v>
      </c>
      <c r="C16" s="1">
        <v>97.712999999999994</v>
      </c>
      <c r="D16" s="1">
        <v>469.24400000000003</v>
      </c>
      <c r="E16" s="1">
        <v>230.874</v>
      </c>
      <c r="F16" s="1">
        <v>226.82300000000001</v>
      </c>
      <c r="G16" s="8">
        <v>1</v>
      </c>
      <c r="H16" s="1">
        <v>60</v>
      </c>
      <c r="I16" s="1" t="s">
        <v>37</v>
      </c>
      <c r="J16" s="1"/>
      <c r="K16" s="1">
        <v>236.001</v>
      </c>
      <c r="L16" s="1">
        <f t="shared" si="2"/>
        <v>-5.1270000000000095</v>
      </c>
      <c r="M16" s="1">
        <f t="shared" si="3"/>
        <v>208.673</v>
      </c>
      <c r="N16" s="1">
        <v>22.201000000000001</v>
      </c>
      <c r="O16" s="1"/>
      <c r="P16" s="12">
        <v>0</v>
      </c>
      <c r="Q16" s="1">
        <v>76.252599999999987</v>
      </c>
      <c r="R16" s="1">
        <f t="shared" si="4"/>
        <v>41.7346</v>
      </c>
      <c r="S16" s="5">
        <f t="shared" si="10"/>
        <v>156.00500000000002</v>
      </c>
      <c r="T16" s="5">
        <f t="shared" si="5"/>
        <v>156.00500000000002</v>
      </c>
      <c r="U16" s="5">
        <f t="shared" si="11"/>
        <v>51.333557999999996</v>
      </c>
      <c r="V16" s="5">
        <f t="shared" si="6"/>
        <v>207.33855800000003</v>
      </c>
      <c r="W16" s="5"/>
      <c r="X16" s="1"/>
      <c r="Y16" s="1"/>
      <c r="Z16" s="1">
        <f t="shared" si="7"/>
        <v>12.23</v>
      </c>
      <c r="AA16" s="1">
        <f t="shared" si="8"/>
        <v>7.2619744768130046</v>
      </c>
      <c r="AB16" s="1">
        <v>39.415599999999998</v>
      </c>
      <c r="AC16" s="1">
        <v>39.702599999999997</v>
      </c>
      <c r="AD16" s="1">
        <v>43.001800000000003</v>
      </c>
      <c r="AE16" s="1">
        <v>35.9482</v>
      </c>
      <c r="AF16" s="1">
        <v>38.449599999999997</v>
      </c>
      <c r="AG16" s="1">
        <v>42.823</v>
      </c>
      <c r="AH16" s="1">
        <v>31.767800000000001</v>
      </c>
      <c r="AI16" s="1">
        <v>30.862400000000001</v>
      </c>
      <c r="AJ16" s="1"/>
      <c r="AK16" s="1">
        <f t="shared" si="9"/>
        <v>207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31" t="s">
        <v>55</v>
      </c>
      <c r="B17" s="31" t="s">
        <v>36</v>
      </c>
      <c r="C17" s="31">
        <v>809.76700000000005</v>
      </c>
      <c r="D17" s="31">
        <v>2130.7020000000002</v>
      </c>
      <c r="E17" s="31">
        <v>953.30499999999995</v>
      </c>
      <c r="F17" s="31">
        <v>1115.3130000000001</v>
      </c>
      <c r="G17" s="32">
        <v>1</v>
      </c>
      <c r="H17" s="31">
        <v>60</v>
      </c>
      <c r="I17" s="31" t="s">
        <v>37</v>
      </c>
      <c r="J17" s="31"/>
      <c r="K17" s="31">
        <v>1038.856</v>
      </c>
      <c r="L17" s="31">
        <f t="shared" si="2"/>
        <v>-85.551000000000045</v>
      </c>
      <c r="M17" s="31">
        <f t="shared" si="3"/>
        <v>953.30499999999995</v>
      </c>
      <c r="N17" s="31"/>
      <c r="O17" s="31">
        <v>298.53548999999998</v>
      </c>
      <c r="P17" s="33">
        <v>106</v>
      </c>
      <c r="Q17" s="31">
        <v>0</v>
      </c>
      <c r="R17" s="31">
        <f t="shared" si="4"/>
        <v>190.661</v>
      </c>
      <c r="S17" s="34">
        <f>9*R17-Q17-O17-F17</f>
        <v>302.10050999999999</v>
      </c>
      <c r="T17" s="5">
        <f t="shared" si="5"/>
        <v>302.10050999999999</v>
      </c>
      <c r="U17" s="34"/>
      <c r="V17" s="5">
        <f t="shared" si="6"/>
        <v>302.10050999999999</v>
      </c>
      <c r="W17" s="34"/>
      <c r="X17" s="31"/>
      <c r="Y17" s="31"/>
      <c r="Z17" s="1">
        <f t="shared" si="7"/>
        <v>9</v>
      </c>
      <c r="AA17" s="31">
        <f t="shared" si="8"/>
        <v>7.41550967423857</v>
      </c>
      <c r="AB17" s="31">
        <v>164.2568</v>
      </c>
      <c r="AC17" s="31">
        <v>188.96</v>
      </c>
      <c r="AD17" s="31">
        <v>180.9306</v>
      </c>
      <c r="AE17" s="31">
        <v>146.96180000000001</v>
      </c>
      <c r="AF17" s="31">
        <v>187.96539999999999</v>
      </c>
      <c r="AG17" s="31">
        <v>173.80279999999999</v>
      </c>
      <c r="AH17" s="31">
        <v>148.65559999999999</v>
      </c>
      <c r="AI17" s="31">
        <v>148.7646</v>
      </c>
      <c r="AJ17" s="31" t="s">
        <v>154</v>
      </c>
      <c r="AK17" s="1">
        <f t="shared" si="9"/>
        <v>302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21" t="s">
        <v>56</v>
      </c>
      <c r="B18" s="21" t="s">
        <v>36</v>
      </c>
      <c r="C18" s="21"/>
      <c r="D18" s="21"/>
      <c r="E18" s="21"/>
      <c r="F18" s="21"/>
      <c r="G18" s="22">
        <v>0</v>
      </c>
      <c r="H18" s="21">
        <v>60</v>
      </c>
      <c r="I18" s="21" t="s">
        <v>37</v>
      </c>
      <c r="J18" s="21"/>
      <c r="K18" s="21"/>
      <c r="L18" s="21">
        <f t="shared" si="2"/>
        <v>0</v>
      </c>
      <c r="M18" s="21">
        <f t="shared" si="3"/>
        <v>0</v>
      </c>
      <c r="N18" s="21"/>
      <c r="O18" s="21"/>
      <c r="P18" s="23">
        <v>0</v>
      </c>
      <c r="Q18" s="21">
        <v>0</v>
      </c>
      <c r="R18" s="21">
        <f t="shared" si="4"/>
        <v>0</v>
      </c>
      <c r="S18" s="24"/>
      <c r="T18" s="5">
        <f t="shared" si="5"/>
        <v>0</v>
      </c>
      <c r="U18" s="24"/>
      <c r="V18" s="5">
        <f t="shared" si="6"/>
        <v>0</v>
      </c>
      <c r="W18" s="24"/>
      <c r="X18" s="21"/>
      <c r="Y18" s="21"/>
      <c r="Z18" s="1" t="e">
        <f t="shared" si="7"/>
        <v>#DIV/0!</v>
      </c>
      <c r="AA18" s="21" t="e">
        <f t="shared" si="8"/>
        <v>#DIV/0!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 t="s">
        <v>57</v>
      </c>
      <c r="AK18" s="1">
        <f t="shared" si="9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58</v>
      </c>
      <c r="B19" s="1" t="s">
        <v>36</v>
      </c>
      <c r="C19" s="1">
        <v>36.911000000000001</v>
      </c>
      <c r="D19" s="1"/>
      <c r="E19" s="1">
        <v>3.903</v>
      </c>
      <c r="F19" s="1">
        <v>33.398000000000003</v>
      </c>
      <c r="G19" s="8">
        <v>1</v>
      </c>
      <c r="H19" s="1">
        <v>180</v>
      </c>
      <c r="I19" s="1" t="s">
        <v>37</v>
      </c>
      <c r="J19" s="1"/>
      <c r="K19" s="1">
        <v>3.4</v>
      </c>
      <c r="L19" s="1">
        <f t="shared" si="2"/>
        <v>0.50300000000000011</v>
      </c>
      <c r="M19" s="1">
        <f t="shared" si="3"/>
        <v>3.903</v>
      </c>
      <c r="N19" s="1"/>
      <c r="O19" s="1"/>
      <c r="P19" s="12">
        <v>0</v>
      </c>
      <c r="Q19" s="1">
        <v>0</v>
      </c>
      <c r="R19" s="1">
        <f t="shared" si="4"/>
        <v>0.78059999999999996</v>
      </c>
      <c r="S19" s="5"/>
      <c r="T19" s="5">
        <f t="shared" si="5"/>
        <v>0</v>
      </c>
      <c r="U19" s="5"/>
      <c r="V19" s="5">
        <f t="shared" si="6"/>
        <v>0</v>
      </c>
      <c r="W19" s="5"/>
      <c r="X19" s="1"/>
      <c r="Y19" s="1"/>
      <c r="Z19" s="1">
        <f t="shared" si="7"/>
        <v>42.785037150909567</v>
      </c>
      <c r="AA19" s="1">
        <f t="shared" si="8"/>
        <v>42.785037150909567</v>
      </c>
      <c r="AB19" s="1">
        <v>0.4748</v>
      </c>
      <c r="AC19" s="1">
        <v>0.32140000000000002</v>
      </c>
      <c r="AD19" s="1">
        <v>0.96140000000000003</v>
      </c>
      <c r="AE19" s="1">
        <v>1.5056</v>
      </c>
      <c r="AF19" s="1">
        <v>1.0952</v>
      </c>
      <c r="AG19" s="1">
        <v>1.4958</v>
      </c>
      <c r="AH19" s="1">
        <v>1.3431999999999999</v>
      </c>
      <c r="AI19" s="1">
        <v>0</v>
      </c>
      <c r="AJ19" s="36" t="s">
        <v>155</v>
      </c>
      <c r="AK19" s="1">
        <f t="shared" si="9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26" t="s">
        <v>59</v>
      </c>
      <c r="B20" s="26" t="s">
        <v>36</v>
      </c>
      <c r="C20" s="26">
        <v>2804.7629999999999</v>
      </c>
      <c r="D20" s="26">
        <v>4568.0870000000004</v>
      </c>
      <c r="E20" s="26">
        <v>2505.2579999999998</v>
      </c>
      <c r="F20" s="26">
        <v>2728.85</v>
      </c>
      <c r="G20" s="27">
        <v>1</v>
      </c>
      <c r="H20" s="26">
        <v>60</v>
      </c>
      <c r="I20" s="26" t="s">
        <v>37</v>
      </c>
      <c r="J20" s="26"/>
      <c r="K20" s="26">
        <v>2690.9949999999999</v>
      </c>
      <c r="L20" s="26">
        <f t="shared" si="2"/>
        <v>-185.73700000000008</v>
      </c>
      <c r="M20" s="26">
        <f t="shared" si="3"/>
        <v>2197.2129999999997</v>
      </c>
      <c r="N20" s="26">
        <v>308.04500000000002</v>
      </c>
      <c r="O20" s="26">
        <v>795.77783999999986</v>
      </c>
      <c r="P20" s="28">
        <v>220</v>
      </c>
      <c r="Q20" s="26">
        <v>924.46502800000064</v>
      </c>
      <c r="R20" s="26">
        <f t="shared" si="4"/>
        <v>439.44259999999997</v>
      </c>
      <c r="S20" s="29">
        <f>12*R20-Q20-O20-F20</f>
        <v>824.21833199999992</v>
      </c>
      <c r="T20" s="5">
        <f t="shared" si="5"/>
        <v>824.21833199999992</v>
      </c>
      <c r="U20" s="5">
        <f t="shared" ref="U20:U22" si="12">$U$1*R20</f>
        <v>540.51439799999991</v>
      </c>
      <c r="V20" s="5">
        <f t="shared" si="6"/>
        <v>1364.7327299999997</v>
      </c>
      <c r="W20" s="29"/>
      <c r="X20" s="26"/>
      <c r="Y20" s="26"/>
      <c r="Z20" s="1">
        <f t="shared" si="7"/>
        <v>13.230000000000002</v>
      </c>
      <c r="AA20" s="26">
        <f t="shared" si="8"/>
        <v>10.124400474601236</v>
      </c>
      <c r="AB20" s="26">
        <v>497.03280000000012</v>
      </c>
      <c r="AC20" s="26">
        <v>491.17320000000001</v>
      </c>
      <c r="AD20" s="26">
        <v>482.28960000000001</v>
      </c>
      <c r="AE20" s="26">
        <v>448.85559999999998</v>
      </c>
      <c r="AF20" s="26">
        <v>598.78120000000001</v>
      </c>
      <c r="AG20" s="26">
        <v>596.61239999999998</v>
      </c>
      <c r="AH20" s="26">
        <v>541.40519999999992</v>
      </c>
      <c r="AI20" s="26">
        <v>479.1318</v>
      </c>
      <c r="AJ20" s="30" t="s">
        <v>150</v>
      </c>
      <c r="AK20" s="1">
        <f t="shared" si="9"/>
        <v>1365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60</v>
      </c>
      <c r="B21" s="1" t="s">
        <v>36</v>
      </c>
      <c r="C21" s="1">
        <v>394.71600000000001</v>
      </c>
      <c r="D21" s="1">
        <v>894.601</v>
      </c>
      <c r="E21" s="1">
        <v>453.142</v>
      </c>
      <c r="F21" s="1">
        <v>449.29399999999998</v>
      </c>
      <c r="G21" s="8">
        <v>1</v>
      </c>
      <c r="H21" s="1">
        <v>60</v>
      </c>
      <c r="I21" s="1" t="s">
        <v>37</v>
      </c>
      <c r="J21" s="1"/>
      <c r="K21" s="1">
        <v>544.22500000000002</v>
      </c>
      <c r="L21" s="1">
        <f t="shared" si="2"/>
        <v>-91.083000000000027</v>
      </c>
      <c r="M21" s="1">
        <f t="shared" si="3"/>
        <v>336.05700000000002</v>
      </c>
      <c r="N21" s="1">
        <v>117.08499999999999</v>
      </c>
      <c r="O21" s="1"/>
      <c r="P21" s="12">
        <v>47</v>
      </c>
      <c r="Q21" s="1">
        <v>213.0528000000001</v>
      </c>
      <c r="R21" s="1">
        <f t="shared" si="4"/>
        <v>67.211399999999998</v>
      </c>
      <c r="S21" s="5">
        <f t="shared" ref="S21:S22" si="13">11*R21-Q21-O21-F21</f>
        <v>76.978599999999801</v>
      </c>
      <c r="T21" s="5">
        <f t="shared" si="5"/>
        <v>76.978599999999801</v>
      </c>
      <c r="U21" s="5">
        <f t="shared" si="12"/>
        <v>82.670021999999989</v>
      </c>
      <c r="V21" s="5">
        <f t="shared" si="6"/>
        <v>159.64862199999979</v>
      </c>
      <c r="W21" s="5"/>
      <c r="X21" s="1"/>
      <c r="Y21" s="1"/>
      <c r="Z21" s="1">
        <f t="shared" si="7"/>
        <v>12.229999999999999</v>
      </c>
      <c r="AA21" s="1">
        <f t="shared" si="8"/>
        <v>9.854679414504087</v>
      </c>
      <c r="AB21" s="1">
        <v>73.938999999999993</v>
      </c>
      <c r="AC21" s="1">
        <v>72.890999999999991</v>
      </c>
      <c r="AD21" s="1">
        <v>77.612800000000007</v>
      </c>
      <c r="AE21" s="1">
        <v>72.598600000000005</v>
      </c>
      <c r="AF21" s="1">
        <v>87.712000000000003</v>
      </c>
      <c r="AG21" s="1">
        <v>85.099199999999996</v>
      </c>
      <c r="AH21" s="1">
        <v>75.818799999999996</v>
      </c>
      <c r="AI21" s="1">
        <v>73.695799999999991</v>
      </c>
      <c r="AJ21" s="1"/>
      <c r="AK21" s="1">
        <f t="shared" si="9"/>
        <v>160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61</v>
      </c>
      <c r="B22" s="1" t="s">
        <v>36</v>
      </c>
      <c r="C22" s="1">
        <v>568.56200000000001</v>
      </c>
      <c r="D22" s="1">
        <v>864.85299999999995</v>
      </c>
      <c r="E22" s="1">
        <v>676.01700000000005</v>
      </c>
      <c r="F22" s="1">
        <v>638.86199999999997</v>
      </c>
      <c r="G22" s="8">
        <v>1</v>
      </c>
      <c r="H22" s="1">
        <v>60</v>
      </c>
      <c r="I22" s="1" t="s">
        <v>37</v>
      </c>
      <c r="J22" s="1"/>
      <c r="K22" s="1">
        <v>688.33</v>
      </c>
      <c r="L22" s="1">
        <f t="shared" si="2"/>
        <v>-12.312999999999988</v>
      </c>
      <c r="M22" s="1">
        <f t="shared" si="3"/>
        <v>632.76700000000005</v>
      </c>
      <c r="N22" s="1">
        <v>43.25</v>
      </c>
      <c r="O22" s="1">
        <v>198.55407</v>
      </c>
      <c r="P22" s="12">
        <v>58</v>
      </c>
      <c r="Q22" s="1">
        <v>116.301</v>
      </c>
      <c r="R22" s="1">
        <f t="shared" si="4"/>
        <v>126.55340000000001</v>
      </c>
      <c r="S22" s="5">
        <f t="shared" si="13"/>
        <v>438.37033000000031</v>
      </c>
      <c r="T22" s="5">
        <f t="shared" si="5"/>
        <v>438.37033000000031</v>
      </c>
      <c r="U22" s="5">
        <f t="shared" si="12"/>
        <v>155.66068200000001</v>
      </c>
      <c r="V22" s="5">
        <f t="shared" si="6"/>
        <v>594.03101200000037</v>
      </c>
      <c r="W22" s="5"/>
      <c r="X22" s="1"/>
      <c r="Y22" s="1"/>
      <c r="Z22" s="1">
        <f t="shared" si="7"/>
        <v>12.230000000000004</v>
      </c>
      <c r="AA22" s="1">
        <f t="shared" si="8"/>
        <v>7.5360841352346117</v>
      </c>
      <c r="AB22" s="1">
        <v>116.301</v>
      </c>
      <c r="AC22" s="1">
        <v>122.88039999999999</v>
      </c>
      <c r="AD22" s="1">
        <v>120.33580000000001</v>
      </c>
      <c r="AE22" s="1">
        <v>113.7542</v>
      </c>
      <c r="AF22" s="1">
        <v>136.57480000000001</v>
      </c>
      <c r="AG22" s="1">
        <v>139.74539999999999</v>
      </c>
      <c r="AH22" s="1">
        <v>135.20779999999999</v>
      </c>
      <c r="AI22" s="1">
        <v>107.0376</v>
      </c>
      <c r="AJ22" s="1"/>
      <c r="AK22" s="1">
        <f t="shared" si="9"/>
        <v>594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62</v>
      </c>
      <c r="B23" s="1" t="s">
        <v>36</v>
      </c>
      <c r="C23" s="1">
        <v>32.594000000000001</v>
      </c>
      <c r="D23" s="1">
        <v>3.2749999999999999</v>
      </c>
      <c r="E23" s="1">
        <v>4</v>
      </c>
      <c r="F23" s="1">
        <v>28.956</v>
      </c>
      <c r="G23" s="8">
        <v>1</v>
      </c>
      <c r="H23" s="1">
        <v>180</v>
      </c>
      <c r="I23" s="1" t="s">
        <v>37</v>
      </c>
      <c r="J23" s="1"/>
      <c r="K23" s="1">
        <v>6.8</v>
      </c>
      <c r="L23" s="1">
        <f t="shared" si="2"/>
        <v>-2.8</v>
      </c>
      <c r="M23" s="1">
        <f t="shared" si="3"/>
        <v>4</v>
      </c>
      <c r="N23" s="1"/>
      <c r="O23" s="1"/>
      <c r="P23" s="12">
        <v>0</v>
      </c>
      <c r="Q23" s="1">
        <v>0</v>
      </c>
      <c r="R23" s="1">
        <f t="shared" si="4"/>
        <v>0.8</v>
      </c>
      <c r="S23" s="5"/>
      <c r="T23" s="5">
        <f t="shared" si="5"/>
        <v>0</v>
      </c>
      <c r="U23" s="5"/>
      <c r="V23" s="5">
        <f t="shared" si="6"/>
        <v>0</v>
      </c>
      <c r="W23" s="5"/>
      <c r="X23" s="1"/>
      <c r="Y23" s="1"/>
      <c r="Z23" s="1">
        <f t="shared" si="7"/>
        <v>36.195</v>
      </c>
      <c r="AA23" s="1">
        <f t="shared" si="8"/>
        <v>36.195</v>
      </c>
      <c r="AB23" s="1">
        <v>0.14319999999999999</v>
      </c>
      <c r="AC23" s="1">
        <v>0.49540000000000001</v>
      </c>
      <c r="AD23" s="1">
        <v>1.5768</v>
      </c>
      <c r="AE23" s="1">
        <v>2.4508000000000001</v>
      </c>
      <c r="AF23" s="1">
        <v>1.5953999999999999</v>
      </c>
      <c r="AG23" s="1">
        <v>0.7238</v>
      </c>
      <c r="AH23" s="1">
        <v>0.56820000000000004</v>
      </c>
      <c r="AI23" s="1">
        <v>0</v>
      </c>
      <c r="AJ23" s="36" t="s">
        <v>155</v>
      </c>
      <c r="AK23" s="1">
        <f t="shared" si="9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26" t="s">
        <v>63</v>
      </c>
      <c r="B24" s="26" t="s">
        <v>36</v>
      </c>
      <c r="C24" s="26">
        <v>1238.8520000000001</v>
      </c>
      <c r="D24" s="26">
        <v>1875.346</v>
      </c>
      <c r="E24" s="26">
        <v>1221.558</v>
      </c>
      <c r="F24" s="26">
        <v>1685.729</v>
      </c>
      <c r="G24" s="27">
        <v>1</v>
      </c>
      <c r="H24" s="26">
        <v>60</v>
      </c>
      <c r="I24" s="26" t="s">
        <v>37</v>
      </c>
      <c r="J24" s="26"/>
      <c r="K24" s="26">
        <v>1274.2470000000001</v>
      </c>
      <c r="L24" s="26">
        <f t="shared" si="2"/>
        <v>-52.689000000000078</v>
      </c>
      <c r="M24" s="26">
        <f t="shared" si="3"/>
        <v>1221.558</v>
      </c>
      <c r="N24" s="26"/>
      <c r="O24" s="26">
        <v>450.07247999999998</v>
      </c>
      <c r="P24" s="28">
        <v>83</v>
      </c>
      <c r="Q24" s="26">
        <v>0</v>
      </c>
      <c r="R24" s="26">
        <f t="shared" si="4"/>
        <v>244.3116</v>
      </c>
      <c r="S24" s="29">
        <f>12*R24-Q24-O24-F24</f>
        <v>795.93772000000013</v>
      </c>
      <c r="T24" s="5">
        <f t="shared" si="5"/>
        <v>795.93772000000013</v>
      </c>
      <c r="U24" s="5">
        <f>$U$1*R24</f>
        <v>300.50326799999999</v>
      </c>
      <c r="V24" s="5">
        <f t="shared" si="6"/>
        <v>1096.4409880000001</v>
      </c>
      <c r="W24" s="29"/>
      <c r="X24" s="26"/>
      <c r="Y24" s="26"/>
      <c r="Z24" s="1">
        <f t="shared" si="7"/>
        <v>13.230000000000002</v>
      </c>
      <c r="AA24" s="26">
        <f t="shared" si="8"/>
        <v>8.7421206361056942</v>
      </c>
      <c r="AB24" s="26">
        <v>241.23759999999999</v>
      </c>
      <c r="AC24" s="26">
        <v>272.75360000000001</v>
      </c>
      <c r="AD24" s="26">
        <v>272.77120000000002</v>
      </c>
      <c r="AE24" s="26">
        <v>256.25740000000002</v>
      </c>
      <c r="AF24" s="26">
        <v>304.92320000000001</v>
      </c>
      <c r="AG24" s="26">
        <v>305.27059999999989</v>
      </c>
      <c r="AH24" s="26">
        <v>254.42439999999999</v>
      </c>
      <c r="AI24" s="26">
        <v>228.71799999999999</v>
      </c>
      <c r="AJ24" s="30" t="s">
        <v>150</v>
      </c>
      <c r="AK24" s="1">
        <f t="shared" si="9"/>
        <v>1096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21" t="s">
        <v>64</v>
      </c>
      <c r="B25" s="21" t="s">
        <v>36</v>
      </c>
      <c r="C25" s="21"/>
      <c r="D25" s="21"/>
      <c r="E25" s="21"/>
      <c r="F25" s="21"/>
      <c r="G25" s="22">
        <v>0</v>
      </c>
      <c r="H25" s="21">
        <v>30</v>
      </c>
      <c r="I25" s="21" t="s">
        <v>37</v>
      </c>
      <c r="J25" s="21"/>
      <c r="K25" s="21"/>
      <c r="L25" s="21">
        <f t="shared" si="2"/>
        <v>0</v>
      </c>
      <c r="M25" s="21">
        <f t="shared" si="3"/>
        <v>0</v>
      </c>
      <c r="N25" s="21"/>
      <c r="O25" s="21"/>
      <c r="P25" s="23">
        <v>0</v>
      </c>
      <c r="Q25" s="21">
        <v>0</v>
      </c>
      <c r="R25" s="21">
        <f t="shared" si="4"/>
        <v>0</v>
      </c>
      <c r="S25" s="24"/>
      <c r="T25" s="5">
        <f t="shared" si="5"/>
        <v>0</v>
      </c>
      <c r="U25" s="24"/>
      <c r="V25" s="5">
        <f t="shared" si="6"/>
        <v>0</v>
      </c>
      <c r="W25" s="24"/>
      <c r="X25" s="21"/>
      <c r="Y25" s="21"/>
      <c r="Z25" s="1" t="e">
        <f t="shared" si="7"/>
        <v>#DIV/0!</v>
      </c>
      <c r="AA25" s="21" t="e">
        <f t="shared" si="8"/>
        <v>#DIV/0!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 t="s">
        <v>57</v>
      </c>
      <c r="AK25" s="1">
        <f t="shared" si="9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21" t="s">
        <v>65</v>
      </c>
      <c r="B26" s="21" t="s">
        <v>36</v>
      </c>
      <c r="C26" s="21"/>
      <c r="D26" s="21"/>
      <c r="E26" s="21"/>
      <c r="F26" s="21"/>
      <c r="G26" s="22">
        <v>0</v>
      </c>
      <c r="H26" s="21">
        <v>30</v>
      </c>
      <c r="I26" s="21" t="s">
        <v>37</v>
      </c>
      <c r="J26" s="21"/>
      <c r="K26" s="21"/>
      <c r="L26" s="21">
        <f t="shared" si="2"/>
        <v>0</v>
      </c>
      <c r="M26" s="21">
        <f t="shared" si="3"/>
        <v>0</v>
      </c>
      <c r="N26" s="21"/>
      <c r="O26" s="21"/>
      <c r="P26" s="23">
        <v>0</v>
      </c>
      <c r="Q26" s="21">
        <v>0</v>
      </c>
      <c r="R26" s="21">
        <f t="shared" si="4"/>
        <v>0</v>
      </c>
      <c r="S26" s="24"/>
      <c r="T26" s="5">
        <f t="shared" si="5"/>
        <v>0</v>
      </c>
      <c r="U26" s="24"/>
      <c r="V26" s="5">
        <f t="shared" si="6"/>
        <v>0</v>
      </c>
      <c r="W26" s="24"/>
      <c r="X26" s="21"/>
      <c r="Y26" s="21"/>
      <c r="Z26" s="1" t="e">
        <f t="shared" si="7"/>
        <v>#DIV/0!</v>
      </c>
      <c r="AA26" s="21" t="e">
        <f t="shared" si="8"/>
        <v>#DIV/0!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 t="s">
        <v>57</v>
      </c>
      <c r="AK26" s="1">
        <f t="shared" si="9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26" t="s">
        <v>66</v>
      </c>
      <c r="B27" s="26" t="s">
        <v>36</v>
      </c>
      <c r="C27" s="26">
        <v>1114.0250000000001</v>
      </c>
      <c r="D27" s="26">
        <v>2605.8119999999999</v>
      </c>
      <c r="E27" s="26">
        <v>939.822</v>
      </c>
      <c r="F27" s="26">
        <v>1648.4179999999999</v>
      </c>
      <c r="G27" s="27">
        <v>1</v>
      </c>
      <c r="H27" s="26">
        <v>30</v>
      </c>
      <c r="I27" s="26" t="s">
        <v>37</v>
      </c>
      <c r="J27" s="26"/>
      <c r="K27" s="26">
        <v>1189.375</v>
      </c>
      <c r="L27" s="26">
        <f t="shared" si="2"/>
        <v>-249.553</v>
      </c>
      <c r="M27" s="26">
        <f t="shared" si="3"/>
        <v>939.822</v>
      </c>
      <c r="N27" s="26"/>
      <c r="O27" s="26"/>
      <c r="P27" s="28">
        <v>97</v>
      </c>
      <c r="Q27" s="26">
        <v>383.98340000000132</v>
      </c>
      <c r="R27" s="26">
        <f t="shared" si="4"/>
        <v>187.96440000000001</v>
      </c>
      <c r="S27" s="29">
        <f>12*R27-Q27-O27-F27</f>
        <v>223.17139999999858</v>
      </c>
      <c r="T27" s="5">
        <f t="shared" si="5"/>
        <v>223.17139999999858</v>
      </c>
      <c r="U27" s="29"/>
      <c r="V27" s="5">
        <f t="shared" si="6"/>
        <v>223.17139999999858</v>
      </c>
      <c r="W27" s="29"/>
      <c r="X27" s="26"/>
      <c r="Y27" s="26"/>
      <c r="Z27" s="1">
        <f t="shared" si="7"/>
        <v>11.999999999999998</v>
      </c>
      <c r="AA27" s="26">
        <f t="shared" si="8"/>
        <v>10.812693254680147</v>
      </c>
      <c r="AB27" s="26">
        <v>228.16579999999999</v>
      </c>
      <c r="AC27" s="26">
        <v>225.13460000000001</v>
      </c>
      <c r="AD27" s="26">
        <v>207.3006</v>
      </c>
      <c r="AE27" s="26">
        <v>216.4478</v>
      </c>
      <c r="AF27" s="26">
        <v>252.77940000000001</v>
      </c>
      <c r="AG27" s="26">
        <v>265.93380000000002</v>
      </c>
      <c r="AH27" s="26">
        <v>208.8518</v>
      </c>
      <c r="AI27" s="26">
        <v>147.73480000000001</v>
      </c>
      <c r="AJ27" s="30" t="s">
        <v>150</v>
      </c>
      <c r="AK27" s="1">
        <f t="shared" si="9"/>
        <v>223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21" t="s">
        <v>67</v>
      </c>
      <c r="B28" s="21" t="s">
        <v>36</v>
      </c>
      <c r="C28" s="21"/>
      <c r="D28" s="21"/>
      <c r="E28" s="21"/>
      <c r="F28" s="21"/>
      <c r="G28" s="22">
        <v>0</v>
      </c>
      <c r="H28" s="21">
        <v>45</v>
      </c>
      <c r="I28" s="21" t="s">
        <v>37</v>
      </c>
      <c r="J28" s="21"/>
      <c r="K28" s="21"/>
      <c r="L28" s="21">
        <f t="shared" si="2"/>
        <v>0</v>
      </c>
      <c r="M28" s="21">
        <f t="shared" si="3"/>
        <v>0</v>
      </c>
      <c r="N28" s="21"/>
      <c r="O28" s="21"/>
      <c r="P28" s="23">
        <v>0</v>
      </c>
      <c r="Q28" s="21">
        <v>0</v>
      </c>
      <c r="R28" s="21">
        <f t="shared" si="4"/>
        <v>0</v>
      </c>
      <c r="S28" s="24"/>
      <c r="T28" s="5">
        <f t="shared" si="5"/>
        <v>0</v>
      </c>
      <c r="U28" s="24"/>
      <c r="V28" s="5">
        <f t="shared" si="6"/>
        <v>0</v>
      </c>
      <c r="W28" s="24"/>
      <c r="X28" s="21"/>
      <c r="Y28" s="21"/>
      <c r="Z28" s="1" t="e">
        <f t="shared" si="7"/>
        <v>#DIV/0!</v>
      </c>
      <c r="AA28" s="21" t="e">
        <f t="shared" si="8"/>
        <v>#DIV/0!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 t="s">
        <v>57</v>
      </c>
      <c r="AK28" s="1">
        <f t="shared" si="9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1" t="s">
        <v>68</v>
      </c>
      <c r="B29" s="21" t="s">
        <v>36</v>
      </c>
      <c r="C29" s="21"/>
      <c r="D29" s="21"/>
      <c r="E29" s="21"/>
      <c r="F29" s="21"/>
      <c r="G29" s="22">
        <v>0</v>
      </c>
      <c r="H29" s="21">
        <v>40</v>
      </c>
      <c r="I29" s="21" t="s">
        <v>37</v>
      </c>
      <c r="J29" s="21"/>
      <c r="K29" s="21"/>
      <c r="L29" s="21">
        <f t="shared" si="2"/>
        <v>0</v>
      </c>
      <c r="M29" s="21">
        <f t="shared" si="3"/>
        <v>0</v>
      </c>
      <c r="N29" s="21"/>
      <c r="O29" s="21"/>
      <c r="P29" s="23">
        <v>0</v>
      </c>
      <c r="Q29" s="21">
        <v>0</v>
      </c>
      <c r="R29" s="21">
        <f t="shared" si="4"/>
        <v>0</v>
      </c>
      <c r="S29" s="24"/>
      <c r="T29" s="5">
        <f t="shared" si="5"/>
        <v>0</v>
      </c>
      <c r="U29" s="24"/>
      <c r="V29" s="5">
        <f t="shared" si="6"/>
        <v>0</v>
      </c>
      <c r="W29" s="24"/>
      <c r="X29" s="21"/>
      <c r="Y29" s="21"/>
      <c r="Z29" s="1" t="e">
        <f t="shared" si="7"/>
        <v>#DIV/0!</v>
      </c>
      <c r="AA29" s="21" t="e">
        <f t="shared" si="8"/>
        <v>#DIV/0!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 t="s">
        <v>57</v>
      </c>
      <c r="AK29" s="1">
        <f t="shared" si="9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21" t="s">
        <v>69</v>
      </c>
      <c r="B30" s="21" t="s">
        <v>36</v>
      </c>
      <c r="C30" s="21"/>
      <c r="D30" s="21"/>
      <c r="E30" s="21"/>
      <c r="F30" s="21"/>
      <c r="G30" s="22">
        <v>0</v>
      </c>
      <c r="H30" s="21">
        <v>30</v>
      </c>
      <c r="I30" s="21" t="s">
        <v>37</v>
      </c>
      <c r="J30" s="21"/>
      <c r="K30" s="21"/>
      <c r="L30" s="21">
        <f t="shared" si="2"/>
        <v>0</v>
      </c>
      <c r="M30" s="21">
        <f t="shared" si="3"/>
        <v>0</v>
      </c>
      <c r="N30" s="21"/>
      <c r="O30" s="21"/>
      <c r="P30" s="23">
        <v>0</v>
      </c>
      <c r="Q30" s="21">
        <v>0</v>
      </c>
      <c r="R30" s="21">
        <f t="shared" si="4"/>
        <v>0</v>
      </c>
      <c r="S30" s="24"/>
      <c r="T30" s="5">
        <f t="shared" si="5"/>
        <v>0</v>
      </c>
      <c r="U30" s="24"/>
      <c r="V30" s="5">
        <f t="shared" si="6"/>
        <v>0</v>
      </c>
      <c r="W30" s="24"/>
      <c r="X30" s="21"/>
      <c r="Y30" s="21"/>
      <c r="Z30" s="1" t="e">
        <f t="shared" si="7"/>
        <v>#DIV/0!</v>
      </c>
      <c r="AA30" s="21" t="e">
        <f t="shared" si="8"/>
        <v>#DIV/0!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 t="s">
        <v>57</v>
      </c>
      <c r="AK30" s="1">
        <f t="shared" si="9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21" t="s">
        <v>70</v>
      </c>
      <c r="B31" s="21" t="s">
        <v>36</v>
      </c>
      <c r="C31" s="21"/>
      <c r="D31" s="21"/>
      <c r="E31" s="21"/>
      <c r="F31" s="21"/>
      <c r="G31" s="22">
        <v>0</v>
      </c>
      <c r="H31" s="21">
        <v>50</v>
      </c>
      <c r="I31" s="21" t="s">
        <v>37</v>
      </c>
      <c r="J31" s="21"/>
      <c r="K31" s="21"/>
      <c r="L31" s="21">
        <f t="shared" si="2"/>
        <v>0</v>
      </c>
      <c r="M31" s="21">
        <f t="shared" si="3"/>
        <v>0</v>
      </c>
      <c r="N31" s="21"/>
      <c r="O31" s="21"/>
      <c r="P31" s="23">
        <v>0</v>
      </c>
      <c r="Q31" s="21">
        <v>0</v>
      </c>
      <c r="R31" s="21">
        <f t="shared" si="4"/>
        <v>0</v>
      </c>
      <c r="S31" s="24"/>
      <c r="T31" s="5">
        <f t="shared" si="5"/>
        <v>0</v>
      </c>
      <c r="U31" s="24"/>
      <c r="V31" s="5">
        <f t="shared" si="6"/>
        <v>0</v>
      </c>
      <c r="W31" s="24"/>
      <c r="X31" s="21"/>
      <c r="Y31" s="21"/>
      <c r="Z31" s="1" t="e">
        <f t="shared" si="7"/>
        <v>#DIV/0!</v>
      </c>
      <c r="AA31" s="21" t="e">
        <f t="shared" si="8"/>
        <v>#DIV/0!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>
        <v>0</v>
      </c>
      <c r="AH31" s="21">
        <v>0</v>
      </c>
      <c r="AI31" s="21">
        <v>0</v>
      </c>
      <c r="AJ31" s="21" t="s">
        <v>57</v>
      </c>
      <c r="AK31" s="1">
        <f t="shared" si="9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71</v>
      </c>
      <c r="B32" s="1" t="s">
        <v>36</v>
      </c>
      <c r="C32" s="1">
        <v>24.965</v>
      </c>
      <c r="D32" s="1"/>
      <c r="E32" s="1">
        <v>2.6619999999999999</v>
      </c>
      <c r="F32" s="1">
        <v>23.184000000000001</v>
      </c>
      <c r="G32" s="8">
        <v>1</v>
      </c>
      <c r="H32" s="1">
        <v>50</v>
      </c>
      <c r="I32" s="1" t="s">
        <v>37</v>
      </c>
      <c r="J32" s="1"/>
      <c r="K32" s="1">
        <v>2.2999999999999998</v>
      </c>
      <c r="L32" s="1">
        <f t="shared" si="2"/>
        <v>0.3620000000000001</v>
      </c>
      <c r="M32" s="1">
        <f t="shared" si="3"/>
        <v>2.6619999999999999</v>
      </c>
      <c r="N32" s="1"/>
      <c r="O32" s="1"/>
      <c r="P32" s="12">
        <v>0</v>
      </c>
      <c r="Q32" s="1">
        <v>0</v>
      </c>
      <c r="R32" s="1">
        <f t="shared" si="4"/>
        <v>0.53239999999999998</v>
      </c>
      <c r="S32" s="5"/>
      <c r="T32" s="5">
        <f t="shared" si="5"/>
        <v>0</v>
      </c>
      <c r="U32" s="5"/>
      <c r="V32" s="5">
        <f t="shared" si="6"/>
        <v>0</v>
      </c>
      <c r="W32" s="5"/>
      <c r="X32" s="1"/>
      <c r="Y32" s="1"/>
      <c r="Z32" s="1">
        <f t="shared" si="7"/>
        <v>43.546205860255448</v>
      </c>
      <c r="AA32" s="1">
        <f t="shared" si="8"/>
        <v>43.546205860255448</v>
      </c>
      <c r="AB32" s="1">
        <v>0.5252</v>
      </c>
      <c r="AC32" s="1">
        <v>0.35580000000000001</v>
      </c>
      <c r="AD32" s="1">
        <v>0.54500000000000004</v>
      </c>
      <c r="AE32" s="1">
        <v>0.182</v>
      </c>
      <c r="AF32" s="1">
        <v>2.3483999999999998</v>
      </c>
      <c r="AG32" s="1">
        <v>2.5301999999999998</v>
      </c>
      <c r="AH32" s="1">
        <v>0.73</v>
      </c>
      <c r="AI32" s="1">
        <v>1.0978000000000001</v>
      </c>
      <c r="AJ32" s="1" t="s">
        <v>72</v>
      </c>
      <c r="AK32" s="1">
        <f t="shared" si="9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26" t="s">
        <v>73</v>
      </c>
      <c r="B33" s="26" t="s">
        <v>43</v>
      </c>
      <c r="C33" s="26">
        <v>1757</v>
      </c>
      <c r="D33" s="26">
        <v>1354</v>
      </c>
      <c r="E33" s="26">
        <v>1244</v>
      </c>
      <c r="F33" s="26">
        <v>1004</v>
      </c>
      <c r="G33" s="27">
        <v>0.4</v>
      </c>
      <c r="H33" s="26">
        <v>45</v>
      </c>
      <c r="I33" s="26" t="s">
        <v>37</v>
      </c>
      <c r="J33" s="26"/>
      <c r="K33" s="26">
        <v>1726</v>
      </c>
      <c r="L33" s="26">
        <f t="shared" si="2"/>
        <v>-482</v>
      </c>
      <c r="M33" s="26">
        <f t="shared" si="3"/>
        <v>788</v>
      </c>
      <c r="N33" s="26">
        <v>456</v>
      </c>
      <c r="O33" s="26"/>
      <c r="P33" s="28">
        <v>225</v>
      </c>
      <c r="Q33" s="26">
        <v>110.1999999999998</v>
      </c>
      <c r="R33" s="26">
        <f t="shared" si="4"/>
        <v>157.6</v>
      </c>
      <c r="S33" s="29">
        <f>12*R33-Q33-O33-F33</f>
        <v>777</v>
      </c>
      <c r="T33" s="5">
        <f t="shared" si="5"/>
        <v>777</v>
      </c>
      <c r="U33" s="5">
        <f>$U$1*R33</f>
        <v>193.84799999999998</v>
      </c>
      <c r="V33" s="5">
        <f t="shared" si="6"/>
        <v>970.84799999999996</v>
      </c>
      <c r="W33" s="29"/>
      <c r="X33" s="26"/>
      <c r="Y33" s="26"/>
      <c r="Z33" s="1">
        <f t="shared" si="7"/>
        <v>13.229999999999999</v>
      </c>
      <c r="AA33" s="26">
        <f t="shared" si="8"/>
        <v>7.0697969543147199</v>
      </c>
      <c r="AB33" s="26">
        <v>151</v>
      </c>
      <c r="AC33" s="26">
        <v>165.8</v>
      </c>
      <c r="AD33" s="26">
        <v>173</v>
      </c>
      <c r="AE33" s="26">
        <v>141.80000000000001</v>
      </c>
      <c r="AF33" s="26">
        <v>267.8</v>
      </c>
      <c r="AG33" s="26">
        <v>225.6</v>
      </c>
      <c r="AH33" s="26">
        <v>238.8</v>
      </c>
      <c r="AI33" s="26">
        <v>213.6</v>
      </c>
      <c r="AJ33" s="30" t="s">
        <v>153</v>
      </c>
      <c r="AK33" s="1">
        <f t="shared" si="9"/>
        <v>388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74</v>
      </c>
      <c r="B34" s="1" t="s">
        <v>43</v>
      </c>
      <c r="C34" s="1">
        <v>496</v>
      </c>
      <c r="D34" s="1">
        <v>334</v>
      </c>
      <c r="E34" s="1">
        <v>335</v>
      </c>
      <c r="F34" s="1">
        <v>214</v>
      </c>
      <c r="G34" s="8">
        <v>0.45</v>
      </c>
      <c r="H34" s="1">
        <v>50</v>
      </c>
      <c r="I34" s="16" t="s">
        <v>41</v>
      </c>
      <c r="J34" s="1"/>
      <c r="K34" s="1">
        <v>385</v>
      </c>
      <c r="L34" s="1">
        <f t="shared" si="2"/>
        <v>-50</v>
      </c>
      <c r="M34" s="1">
        <f t="shared" si="3"/>
        <v>295</v>
      </c>
      <c r="N34" s="1">
        <v>40</v>
      </c>
      <c r="O34" s="1"/>
      <c r="P34" s="12">
        <v>0</v>
      </c>
      <c r="Q34" s="1">
        <v>1200</v>
      </c>
      <c r="R34" s="1">
        <f t="shared" si="4"/>
        <v>59</v>
      </c>
      <c r="S34" s="5"/>
      <c r="T34" s="5">
        <f t="shared" si="5"/>
        <v>0</v>
      </c>
      <c r="U34" s="5"/>
      <c r="V34" s="5">
        <f t="shared" si="6"/>
        <v>0</v>
      </c>
      <c r="W34" s="5"/>
      <c r="X34" s="1"/>
      <c r="Y34" s="1"/>
      <c r="Z34" s="1">
        <f t="shared" si="7"/>
        <v>23.966101694915253</v>
      </c>
      <c r="AA34" s="1">
        <f t="shared" si="8"/>
        <v>23.966101694915253</v>
      </c>
      <c r="AB34" s="1">
        <v>49</v>
      </c>
      <c r="AC34" s="1">
        <v>42.8</v>
      </c>
      <c r="AD34" s="1">
        <v>46.2</v>
      </c>
      <c r="AE34" s="1">
        <v>45</v>
      </c>
      <c r="AF34" s="1">
        <v>47.8</v>
      </c>
      <c r="AG34" s="1">
        <v>86.4</v>
      </c>
      <c r="AH34" s="1">
        <v>85.4</v>
      </c>
      <c r="AI34" s="1">
        <v>49</v>
      </c>
      <c r="AJ34" s="1" t="s">
        <v>44</v>
      </c>
      <c r="AK34" s="1">
        <f t="shared" si="9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75</v>
      </c>
      <c r="B35" s="1" t="s">
        <v>43</v>
      </c>
      <c r="C35" s="1">
        <v>1484</v>
      </c>
      <c r="D35" s="1">
        <v>1135</v>
      </c>
      <c r="E35" s="1">
        <v>1125</v>
      </c>
      <c r="F35" s="1">
        <v>717</v>
      </c>
      <c r="G35" s="8">
        <v>0.4</v>
      </c>
      <c r="H35" s="1">
        <v>45</v>
      </c>
      <c r="I35" s="1" t="s">
        <v>37</v>
      </c>
      <c r="J35" s="1"/>
      <c r="K35" s="1">
        <v>1577</v>
      </c>
      <c r="L35" s="1">
        <f t="shared" si="2"/>
        <v>-452</v>
      </c>
      <c r="M35" s="1">
        <f t="shared" si="3"/>
        <v>675</v>
      </c>
      <c r="N35" s="1">
        <v>450</v>
      </c>
      <c r="O35" s="1"/>
      <c r="P35" s="12">
        <v>208</v>
      </c>
      <c r="Q35" s="1">
        <v>199</v>
      </c>
      <c r="R35" s="1">
        <f t="shared" si="4"/>
        <v>135</v>
      </c>
      <c r="S35" s="5">
        <f t="shared" ref="S35:S45" si="14">11*R35-Q35-O35-F35</f>
        <v>569</v>
      </c>
      <c r="T35" s="5">
        <f t="shared" si="5"/>
        <v>569</v>
      </c>
      <c r="U35" s="5">
        <f>$U$1*R35</f>
        <v>166.05</v>
      </c>
      <c r="V35" s="5">
        <f t="shared" si="6"/>
        <v>735.05</v>
      </c>
      <c r="W35" s="5"/>
      <c r="X35" s="1"/>
      <c r="Y35" s="1"/>
      <c r="Z35" s="1">
        <f t="shared" si="7"/>
        <v>12.23</v>
      </c>
      <c r="AA35" s="1">
        <f t="shared" si="8"/>
        <v>6.7851851851851848</v>
      </c>
      <c r="AB35" s="1">
        <v>128</v>
      </c>
      <c r="AC35" s="1">
        <v>127.8</v>
      </c>
      <c r="AD35" s="1">
        <v>137.6</v>
      </c>
      <c r="AE35" s="1">
        <v>126.2</v>
      </c>
      <c r="AF35" s="1">
        <v>221.4</v>
      </c>
      <c r="AG35" s="1">
        <v>165.2</v>
      </c>
      <c r="AH35" s="1">
        <v>188.2</v>
      </c>
      <c r="AI35" s="1">
        <v>176.8</v>
      </c>
      <c r="AJ35" s="1"/>
      <c r="AK35" s="1">
        <f t="shared" si="9"/>
        <v>294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76</v>
      </c>
      <c r="B36" s="1" t="s">
        <v>36</v>
      </c>
      <c r="C36" s="1">
        <v>238.20099999999999</v>
      </c>
      <c r="D36" s="1">
        <v>1169.2159999999999</v>
      </c>
      <c r="E36" s="1">
        <v>376.04</v>
      </c>
      <c r="F36" s="1">
        <v>470.50400000000002</v>
      </c>
      <c r="G36" s="8">
        <v>1</v>
      </c>
      <c r="H36" s="1">
        <v>45</v>
      </c>
      <c r="I36" s="1" t="s">
        <v>37</v>
      </c>
      <c r="J36" s="1"/>
      <c r="K36" s="1">
        <v>532.04200000000003</v>
      </c>
      <c r="L36" s="1">
        <f t="shared" si="2"/>
        <v>-156.00200000000001</v>
      </c>
      <c r="M36" s="1">
        <f t="shared" si="3"/>
        <v>194.89600000000002</v>
      </c>
      <c r="N36" s="1">
        <v>181.14400000000001</v>
      </c>
      <c r="O36" s="1"/>
      <c r="P36" s="12">
        <v>0</v>
      </c>
      <c r="Q36" s="1">
        <v>0</v>
      </c>
      <c r="R36" s="1">
        <f t="shared" si="4"/>
        <v>38.979200000000006</v>
      </c>
      <c r="S36" s="5"/>
      <c r="T36" s="5">
        <f t="shared" si="5"/>
        <v>0</v>
      </c>
      <c r="U36" s="5"/>
      <c r="V36" s="5">
        <f t="shared" si="6"/>
        <v>0</v>
      </c>
      <c r="W36" s="5"/>
      <c r="X36" s="1"/>
      <c r="Y36" s="1"/>
      <c r="Z36" s="1">
        <f t="shared" si="7"/>
        <v>12.070642804367456</v>
      </c>
      <c r="AA36" s="1">
        <f t="shared" si="8"/>
        <v>12.070642804367456</v>
      </c>
      <c r="AB36" s="1">
        <v>50.124000000000002</v>
      </c>
      <c r="AC36" s="1">
        <v>38.446399999999997</v>
      </c>
      <c r="AD36" s="1">
        <v>76.691800000000001</v>
      </c>
      <c r="AE36" s="1">
        <v>90.000599999999991</v>
      </c>
      <c r="AF36" s="1">
        <v>75.361999999999995</v>
      </c>
      <c r="AG36" s="1">
        <v>78.886200000000002</v>
      </c>
      <c r="AH36" s="1">
        <v>84.255600000000001</v>
      </c>
      <c r="AI36" s="1">
        <v>69.680800000000005</v>
      </c>
      <c r="AJ36" s="1"/>
      <c r="AK36" s="1">
        <f t="shared" si="9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77</v>
      </c>
      <c r="B37" s="1" t="s">
        <v>43</v>
      </c>
      <c r="C37" s="1">
        <v>114</v>
      </c>
      <c r="D37" s="1">
        <v>580</v>
      </c>
      <c r="E37" s="1">
        <v>281</v>
      </c>
      <c r="F37" s="1">
        <v>413</v>
      </c>
      <c r="G37" s="8">
        <v>0.1</v>
      </c>
      <c r="H37" s="1">
        <v>730</v>
      </c>
      <c r="I37" s="1" t="s">
        <v>37</v>
      </c>
      <c r="J37" s="1"/>
      <c r="K37" s="1">
        <v>283</v>
      </c>
      <c r="L37" s="1">
        <f t="shared" ref="L37:L68" si="15">E37-K37</f>
        <v>-2</v>
      </c>
      <c r="M37" s="1">
        <f t="shared" si="3"/>
        <v>281</v>
      </c>
      <c r="N37" s="1"/>
      <c r="O37" s="1"/>
      <c r="P37" s="12">
        <v>0</v>
      </c>
      <c r="Q37" s="1">
        <v>0</v>
      </c>
      <c r="R37" s="1">
        <f t="shared" si="4"/>
        <v>56.2</v>
      </c>
      <c r="S37" s="5">
        <f t="shared" si="14"/>
        <v>205.20000000000005</v>
      </c>
      <c r="T37" s="5">
        <f t="shared" si="5"/>
        <v>205.20000000000005</v>
      </c>
      <c r="U37" s="5">
        <f>$U$1*R37</f>
        <v>69.126000000000005</v>
      </c>
      <c r="V37" s="5">
        <f t="shared" si="6"/>
        <v>274.32600000000002</v>
      </c>
      <c r="W37" s="5"/>
      <c r="X37" s="1"/>
      <c r="Y37" s="1"/>
      <c r="Z37" s="1">
        <f t="shared" si="7"/>
        <v>12.23</v>
      </c>
      <c r="AA37" s="1">
        <f t="shared" si="8"/>
        <v>7.3487544483985765</v>
      </c>
      <c r="AB37" s="1">
        <v>44.4</v>
      </c>
      <c r="AC37" s="1">
        <v>23.4</v>
      </c>
      <c r="AD37" s="1">
        <v>47</v>
      </c>
      <c r="AE37" s="1">
        <v>73</v>
      </c>
      <c r="AF37" s="1">
        <v>33.4</v>
      </c>
      <c r="AG37" s="1">
        <v>21</v>
      </c>
      <c r="AH37" s="1">
        <v>20</v>
      </c>
      <c r="AI37" s="1">
        <v>0</v>
      </c>
      <c r="AJ37" s="1" t="s">
        <v>78</v>
      </c>
      <c r="AK37" s="1">
        <f t="shared" si="9"/>
        <v>27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79</v>
      </c>
      <c r="B38" s="1" t="s">
        <v>43</v>
      </c>
      <c r="C38" s="1">
        <v>165</v>
      </c>
      <c r="D38" s="1">
        <v>318</v>
      </c>
      <c r="E38" s="1">
        <v>223</v>
      </c>
      <c r="F38" s="1">
        <v>176</v>
      </c>
      <c r="G38" s="8">
        <v>0.35</v>
      </c>
      <c r="H38" s="1">
        <v>40</v>
      </c>
      <c r="I38" s="1" t="s">
        <v>37</v>
      </c>
      <c r="J38" s="1"/>
      <c r="K38" s="1">
        <v>292</v>
      </c>
      <c r="L38" s="1">
        <f t="shared" si="15"/>
        <v>-69</v>
      </c>
      <c r="M38" s="1">
        <f t="shared" si="3"/>
        <v>163</v>
      </c>
      <c r="N38" s="1">
        <v>60</v>
      </c>
      <c r="O38" s="1"/>
      <c r="P38" s="12">
        <v>0</v>
      </c>
      <c r="Q38" s="1">
        <v>30.600000000000019</v>
      </c>
      <c r="R38" s="1">
        <f t="shared" si="4"/>
        <v>32.6</v>
      </c>
      <c r="S38" s="5">
        <f t="shared" si="14"/>
        <v>152</v>
      </c>
      <c r="T38" s="5">
        <f t="shared" si="5"/>
        <v>152</v>
      </c>
      <c r="U38" s="5"/>
      <c r="V38" s="5">
        <f t="shared" si="6"/>
        <v>152</v>
      </c>
      <c r="W38" s="5"/>
      <c r="X38" s="1"/>
      <c r="Y38" s="1"/>
      <c r="Z38" s="1">
        <f t="shared" si="7"/>
        <v>11</v>
      </c>
      <c r="AA38" s="1">
        <f t="shared" si="8"/>
        <v>6.3374233128834359</v>
      </c>
      <c r="AB38" s="1">
        <v>28.6</v>
      </c>
      <c r="AC38" s="1">
        <v>30</v>
      </c>
      <c r="AD38" s="1">
        <v>31.8</v>
      </c>
      <c r="AE38" s="1">
        <v>32</v>
      </c>
      <c r="AF38" s="1">
        <v>39.4</v>
      </c>
      <c r="AG38" s="1">
        <v>42</v>
      </c>
      <c r="AH38" s="1">
        <v>44.2</v>
      </c>
      <c r="AI38" s="1">
        <v>44</v>
      </c>
      <c r="AJ38" s="1"/>
      <c r="AK38" s="1">
        <f t="shared" si="9"/>
        <v>53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80</v>
      </c>
      <c r="B39" s="1" t="s">
        <v>36</v>
      </c>
      <c r="C39" s="1">
        <v>14.148999999999999</v>
      </c>
      <c r="D39" s="1">
        <v>109.872</v>
      </c>
      <c r="E39" s="1">
        <v>28.968</v>
      </c>
      <c r="F39" s="1">
        <v>52.006999999999998</v>
      </c>
      <c r="G39" s="8">
        <v>1</v>
      </c>
      <c r="H39" s="1">
        <v>40</v>
      </c>
      <c r="I39" s="1" t="s">
        <v>37</v>
      </c>
      <c r="J39" s="1"/>
      <c r="K39" s="1">
        <v>35.432000000000002</v>
      </c>
      <c r="L39" s="1">
        <f t="shared" si="15"/>
        <v>-6.4640000000000022</v>
      </c>
      <c r="M39" s="1">
        <f t="shared" si="3"/>
        <v>24.635999999999999</v>
      </c>
      <c r="N39" s="1">
        <v>4.3319999999999999</v>
      </c>
      <c r="O39" s="1"/>
      <c r="P39" s="12">
        <v>0</v>
      </c>
      <c r="Q39" s="1">
        <v>8.8077999999999861</v>
      </c>
      <c r="R39" s="1">
        <f t="shared" si="4"/>
        <v>4.9272</v>
      </c>
      <c r="S39" s="5"/>
      <c r="T39" s="5">
        <f t="shared" si="5"/>
        <v>0</v>
      </c>
      <c r="U39" s="5"/>
      <c r="V39" s="5">
        <f t="shared" si="6"/>
        <v>0</v>
      </c>
      <c r="W39" s="5"/>
      <c r="X39" s="1"/>
      <c r="Y39" s="1"/>
      <c r="Z39" s="1">
        <f t="shared" si="7"/>
        <v>12.342669264490986</v>
      </c>
      <c r="AA39" s="1">
        <f t="shared" si="8"/>
        <v>12.342669264490986</v>
      </c>
      <c r="AB39" s="1">
        <v>6.3929999999999998</v>
      </c>
      <c r="AC39" s="1">
        <v>6.0958000000000014</v>
      </c>
      <c r="AD39" s="1">
        <v>6.6498000000000008</v>
      </c>
      <c r="AE39" s="1">
        <v>6.2594000000000003</v>
      </c>
      <c r="AF39" s="1">
        <v>5.8335999999999997</v>
      </c>
      <c r="AG39" s="1">
        <v>5.0637999999999996</v>
      </c>
      <c r="AH39" s="1">
        <v>4.4527999999999999</v>
      </c>
      <c r="AI39" s="1">
        <v>6.3346</v>
      </c>
      <c r="AJ39" s="1"/>
      <c r="AK39" s="1">
        <f t="shared" si="9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81</v>
      </c>
      <c r="B40" s="1" t="s">
        <v>43</v>
      </c>
      <c r="C40" s="1">
        <v>317</v>
      </c>
      <c r="D40" s="1">
        <v>407</v>
      </c>
      <c r="E40" s="1">
        <v>278</v>
      </c>
      <c r="F40" s="1">
        <v>281</v>
      </c>
      <c r="G40" s="8">
        <v>0.4</v>
      </c>
      <c r="H40" s="1">
        <v>40</v>
      </c>
      <c r="I40" s="1" t="s">
        <v>37</v>
      </c>
      <c r="J40" s="1"/>
      <c r="K40" s="1">
        <v>354</v>
      </c>
      <c r="L40" s="1">
        <f t="shared" si="15"/>
        <v>-76</v>
      </c>
      <c r="M40" s="1">
        <f t="shared" si="3"/>
        <v>212</v>
      </c>
      <c r="N40" s="1">
        <v>66</v>
      </c>
      <c r="O40" s="1"/>
      <c r="P40" s="12">
        <v>88</v>
      </c>
      <c r="Q40" s="1">
        <v>0</v>
      </c>
      <c r="R40" s="1">
        <f t="shared" si="4"/>
        <v>42.4</v>
      </c>
      <c r="S40" s="5">
        <f t="shared" si="14"/>
        <v>185.39999999999998</v>
      </c>
      <c r="T40" s="5">
        <f t="shared" si="5"/>
        <v>185.39999999999998</v>
      </c>
      <c r="U40" s="5"/>
      <c r="V40" s="5">
        <f t="shared" si="6"/>
        <v>185.39999999999998</v>
      </c>
      <c r="W40" s="5"/>
      <c r="X40" s="1"/>
      <c r="Y40" s="1"/>
      <c r="Z40" s="1">
        <f t="shared" si="7"/>
        <v>11</v>
      </c>
      <c r="AA40" s="1">
        <f t="shared" si="8"/>
        <v>6.6273584905660377</v>
      </c>
      <c r="AB40" s="1">
        <v>35</v>
      </c>
      <c r="AC40" s="1">
        <v>44</v>
      </c>
      <c r="AD40" s="1">
        <v>41.2</v>
      </c>
      <c r="AE40" s="1">
        <v>27</v>
      </c>
      <c r="AF40" s="1">
        <v>56</v>
      </c>
      <c r="AG40" s="1">
        <v>36.200000000000003</v>
      </c>
      <c r="AH40" s="1">
        <v>31</v>
      </c>
      <c r="AI40" s="1">
        <v>27.4</v>
      </c>
      <c r="AJ40" s="1"/>
      <c r="AK40" s="1">
        <f t="shared" si="9"/>
        <v>74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82</v>
      </c>
      <c r="B41" s="1" t="s">
        <v>43</v>
      </c>
      <c r="C41" s="1">
        <v>639</v>
      </c>
      <c r="D41" s="1">
        <v>529</v>
      </c>
      <c r="E41" s="1">
        <v>506</v>
      </c>
      <c r="F41" s="1">
        <v>441</v>
      </c>
      <c r="G41" s="8">
        <v>0.4</v>
      </c>
      <c r="H41" s="1">
        <v>45</v>
      </c>
      <c r="I41" s="1" t="s">
        <v>37</v>
      </c>
      <c r="J41" s="1"/>
      <c r="K41" s="1">
        <v>603</v>
      </c>
      <c r="L41" s="1">
        <f t="shared" si="15"/>
        <v>-97</v>
      </c>
      <c r="M41" s="1">
        <f t="shared" si="3"/>
        <v>416</v>
      </c>
      <c r="N41" s="1">
        <v>90</v>
      </c>
      <c r="O41" s="1"/>
      <c r="P41" s="12">
        <v>120</v>
      </c>
      <c r="Q41" s="1">
        <v>88</v>
      </c>
      <c r="R41" s="1">
        <f t="shared" si="4"/>
        <v>83.2</v>
      </c>
      <c r="S41" s="5">
        <f t="shared" si="14"/>
        <v>386.20000000000005</v>
      </c>
      <c r="T41" s="5">
        <f t="shared" si="5"/>
        <v>386.20000000000005</v>
      </c>
      <c r="U41" s="5">
        <f>$U$1*R41</f>
        <v>102.336</v>
      </c>
      <c r="V41" s="5">
        <f t="shared" si="6"/>
        <v>488.53600000000006</v>
      </c>
      <c r="W41" s="5"/>
      <c r="X41" s="1"/>
      <c r="Y41" s="1"/>
      <c r="Z41" s="1">
        <f t="shared" si="7"/>
        <v>12.23</v>
      </c>
      <c r="AA41" s="1">
        <f t="shared" si="8"/>
        <v>6.3581730769230766</v>
      </c>
      <c r="AB41" s="1">
        <v>71.400000000000006</v>
      </c>
      <c r="AC41" s="1">
        <v>74.400000000000006</v>
      </c>
      <c r="AD41" s="1">
        <v>66.400000000000006</v>
      </c>
      <c r="AE41" s="1">
        <v>43.6</v>
      </c>
      <c r="AF41" s="1">
        <v>94.8</v>
      </c>
      <c r="AG41" s="1">
        <v>74.400000000000006</v>
      </c>
      <c r="AH41" s="1">
        <v>75.599999999999994</v>
      </c>
      <c r="AI41" s="1">
        <v>68.400000000000006</v>
      </c>
      <c r="AJ41" s="1" t="s">
        <v>44</v>
      </c>
      <c r="AK41" s="1">
        <f t="shared" si="9"/>
        <v>195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83</v>
      </c>
      <c r="B42" s="1" t="s">
        <v>36</v>
      </c>
      <c r="C42" s="1">
        <v>82.724999999999994</v>
      </c>
      <c r="D42" s="1">
        <v>252.57</v>
      </c>
      <c r="E42" s="1">
        <v>105.15300000000001</v>
      </c>
      <c r="F42" s="1">
        <v>101.041</v>
      </c>
      <c r="G42" s="8">
        <v>1</v>
      </c>
      <c r="H42" s="1">
        <v>40</v>
      </c>
      <c r="I42" s="1" t="s">
        <v>37</v>
      </c>
      <c r="J42" s="1"/>
      <c r="K42" s="1">
        <v>156.72</v>
      </c>
      <c r="L42" s="1">
        <f t="shared" si="15"/>
        <v>-51.566999999999993</v>
      </c>
      <c r="M42" s="1">
        <f t="shared" si="3"/>
        <v>57.434000000000005</v>
      </c>
      <c r="N42" s="1">
        <v>47.719000000000001</v>
      </c>
      <c r="O42" s="1"/>
      <c r="P42" s="12">
        <v>0</v>
      </c>
      <c r="Q42" s="1">
        <v>30.77340000000002</v>
      </c>
      <c r="R42" s="1">
        <f t="shared" si="4"/>
        <v>11.486800000000001</v>
      </c>
      <c r="S42" s="5"/>
      <c r="T42" s="5">
        <f t="shared" si="5"/>
        <v>0</v>
      </c>
      <c r="U42" s="5"/>
      <c r="V42" s="5">
        <f t="shared" si="6"/>
        <v>0</v>
      </c>
      <c r="W42" s="5"/>
      <c r="X42" s="1"/>
      <c r="Y42" s="1"/>
      <c r="Z42" s="1">
        <f t="shared" si="7"/>
        <v>11.47529338022774</v>
      </c>
      <c r="AA42" s="1">
        <f t="shared" si="8"/>
        <v>11.47529338022774</v>
      </c>
      <c r="AB42" s="1">
        <v>13.9436</v>
      </c>
      <c r="AC42" s="1">
        <v>13.689399999999999</v>
      </c>
      <c r="AD42" s="1">
        <v>14.4346</v>
      </c>
      <c r="AE42" s="1">
        <v>16.334</v>
      </c>
      <c r="AF42" s="1">
        <v>18.047999999999998</v>
      </c>
      <c r="AG42" s="1">
        <v>14.3842</v>
      </c>
      <c r="AH42" s="1">
        <v>13.5288</v>
      </c>
      <c r="AI42" s="1">
        <v>17.506599999999999</v>
      </c>
      <c r="AJ42" s="1"/>
      <c r="AK42" s="1">
        <f t="shared" si="9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6" t="s">
        <v>84</v>
      </c>
      <c r="B43" s="26" t="s">
        <v>43</v>
      </c>
      <c r="C43" s="26">
        <v>484</v>
      </c>
      <c r="D43" s="26">
        <v>745</v>
      </c>
      <c r="E43" s="26">
        <v>477</v>
      </c>
      <c r="F43" s="26">
        <v>682</v>
      </c>
      <c r="G43" s="27">
        <v>0.35</v>
      </c>
      <c r="H43" s="26">
        <v>40</v>
      </c>
      <c r="I43" s="26" t="s">
        <v>37</v>
      </c>
      <c r="J43" s="26"/>
      <c r="K43" s="26">
        <v>539</v>
      </c>
      <c r="L43" s="26">
        <f t="shared" si="15"/>
        <v>-62</v>
      </c>
      <c r="M43" s="26">
        <f t="shared" si="3"/>
        <v>417</v>
      </c>
      <c r="N43" s="26">
        <v>60</v>
      </c>
      <c r="O43" s="26"/>
      <c r="P43" s="28">
        <v>0</v>
      </c>
      <c r="Q43" s="26">
        <v>14.19999999999993</v>
      </c>
      <c r="R43" s="26">
        <f t="shared" si="4"/>
        <v>83.4</v>
      </c>
      <c r="S43" s="29">
        <f>12*R43-Q43-O43-F43</f>
        <v>304.60000000000014</v>
      </c>
      <c r="T43" s="5">
        <f t="shared" si="5"/>
        <v>304.60000000000014</v>
      </c>
      <c r="U43" s="29"/>
      <c r="V43" s="5">
        <f t="shared" si="6"/>
        <v>304.60000000000014</v>
      </c>
      <c r="W43" s="29"/>
      <c r="X43" s="26"/>
      <c r="Y43" s="26"/>
      <c r="Z43" s="1">
        <f t="shared" si="7"/>
        <v>12</v>
      </c>
      <c r="AA43" s="26">
        <f t="shared" si="8"/>
        <v>8.3477218225419652</v>
      </c>
      <c r="AB43" s="26">
        <v>87</v>
      </c>
      <c r="AC43" s="26">
        <v>96</v>
      </c>
      <c r="AD43" s="26">
        <v>107.2</v>
      </c>
      <c r="AE43" s="26">
        <v>120.4</v>
      </c>
      <c r="AF43" s="26">
        <v>117.8</v>
      </c>
      <c r="AG43" s="26">
        <v>97.6</v>
      </c>
      <c r="AH43" s="26">
        <v>91</v>
      </c>
      <c r="AI43" s="26">
        <v>69.599999999999994</v>
      </c>
      <c r="AJ43" s="30" t="s">
        <v>150</v>
      </c>
      <c r="AK43" s="1">
        <f t="shared" si="9"/>
        <v>107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85</v>
      </c>
      <c r="B44" s="1" t="s">
        <v>43</v>
      </c>
      <c r="C44" s="1">
        <v>189</v>
      </c>
      <c r="D44" s="1">
        <v>582</v>
      </c>
      <c r="E44" s="1">
        <v>325</v>
      </c>
      <c r="F44" s="1">
        <v>417</v>
      </c>
      <c r="G44" s="8">
        <v>0.4</v>
      </c>
      <c r="H44" s="1">
        <v>40</v>
      </c>
      <c r="I44" s="1" t="s">
        <v>37</v>
      </c>
      <c r="J44" s="1"/>
      <c r="K44" s="1">
        <v>354</v>
      </c>
      <c r="L44" s="1">
        <f t="shared" si="15"/>
        <v>-29</v>
      </c>
      <c r="M44" s="1">
        <f t="shared" si="3"/>
        <v>301</v>
      </c>
      <c r="N44" s="1">
        <v>24</v>
      </c>
      <c r="O44" s="1"/>
      <c r="P44" s="12">
        <v>0</v>
      </c>
      <c r="Q44" s="1">
        <v>196.8000000000001</v>
      </c>
      <c r="R44" s="1">
        <f t="shared" si="4"/>
        <v>60.2</v>
      </c>
      <c r="S44" s="5">
        <f t="shared" si="14"/>
        <v>48.399999999999977</v>
      </c>
      <c r="T44" s="5">
        <f t="shared" si="5"/>
        <v>48.399999999999977</v>
      </c>
      <c r="U44" s="5"/>
      <c r="V44" s="5">
        <f t="shared" si="6"/>
        <v>48.399999999999977</v>
      </c>
      <c r="W44" s="5"/>
      <c r="X44" s="1"/>
      <c r="Y44" s="1"/>
      <c r="Z44" s="1">
        <f t="shared" si="7"/>
        <v>11</v>
      </c>
      <c r="AA44" s="1">
        <f t="shared" si="8"/>
        <v>10.196013289036545</v>
      </c>
      <c r="AB44" s="1">
        <v>71.400000000000006</v>
      </c>
      <c r="AC44" s="1">
        <v>64.2</v>
      </c>
      <c r="AD44" s="1">
        <v>58.8</v>
      </c>
      <c r="AE44" s="1">
        <v>59.2</v>
      </c>
      <c r="AF44" s="1">
        <v>62.2</v>
      </c>
      <c r="AG44" s="1">
        <v>60.6</v>
      </c>
      <c r="AH44" s="1">
        <v>62.4</v>
      </c>
      <c r="AI44" s="1">
        <v>66.400000000000006</v>
      </c>
      <c r="AJ44" s="1" t="s">
        <v>44</v>
      </c>
      <c r="AK44" s="1">
        <f t="shared" si="9"/>
        <v>19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86</v>
      </c>
      <c r="B45" s="1" t="s">
        <v>36</v>
      </c>
      <c r="C45" s="1">
        <v>312.488</v>
      </c>
      <c r="D45" s="1">
        <v>216.27600000000001</v>
      </c>
      <c r="E45" s="1">
        <v>225.05500000000001</v>
      </c>
      <c r="F45" s="1">
        <v>172.81</v>
      </c>
      <c r="G45" s="8">
        <v>1</v>
      </c>
      <c r="H45" s="1">
        <v>50</v>
      </c>
      <c r="I45" s="1" t="s">
        <v>37</v>
      </c>
      <c r="J45" s="1"/>
      <c r="K45" s="1">
        <v>315.89600000000002</v>
      </c>
      <c r="L45" s="1">
        <f t="shared" si="15"/>
        <v>-90.841000000000008</v>
      </c>
      <c r="M45" s="1">
        <f t="shared" si="3"/>
        <v>125.65900000000001</v>
      </c>
      <c r="N45" s="1">
        <v>99.396000000000001</v>
      </c>
      <c r="O45" s="1"/>
      <c r="P45" s="12">
        <v>0</v>
      </c>
      <c r="Q45" s="1">
        <v>0</v>
      </c>
      <c r="R45" s="1">
        <f t="shared" si="4"/>
        <v>25.131800000000002</v>
      </c>
      <c r="S45" s="5">
        <f t="shared" si="14"/>
        <v>103.63980000000004</v>
      </c>
      <c r="T45" s="5">
        <f t="shared" si="5"/>
        <v>103.63980000000004</v>
      </c>
      <c r="U45" s="5"/>
      <c r="V45" s="5">
        <f t="shared" si="6"/>
        <v>103.63980000000004</v>
      </c>
      <c r="W45" s="5"/>
      <c r="X45" s="1"/>
      <c r="Y45" s="1"/>
      <c r="Z45" s="1">
        <f t="shared" si="7"/>
        <v>11</v>
      </c>
      <c r="AA45" s="1">
        <f t="shared" si="8"/>
        <v>6.876148942773697</v>
      </c>
      <c r="AB45" s="1">
        <v>23.292999999999999</v>
      </c>
      <c r="AC45" s="1">
        <v>22.013999999999999</v>
      </c>
      <c r="AD45" s="1">
        <v>35.386000000000003</v>
      </c>
      <c r="AE45" s="1">
        <v>33.058399999999999</v>
      </c>
      <c r="AF45" s="1">
        <v>45.860199999999999</v>
      </c>
      <c r="AG45" s="1">
        <v>32.693399999999997</v>
      </c>
      <c r="AH45" s="1">
        <v>18.192799999999998</v>
      </c>
      <c r="AI45" s="1">
        <v>15.429399999999999</v>
      </c>
      <c r="AJ45" s="1"/>
      <c r="AK45" s="1">
        <f t="shared" si="9"/>
        <v>104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87</v>
      </c>
      <c r="B46" s="1" t="s">
        <v>36</v>
      </c>
      <c r="C46" s="1">
        <v>364.822</v>
      </c>
      <c r="D46" s="1">
        <v>2109.261</v>
      </c>
      <c r="E46" s="1">
        <v>694.76499999999999</v>
      </c>
      <c r="F46" s="1">
        <v>1226.6289999999999</v>
      </c>
      <c r="G46" s="8">
        <v>1</v>
      </c>
      <c r="H46" s="1">
        <v>50</v>
      </c>
      <c r="I46" s="1" t="s">
        <v>37</v>
      </c>
      <c r="J46" s="1"/>
      <c r="K46" s="1">
        <v>877.87</v>
      </c>
      <c r="L46" s="1">
        <f t="shared" si="15"/>
        <v>-183.10500000000002</v>
      </c>
      <c r="M46" s="1">
        <f t="shared" si="3"/>
        <v>475.75</v>
      </c>
      <c r="N46" s="1">
        <v>219.01499999999999</v>
      </c>
      <c r="O46" s="1"/>
      <c r="P46" s="12">
        <v>0</v>
      </c>
      <c r="Q46" s="1">
        <v>0</v>
      </c>
      <c r="R46" s="1">
        <f t="shared" si="4"/>
        <v>95.15</v>
      </c>
      <c r="S46" s="5"/>
      <c r="T46" s="5">
        <f t="shared" si="5"/>
        <v>0</v>
      </c>
      <c r="U46" s="5"/>
      <c r="V46" s="5">
        <f t="shared" si="6"/>
        <v>0</v>
      </c>
      <c r="W46" s="5"/>
      <c r="X46" s="1"/>
      <c r="Y46" s="1"/>
      <c r="Z46" s="1">
        <f t="shared" si="7"/>
        <v>12.89152916447714</v>
      </c>
      <c r="AA46" s="1">
        <f t="shared" si="8"/>
        <v>12.89152916447714</v>
      </c>
      <c r="AB46" s="1">
        <v>105.3668</v>
      </c>
      <c r="AC46" s="1">
        <v>88.069000000000003</v>
      </c>
      <c r="AD46" s="1">
        <v>201.85839999999999</v>
      </c>
      <c r="AE46" s="1">
        <v>227.624</v>
      </c>
      <c r="AF46" s="1">
        <v>176.36859999999999</v>
      </c>
      <c r="AG46" s="1">
        <v>191.1208</v>
      </c>
      <c r="AH46" s="1">
        <v>162.3288</v>
      </c>
      <c r="AI46" s="1">
        <v>136.67160000000001</v>
      </c>
      <c r="AJ46" s="1"/>
      <c r="AK46" s="1">
        <f t="shared" si="9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21" t="s">
        <v>88</v>
      </c>
      <c r="B47" s="21" t="s">
        <v>36</v>
      </c>
      <c r="C47" s="21"/>
      <c r="D47" s="21"/>
      <c r="E47" s="21"/>
      <c r="F47" s="21"/>
      <c r="G47" s="22">
        <v>0</v>
      </c>
      <c r="H47" s="21">
        <v>40</v>
      </c>
      <c r="I47" s="21" t="s">
        <v>37</v>
      </c>
      <c r="J47" s="21"/>
      <c r="K47" s="21"/>
      <c r="L47" s="21">
        <f t="shared" si="15"/>
        <v>0</v>
      </c>
      <c r="M47" s="21">
        <f t="shared" si="3"/>
        <v>0</v>
      </c>
      <c r="N47" s="21"/>
      <c r="O47" s="21"/>
      <c r="P47" s="23">
        <v>0</v>
      </c>
      <c r="Q47" s="21">
        <v>0</v>
      </c>
      <c r="R47" s="21">
        <f t="shared" si="4"/>
        <v>0</v>
      </c>
      <c r="S47" s="24"/>
      <c r="T47" s="5">
        <f t="shared" si="5"/>
        <v>0</v>
      </c>
      <c r="U47" s="24"/>
      <c r="V47" s="5">
        <f t="shared" si="6"/>
        <v>0</v>
      </c>
      <c r="W47" s="24"/>
      <c r="X47" s="21"/>
      <c r="Y47" s="21"/>
      <c r="Z47" s="1" t="e">
        <f t="shared" si="7"/>
        <v>#DIV/0!</v>
      </c>
      <c r="AA47" s="21" t="e">
        <f t="shared" si="8"/>
        <v>#DIV/0!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 t="s">
        <v>57</v>
      </c>
      <c r="AK47" s="1">
        <f t="shared" si="9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89</v>
      </c>
      <c r="B48" s="1" t="s">
        <v>43</v>
      </c>
      <c r="C48" s="1">
        <v>206</v>
      </c>
      <c r="D48" s="1">
        <v>220</v>
      </c>
      <c r="E48" s="1">
        <v>168</v>
      </c>
      <c r="F48" s="1">
        <v>235</v>
      </c>
      <c r="G48" s="8">
        <v>0.45</v>
      </c>
      <c r="H48" s="1">
        <v>50</v>
      </c>
      <c r="I48" s="1" t="s">
        <v>37</v>
      </c>
      <c r="J48" s="1"/>
      <c r="K48" s="1">
        <v>181</v>
      </c>
      <c r="L48" s="1">
        <f t="shared" si="15"/>
        <v>-13</v>
      </c>
      <c r="M48" s="1">
        <f t="shared" si="3"/>
        <v>158</v>
      </c>
      <c r="N48" s="1">
        <v>10</v>
      </c>
      <c r="O48" s="1"/>
      <c r="P48" s="12">
        <v>0</v>
      </c>
      <c r="Q48" s="1">
        <v>104.9999999999999</v>
      </c>
      <c r="R48" s="1">
        <f t="shared" si="4"/>
        <v>31.6</v>
      </c>
      <c r="S48" s="5">
        <f t="shared" ref="S48:S62" si="16">11*R48-Q48-O48-F48</f>
        <v>7.6000000000001364</v>
      </c>
      <c r="T48" s="5">
        <f t="shared" si="5"/>
        <v>7.6000000000001364</v>
      </c>
      <c r="U48" s="5"/>
      <c r="V48" s="5">
        <f t="shared" si="6"/>
        <v>7.6000000000001364</v>
      </c>
      <c r="W48" s="5"/>
      <c r="X48" s="1"/>
      <c r="Y48" s="1"/>
      <c r="Z48" s="1">
        <f t="shared" si="7"/>
        <v>11</v>
      </c>
      <c r="AA48" s="1">
        <f t="shared" si="8"/>
        <v>10.759493670886071</v>
      </c>
      <c r="AB48" s="1">
        <v>38</v>
      </c>
      <c r="AC48" s="1">
        <v>34</v>
      </c>
      <c r="AD48" s="1">
        <v>32.200000000000003</v>
      </c>
      <c r="AE48" s="1">
        <v>32.200000000000003</v>
      </c>
      <c r="AF48" s="1">
        <v>29.6</v>
      </c>
      <c r="AG48" s="1">
        <v>48.6</v>
      </c>
      <c r="AH48" s="1">
        <v>44.8</v>
      </c>
      <c r="AI48" s="1">
        <v>30.8</v>
      </c>
      <c r="AJ48" s="1" t="s">
        <v>44</v>
      </c>
      <c r="AK48" s="1">
        <f t="shared" si="9"/>
        <v>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90</v>
      </c>
      <c r="B49" s="1" t="s">
        <v>43</v>
      </c>
      <c r="C49" s="1">
        <v>55</v>
      </c>
      <c r="D49" s="1">
        <v>81</v>
      </c>
      <c r="E49" s="1">
        <v>35</v>
      </c>
      <c r="F49" s="1">
        <v>95</v>
      </c>
      <c r="G49" s="8">
        <v>0.4</v>
      </c>
      <c r="H49" s="1">
        <v>40</v>
      </c>
      <c r="I49" s="1" t="s">
        <v>37</v>
      </c>
      <c r="J49" s="1"/>
      <c r="K49" s="1">
        <v>41</v>
      </c>
      <c r="L49" s="1">
        <f t="shared" si="15"/>
        <v>-6</v>
      </c>
      <c r="M49" s="1">
        <f t="shared" si="3"/>
        <v>35</v>
      </c>
      <c r="N49" s="1"/>
      <c r="O49" s="1"/>
      <c r="P49" s="12">
        <v>0</v>
      </c>
      <c r="Q49" s="1">
        <v>15.19999999999999</v>
      </c>
      <c r="R49" s="1">
        <f t="shared" si="4"/>
        <v>7</v>
      </c>
      <c r="S49" s="5"/>
      <c r="T49" s="5">
        <f t="shared" si="5"/>
        <v>0</v>
      </c>
      <c r="U49" s="5"/>
      <c r="V49" s="5">
        <f t="shared" si="6"/>
        <v>0</v>
      </c>
      <c r="W49" s="5"/>
      <c r="X49" s="1"/>
      <c r="Y49" s="1"/>
      <c r="Z49" s="1">
        <f t="shared" si="7"/>
        <v>15.742857142857142</v>
      </c>
      <c r="AA49" s="1">
        <f t="shared" si="8"/>
        <v>15.742857142857142</v>
      </c>
      <c r="AB49" s="1">
        <v>11.2</v>
      </c>
      <c r="AC49" s="1">
        <v>12.2</v>
      </c>
      <c r="AD49" s="1">
        <v>7.2</v>
      </c>
      <c r="AE49" s="1">
        <v>8.6</v>
      </c>
      <c r="AF49" s="1">
        <v>10.8</v>
      </c>
      <c r="AG49" s="1">
        <v>9.8000000000000007</v>
      </c>
      <c r="AH49" s="1">
        <v>8.1999999999999993</v>
      </c>
      <c r="AI49" s="1">
        <v>8</v>
      </c>
      <c r="AJ49" s="35" t="s">
        <v>38</v>
      </c>
      <c r="AK49" s="1">
        <f t="shared" si="9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26" t="s">
        <v>91</v>
      </c>
      <c r="B50" s="26" t="s">
        <v>43</v>
      </c>
      <c r="C50" s="26">
        <v>30</v>
      </c>
      <c r="D50" s="26">
        <v>105</v>
      </c>
      <c r="E50" s="26">
        <v>36</v>
      </c>
      <c r="F50" s="26">
        <v>96</v>
      </c>
      <c r="G50" s="27">
        <v>0.4</v>
      </c>
      <c r="H50" s="26">
        <v>40</v>
      </c>
      <c r="I50" s="26" t="s">
        <v>37</v>
      </c>
      <c r="J50" s="26"/>
      <c r="K50" s="26">
        <v>38</v>
      </c>
      <c r="L50" s="26">
        <f t="shared" si="15"/>
        <v>-2</v>
      </c>
      <c r="M50" s="26">
        <f t="shared" si="3"/>
        <v>36</v>
      </c>
      <c r="N50" s="26"/>
      <c r="O50" s="26"/>
      <c r="P50" s="28">
        <v>0</v>
      </c>
      <c r="Q50" s="26">
        <v>18.600000000000009</v>
      </c>
      <c r="R50" s="26">
        <f t="shared" si="4"/>
        <v>7.2</v>
      </c>
      <c r="S50" s="29"/>
      <c r="T50" s="5">
        <f t="shared" si="5"/>
        <v>0</v>
      </c>
      <c r="U50" s="29"/>
      <c r="V50" s="5">
        <f t="shared" si="6"/>
        <v>0</v>
      </c>
      <c r="W50" s="29"/>
      <c r="X50" s="26"/>
      <c r="Y50" s="26"/>
      <c r="Z50" s="1">
        <f t="shared" si="7"/>
        <v>15.916666666666668</v>
      </c>
      <c r="AA50" s="26">
        <f t="shared" si="8"/>
        <v>15.916666666666668</v>
      </c>
      <c r="AB50" s="26">
        <v>11.4</v>
      </c>
      <c r="AC50" s="26">
        <v>13.2</v>
      </c>
      <c r="AD50" s="26">
        <v>7.6</v>
      </c>
      <c r="AE50" s="26">
        <v>5.4</v>
      </c>
      <c r="AF50" s="26">
        <v>9</v>
      </c>
      <c r="AG50" s="26">
        <v>11.4</v>
      </c>
      <c r="AH50" s="26">
        <v>9.6</v>
      </c>
      <c r="AI50" s="26">
        <v>7.4</v>
      </c>
      <c r="AJ50" s="30" t="s">
        <v>152</v>
      </c>
      <c r="AK50" s="1">
        <f t="shared" si="9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92</v>
      </c>
      <c r="B51" s="1" t="s">
        <v>36</v>
      </c>
      <c r="C51" s="1">
        <v>45.362000000000002</v>
      </c>
      <c r="D51" s="1">
        <v>710.072</v>
      </c>
      <c r="E51" s="1">
        <v>277.041</v>
      </c>
      <c r="F51" s="1">
        <v>351.77300000000002</v>
      </c>
      <c r="G51" s="8">
        <v>1</v>
      </c>
      <c r="H51" s="1">
        <v>50</v>
      </c>
      <c r="I51" s="1" t="s">
        <v>37</v>
      </c>
      <c r="J51" s="1"/>
      <c r="K51" s="1">
        <v>361.30900000000003</v>
      </c>
      <c r="L51" s="1">
        <f t="shared" si="15"/>
        <v>-84.268000000000029</v>
      </c>
      <c r="M51" s="1">
        <f t="shared" si="3"/>
        <v>178.732</v>
      </c>
      <c r="N51" s="1">
        <v>98.308999999999997</v>
      </c>
      <c r="O51" s="1"/>
      <c r="P51" s="12">
        <v>0</v>
      </c>
      <c r="Q51" s="1">
        <v>0</v>
      </c>
      <c r="R51" s="1">
        <f t="shared" si="4"/>
        <v>35.746400000000001</v>
      </c>
      <c r="S51" s="5">
        <f t="shared" si="16"/>
        <v>41.437399999999968</v>
      </c>
      <c r="T51" s="5">
        <f t="shared" si="5"/>
        <v>41.437399999999968</v>
      </c>
      <c r="U51" s="5">
        <f>$U$1*R51</f>
        <v>43.968071999999999</v>
      </c>
      <c r="V51" s="5">
        <f t="shared" si="6"/>
        <v>85.405471999999975</v>
      </c>
      <c r="W51" s="5"/>
      <c r="X51" s="1"/>
      <c r="Y51" s="1"/>
      <c r="Z51" s="1">
        <f t="shared" si="7"/>
        <v>12.23</v>
      </c>
      <c r="AA51" s="1">
        <f t="shared" si="8"/>
        <v>9.8407951569948313</v>
      </c>
      <c r="AB51" s="1">
        <v>27.843800000000002</v>
      </c>
      <c r="AC51" s="1">
        <v>27.7578</v>
      </c>
      <c r="AD51" s="1">
        <v>57.828800000000001</v>
      </c>
      <c r="AE51" s="1">
        <v>66.021600000000007</v>
      </c>
      <c r="AF51" s="1">
        <v>45.287400000000012</v>
      </c>
      <c r="AG51" s="1">
        <v>48.144399999999997</v>
      </c>
      <c r="AH51" s="1">
        <v>51.774399999999993</v>
      </c>
      <c r="AI51" s="1">
        <v>41.638399999999997</v>
      </c>
      <c r="AJ51" s="1"/>
      <c r="AK51" s="1">
        <f t="shared" si="9"/>
        <v>85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93</v>
      </c>
      <c r="B52" s="1" t="s">
        <v>43</v>
      </c>
      <c r="C52" s="1"/>
      <c r="D52" s="1">
        <v>600</v>
      </c>
      <c r="E52" s="1">
        <v>170</v>
      </c>
      <c r="F52" s="1">
        <v>430</v>
      </c>
      <c r="G52" s="8">
        <v>0.1</v>
      </c>
      <c r="H52" s="1">
        <v>730</v>
      </c>
      <c r="I52" s="1" t="s">
        <v>37</v>
      </c>
      <c r="J52" s="1"/>
      <c r="K52" s="1">
        <v>170</v>
      </c>
      <c r="L52" s="1">
        <f t="shared" si="15"/>
        <v>0</v>
      </c>
      <c r="M52" s="1">
        <f t="shared" si="3"/>
        <v>170</v>
      </c>
      <c r="N52" s="1"/>
      <c r="O52" s="1"/>
      <c r="P52" s="12">
        <v>0</v>
      </c>
      <c r="Q52" s="1">
        <v>0</v>
      </c>
      <c r="R52" s="1">
        <f t="shared" si="4"/>
        <v>34</v>
      </c>
      <c r="S52" s="5"/>
      <c r="T52" s="5">
        <f t="shared" si="5"/>
        <v>0</v>
      </c>
      <c r="U52" s="5"/>
      <c r="V52" s="5">
        <f t="shared" si="6"/>
        <v>0</v>
      </c>
      <c r="W52" s="5"/>
      <c r="X52" s="1"/>
      <c r="Y52" s="1"/>
      <c r="Z52" s="1">
        <f t="shared" si="7"/>
        <v>12.647058823529411</v>
      </c>
      <c r="AA52" s="1">
        <f t="shared" si="8"/>
        <v>12.647058823529411</v>
      </c>
      <c r="AB52" s="1">
        <v>25.4</v>
      </c>
      <c r="AC52" s="1">
        <v>30.4</v>
      </c>
      <c r="AD52" s="1">
        <v>53.8</v>
      </c>
      <c r="AE52" s="1">
        <v>60.6</v>
      </c>
      <c r="AF52" s="1">
        <v>27.8</v>
      </c>
      <c r="AG52" s="1">
        <v>21</v>
      </c>
      <c r="AH52" s="1">
        <v>18.399999999999999</v>
      </c>
      <c r="AI52" s="1">
        <v>0</v>
      </c>
      <c r="AJ52" s="1" t="s">
        <v>78</v>
      </c>
      <c r="AK52" s="1">
        <f t="shared" si="9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94</v>
      </c>
      <c r="B53" s="1" t="s">
        <v>36</v>
      </c>
      <c r="C53" s="1">
        <v>545.58799999999997</v>
      </c>
      <c r="D53" s="1">
        <v>2003.787</v>
      </c>
      <c r="E53" s="1">
        <v>710.17499999999995</v>
      </c>
      <c r="F53" s="1">
        <v>1090.8409999999999</v>
      </c>
      <c r="G53" s="8">
        <v>1</v>
      </c>
      <c r="H53" s="1">
        <v>50</v>
      </c>
      <c r="I53" s="1" t="s">
        <v>37</v>
      </c>
      <c r="J53" s="1"/>
      <c r="K53" s="1">
        <v>890.17600000000004</v>
      </c>
      <c r="L53" s="1">
        <f t="shared" si="15"/>
        <v>-180.00100000000009</v>
      </c>
      <c r="M53" s="1">
        <f t="shared" si="3"/>
        <v>710.17499999999995</v>
      </c>
      <c r="N53" s="1"/>
      <c r="O53" s="1">
        <v>301.17153000000002</v>
      </c>
      <c r="P53" s="12">
        <v>0</v>
      </c>
      <c r="Q53" s="1">
        <v>0</v>
      </c>
      <c r="R53" s="1">
        <f t="shared" si="4"/>
        <v>142.035</v>
      </c>
      <c r="S53" s="5">
        <f t="shared" si="16"/>
        <v>170.37247000000002</v>
      </c>
      <c r="T53" s="5">
        <f t="shared" si="5"/>
        <v>170.37247000000002</v>
      </c>
      <c r="U53" s="5">
        <f>$U$1*R53</f>
        <v>174.70304999999999</v>
      </c>
      <c r="V53" s="5">
        <f t="shared" si="6"/>
        <v>345.07551999999998</v>
      </c>
      <c r="W53" s="5"/>
      <c r="X53" s="1"/>
      <c r="Y53" s="1"/>
      <c r="Z53" s="1">
        <f t="shared" si="7"/>
        <v>12.229999999999999</v>
      </c>
      <c r="AA53" s="1">
        <f t="shared" si="8"/>
        <v>9.800489527229205</v>
      </c>
      <c r="AB53" s="1">
        <v>149.1806</v>
      </c>
      <c r="AC53" s="1">
        <v>138.38839999999999</v>
      </c>
      <c r="AD53" s="1">
        <v>182.5282</v>
      </c>
      <c r="AE53" s="1">
        <v>178.96700000000001</v>
      </c>
      <c r="AF53" s="1">
        <v>159.62860000000001</v>
      </c>
      <c r="AG53" s="1">
        <v>172.65100000000001</v>
      </c>
      <c r="AH53" s="1">
        <v>155.28899999999999</v>
      </c>
      <c r="AI53" s="1">
        <v>116.9066</v>
      </c>
      <c r="AJ53" s="1"/>
      <c r="AK53" s="1">
        <f t="shared" si="9"/>
        <v>345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95</v>
      </c>
      <c r="B54" s="1" t="s">
        <v>36</v>
      </c>
      <c r="C54" s="1">
        <v>72.744</v>
      </c>
      <c r="D54" s="1">
        <v>205.48400000000001</v>
      </c>
      <c r="E54" s="1">
        <v>83.123999999999995</v>
      </c>
      <c r="F54" s="1">
        <v>79.084999999999994</v>
      </c>
      <c r="G54" s="8">
        <v>1</v>
      </c>
      <c r="H54" s="1">
        <v>50</v>
      </c>
      <c r="I54" s="1" t="s">
        <v>37</v>
      </c>
      <c r="J54" s="1"/>
      <c r="K54" s="1">
        <v>139.49600000000001</v>
      </c>
      <c r="L54" s="1">
        <f t="shared" si="15"/>
        <v>-56.372000000000014</v>
      </c>
      <c r="M54" s="1">
        <f t="shared" si="3"/>
        <v>26.942999999999998</v>
      </c>
      <c r="N54" s="1">
        <v>56.180999999999997</v>
      </c>
      <c r="O54" s="1"/>
      <c r="P54" s="12">
        <v>0</v>
      </c>
      <c r="Q54" s="1">
        <v>0</v>
      </c>
      <c r="R54" s="1">
        <f t="shared" si="4"/>
        <v>5.3885999999999994</v>
      </c>
      <c r="S54" s="5"/>
      <c r="T54" s="5">
        <f t="shared" si="5"/>
        <v>0</v>
      </c>
      <c r="U54" s="5"/>
      <c r="V54" s="5">
        <f t="shared" si="6"/>
        <v>0</v>
      </c>
      <c r="W54" s="5"/>
      <c r="X54" s="1"/>
      <c r="Y54" s="1"/>
      <c r="Z54" s="1">
        <f t="shared" si="7"/>
        <v>14.676353783914189</v>
      </c>
      <c r="AA54" s="1">
        <f t="shared" si="8"/>
        <v>14.676353783914189</v>
      </c>
      <c r="AB54" s="1">
        <v>6.200599999999997</v>
      </c>
      <c r="AC54" s="1">
        <v>8.3480000000000008</v>
      </c>
      <c r="AD54" s="1">
        <v>11.8172</v>
      </c>
      <c r="AE54" s="1">
        <v>19.884799999999998</v>
      </c>
      <c r="AF54" s="1">
        <v>14.262</v>
      </c>
      <c r="AG54" s="1">
        <v>5.3932000000000002</v>
      </c>
      <c r="AH54" s="1">
        <v>18.838999999999999</v>
      </c>
      <c r="AI54" s="1">
        <v>21.084599999999998</v>
      </c>
      <c r="AJ54" s="10" t="s">
        <v>156</v>
      </c>
      <c r="AK54" s="1">
        <f t="shared" si="9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96</v>
      </c>
      <c r="B55" s="1" t="s">
        <v>43</v>
      </c>
      <c r="C55" s="1"/>
      <c r="D55" s="1">
        <v>600</v>
      </c>
      <c r="E55" s="1">
        <v>196</v>
      </c>
      <c r="F55" s="1">
        <v>404</v>
      </c>
      <c r="G55" s="8">
        <v>0.1</v>
      </c>
      <c r="H55" s="1">
        <v>730</v>
      </c>
      <c r="I55" s="1" t="s">
        <v>37</v>
      </c>
      <c r="J55" s="1"/>
      <c r="K55" s="1">
        <v>196</v>
      </c>
      <c r="L55" s="1">
        <f t="shared" si="15"/>
        <v>0</v>
      </c>
      <c r="M55" s="1">
        <f t="shared" si="3"/>
        <v>196</v>
      </c>
      <c r="N55" s="1"/>
      <c r="O55" s="1"/>
      <c r="P55" s="12">
        <v>0</v>
      </c>
      <c r="Q55" s="1">
        <v>0</v>
      </c>
      <c r="R55" s="1">
        <f t="shared" si="4"/>
        <v>39.200000000000003</v>
      </c>
      <c r="S55" s="5">
        <f t="shared" si="16"/>
        <v>27.200000000000045</v>
      </c>
      <c r="T55" s="5">
        <f>W55</f>
        <v>80</v>
      </c>
      <c r="U55" s="5"/>
      <c r="V55" s="5">
        <f t="shared" si="6"/>
        <v>80</v>
      </c>
      <c r="W55" s="5">
        <v>80</v>
      </c>
      <c r="X55" s="1" t="s">
        <v>159</v>
      </c>
      <c r="Y55" s="1"/>
      <c r="Z55" s="1">
        <f t="shared" si="7"/>
        <v>12.346938775510203</v>
      </c>
      <c r="AA55" s="1">
        <f t="shared" si="8"/>
        <v>10.306122448979592</v>
      </c>
      <c r="AB55" s="1">
        <v>28.8</v>
      </c>
      <c r="AC55" s="1">
        <v>29.6</v>
      </c>
      <c r="AD55" s="1">
        <v>52.8</v>
      </c>
      <c r="AE55" s="1">
        <v>61</v>
      </c>
      <c r="AF55" s="1">
        <v>27.8</v>
      </c>
      <c r="AG55" s="1">
        <v>21</v>
      </c>
      <c r="AH55" s="1">
        <v>19.2</v>
      </c>
      <c r="AI55" s="1">
        <v>0</v>
      </c>
      <c r="AJ55" s="1" t="s">
        <v>78</v>
      </c>
      <c r="AK55" s="1">
        <f t="shared" si="9"/>
        <v>8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97</v>
      </c>
      <c r="B56" s="1" t="s">
        <v>43</v>
      </c>
      <c r="C56" s="1">
        <v>190</v>
      </c>
      <c r="D56" s="1">
        <v>290</v>
      </c>
      <c r="E56" s="1">
        <v>191</v>
      </c>
      <c r="F56" s="1">
        <v>188</v>
      </c>
      <c r="G56" s="8">
        <v>0.4</v>
      </c>
      <c r="H56" s="1">
        <v>50</v>
      </c>
      <c r="I56" s="1" t="s">
        <v>37</v>
      </c>
      <c r="J56" s="1"/>
      <c r="K56" s="1">
        <v>292</v>
      </c>
      <c r="L56" s="1">
        <f t="shared" si="15"/>
        <v>-101</v>
      </c>
      <c r="M56" s="1">
        <f t="shared" si="3"/>
        <v>91</v>
      </c>
      <c r="N56" s="1">
        <v>100</v>
      </c>
      <c r="O56" s="1"/>
      <c r="P56" s="12">
        <v>0</v>
      </c>
      <c r="Q56" s="1">
        <v>0</v>
      </c>
      <c r="R56" s="1">
        <f t="shared" si="4"/>
        <v>18.2</v>
      </c>
      <c r="S56" s="5">
        <f t="shared" si="16"/>
        <v>12.199999999999989</v>
      </c>
      <c r="T56" s="5">
        <f t="shared" si="5"/>
        <v>12.199999999999989</v>
      </c>
      <c r="U56" s="5"/>
      <c r="V56" s="5">
        <f t="shared" si="6"/>
        <v>12.199999999999989</v>
      </c>
      <c r="W56" s="5"/>
      <c r="X56" s="1"/>
      <c r="Y56" s="1"/>
      <c r="Z56" s="1">
        <f t="shared" si="7"/>
        <v>11</v>
      </c>
      <c r="AA56" s="1">
        <f t="shared" si="8"/>
        <v>10.32967032967033</v>
      </c>
      <c r="AB56" s="1">
        <v>20.2</v>
      </c>
      <c r="AC56" s="1">
        <v>20.399999999999999</v>
      </c>
      <c r="AD56" s="1">
        <v>27.4</v>
      </c>
      <c r="AE56" s="1">
        <v>37</v>
      </c>
      <c r="AF56" s="1">
        <v>32.6</v>
      </c>
      <c r="AG56" s="1">
        <v>29.2</v>
      </c>
      <c r="AH56" s="1">
        <v>34.4</v>
      </c>
      <c r="AI56" s="1">
        <v>30.2</v>
      </c>
      <c r="AJ56" s="1"/>
      <c r="AK56" s="1">
        <f t="shared" si="9"/>
        <v>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98</v>
      </c>
      <c r="B57" s="1" t="s">
        <v>43</v>
      </c>
      <c r="C57" s="1">
        <v>642</v>
      </c>
      <c r="D57" s="1">
        <v>1937</v>
      </c>
      <c r="E57" s="1">
        <v>891</v>
      </c>
      <c r="F57" s="1">
        <v>1291</v>
      </c>
      <c r="G57" s="8">
        <v>0.4</v>
      </c>
      <c r="H57" s="1">
        <v>40</v>
      </c>
      <c r="I57" s="1" t="s">
        <v>37</v>
      </c>
      <c r="J57" s="1"/>
      <c r="K57" s="1">
        <v>1209</v>
      </c>
      <c r="L57" s="1">
        <f t="shared" si="15"/>
        <v>-318</v>
      </c>
      <c r="M57" s="1">
        <f t="shared" si="3"/>
        <v>891</v>
      </c>
      <c r="N57" s="1"/>
      <c r="O57" s="1"/>
      <c r="P57" s="12">
        <v>0</v>
      </c>
      <c r="Q57" s="1">
        <v>303.96700000000033</v>
      </c>
      <c r="R57" s="1">
        <f t="shared" si="4"/>
        <v>178.2</v>
      </c>
      <c r="S57" s="5">
        <f t="shared" si="16"/>
        <v>365.23299999999949</v>
      </c>
      <c r="T57" s="5">
        <f t="shared" si="5"/>
        <v>365.23299999999949</v>
      </c>
      <c r="U57" s="5"/>
      <c r="V57" s="5">
        <f t="shared" si="6"/>
        <v>365.23299999999949</v>
      </c>
      <c r="W57" s="5"/>
      <c r="X57" s="1"/>
      <c r="Y57" s="1"/>
      <c r="Z57" s="1">
        <f t="shared" si="7"/>
        <v>11</v>
      </c>
      <c r="AA57" s="1">
        <f t="shared" si="8"/>
        <v>8.9504320987654342</v>
      </c>
      <c r="AB57" s="1">
        <v>178.2</v>
      </c>
      <c r="AC57" s="1">
        <v>173.8</v>
      </c>
      <c r="AD57" s="1">
        <v>182.6</v>
      </c>
      <c r="AE57" s="1">
        <v>192.4</v>
      </c>
      <c r="AF57" s="1">
        <v>188.6</v>
      </c>
      <c r="AG57" s="1">
        <v>189.6</v>
      </c>
      <c r="AH57" s="1">
        <v>193.8</v>
      </c>
      <c r="AI57" s="1">
        <v>189.2</v>
      </c>
      <c r="AJ57" s="1"/>
      <c r="AK57" s="1">
        <f t="shared" si="9"/>
        <v>146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99</v>
      </c>
      <c r="B58" s="1" t="s">
        <v>43</v>
      </c>
      <c r="C58" s="1">
        <v>371</v>
      </c>
      <c r="D58" s="1">
        <v>1531</v>
      </c>
      <c r="E58" s="1">
        <v>669</v>
      </c>
      <c r="F58" s="1">
        <v>931</v>
      </c>
      <c r="G58" s="8">
        <v>0.4</v>
      </c>
      <c r="H58" s="1">
        <v>40</v>
      </c>
      <c r="I58" s="1" t="s">
        <v>37</v>
      </c>
      <c r="J58" s="1"/>
      <c r="K58" s="1">
        <v>930</v>
      </c>
      <c r="L58" s="1">
        <f t="shared" si="15"/>
        <v>-261</v>
      </c>
      <c r="M58" s="1">
        <f t="shared" si="3"/>
        <v>669</v>
      </c>
      <c r="N58" s="1"/>
      <c r="O58" s="1"/>
      <c r="P58" s="12">
        <v>0</v>
      </c>
      <c r="Q58" s="1">
        <v>252.39999999999949</v>
      </c>
      <c r="R58" s="1">
        <f t="shared" si="4"/>
        <v>133.80000000000001</v>
      </c>
      <c r="S58" s="5">
        <f t="shared" si="16"/>
        <v>288.40000000000077</v>
      </c>
      <c r="T58" s="5">
        <f t="shared" si="5"/>
        <v>288.40000000000077</v>
      </c>
      <c r="U58" s="5"/>
      <c r="V58" s="5">
        <f t="shared" si="6"/>
        <v>288.40000000000077</v>
      </c>
      <c r="W58" s="5"/>
      <c r="X58" s="1"/>
      <c r="Y58" s="1"/>
      <c r="Z58" s="1">
        <f t="shared" si="7"/>
        <v>11</v>
      </c>
      <c r="AA58" s="1">
        <f t="shared" si="8"/>
        <v>8.8445440956651673</v>
      </c>
      <c r="AB58" s="1">
        <v>128.19999999999999</v>
      </c>
      <c r="AC58" s="1">
        <v>120</v>
      </c>
      <c r="AD58" s="1">
        <v>120.2</v>
      </c>
      <c r="AE58" s="1">
        <v>124.4</v>
      </c>
      <c r="AF58" s="1">
        <v>122.8</v>
      </c>
      <c r="AG58" s="1">
        <v>127.6</v>
      </c>
      <c r="AH58" s="1">
        <v>123.4</v>
      </c>
      <c r="AI58" s="1">
        <v>116.6</v>
      </c>
      <c r="AJ58" s="1"/>
      <c r="AK58" s="1">
        <f t="shared" si="9"/>
        <v>115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100</v>
      </c>
      <c r="B59" s="1" t="s">
        <v>36</v>
      </c>
      <c r="C59" s="1">
        <v>807.39300000000003</v>
      </c>
      <c r="D59" s="1">
        <v>1480.0989999999999</v>
      </c>
      <c r="E59" s="1">
        <v>479.18099999999998</v>
      </c>
      <c r="F59" s="1">
        <v>870.13400000000001</v>
      </c>
      <c r="G59" s="8">
        <v>1</v>
      </c>
      <c r="H59" s="1">
        <v>40</v>
      </c>
      <c r="I59" s="1" t="s">
        <v>37</v>
      </c>
      <c r="J59" s="1"/>
      <c r="K59" s="1">
        <v>662.53800000000001</v>
      </c>
      <c r="L59" s="1">
        <f t="shared" si="15"/>
        <v>-183.35700000000003</v>
      </c>
      <c r="M59" s="1">
        <f t="shared" si="3"/>
        <v>479.18099999999998</v>
      </c>
      <c r="N59" s="1"/>
      <c r="O59" s="1"/>
      <c r="P59" s="12">
        <v>0</v>
      </c>
      <c r="Q59" s="1">
        <v>225.29519999999991</v>
      </c>
      <c r="R59" s="1">
        <f t="shared" si="4"/>
        <v>95.836199999999991</v>
      </c>
      <c r="S59" s="5"/>
      <c r="T59" s="5">
        <f t="shared" si="5"/>
        <v>0</v>
      </c>
      <c r="U59" s="5"/>
      <c r="V59" s="5">
        <f t="shared" si="6"/>
        <v>0</v>
      </c>
      <c r="W59" s="5"/>
      <c r="X59" s="1"/>
      <c r="Y59" s="1"/>
      <c r="Z59" s="1">
        <f t="shared" si="7"/>
        <v>11.430223652440311</v>
      </c>
      <c r="AA59" s="1">
        <f t="shared" si="8"/>
        <v>11.430223652440311</v>
      </c>
      <c r="AB59" s="1">
        <v>127.2068</v>
      </c>
      <c r="AC59" s="1">
        <v>119.5936</v>
      </c>
      <c r="AD59" s="1">
        <v>88.937399999999997</v>
      </c>
      <c r="AE59" s="1">
        <v>126.9456</v>
      </c>
      <c r="AF59" s="1">
        <v>148.119</v>
      </c>
      <c r="AG59" s="1">
        <v>137.6704</v>
      </c>
      <c r="AH59" s="1">
        <v>104.376</v>
      </c>
      <c r="AI59" s="1">
        <v>96.97760000000001</v>
      </c>
      <c r="AJ59" s="1"/>
      <c r="AK59" s="1">
        <f t="shared" si="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101</v>
      </c>
      <c r="B60" s="1" t="s">
        <v>36</v>
      </c>
      <c r="C60" s="1">
        <v>343.66399999999999</v>
      </c>
      <c r="D60" s="1">
        <v>1154.383</v>
      </c>
      <c r="E60" s="1">
        <v>362.53800000000001</v>
      </c>
      <c r="F60" s="1">
        <v>548.88400000000001</v>
      </c>
      <c r="G60" s="8">
        <v>1</v>
      </c>
      <c r="H60" s="1">
        <v>40</v>
      </c>
      <c r="I60" s="1" t="s">
        <v>37</v>
      </c>
      <c r="J60" s="1"/>
      <c r="K60" s="1">
        <v>506.93700000000001</v>
      </c>
      <c r="L60" s="1">
        <f t="shared" si="15"/>
        <v>-144.399</v>
      </c>
      <c r="M60" s="1">
        <f t="shared" si="3"/>
        <v>362.53800000000001</v>
      </c>
      <c r="N60" s="1"/>
      <c r="O60" s="1"/>
      <c r="P60" s="12">
        <v>0</v>
      </c>
      <c r="Q60" s="1">
        <v>126.9940000000001</v>
      </c>
      <c r="R60" s="1">
        <f t="shared" si="4"/>
        <v>72.507599999999996</v>
      </c>
      <c r="S60" s="5">
        <f t="shared" si="16"/>
        <v>121.70559999999978</v>
      </c>
      <c r="T60" s="5">
        <f t="shared" si="5"/>
        <v>121.70559999999978</v>
      </c>
      <c r="U60" s="5"/>
      <c r="V60" s="5">
        <f t="shared" si="6"/>
        <v>121.70559999999978</v>
      </c>
      <c r="W60" s="5"/>
      <c r="X60" s="1"/>
      <c r="Y60" s="1"/>
      <c r="Z60" s="1">
        <f t="shared" si="7"/>
        <v>11</v>
      </c>
      <c r="AA60" s="1">
        <f t="shared" si="8"/>
        <v>9.3214780243726203</v>
      </c>
      <c r="AB60" s="1">
        <v>80.549800000000005</v>
      </c>
      <c r="AC60" s="1">
        <v>78.738199999999992</v>
      </c>
      <c r="AD60" s="1">
        <v>85.087000000000003</v>
      </c>
      <c r="AE60" s="1">
        <v>100.7384</v>
      </c>
      <c r="AF60" s="1">
        <v>90.174400000000006</v>
      </c>
      <c r="AG60" s="1">
        <v>102.94540000000001</v>
      </c>
      <c r="AH60" s="1">
        <v>90.333200000000005</v>
      </c>
      <c r="AI60" s="1">
        <v>66.00739999999999</v>
      </c>
      <c r="AJ60" s="1"/>
      <c r="AK60" s="1">
        <f t="shared" si="9"/>
        <v>122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102</v>
      </c>
      <c r="B61" s="1" t="s">
        <v>36</v>
      </c>
      <c r="C61" s="1">
        <v>633.06100000000004</v>
      </c>
      <c r="D61" s="1">
        <v>2107.9479999999999</v>
      </c>
      <c r="E61" s="1">
        <v>665.04399999999998</v>
      </c>
      <c r="F61" s="1">
        <v>951.779</v>
      </c>
      <c r="G61" s="8">
        <v>1</v>
      </c>
      <c r="H61" s="1">
        <v>40</v>
      </c>
      <c r="I61" s="1" t="s">
        <v>37</v>
      </c>
      <c r="J61" s="1"/>
      <c r="K61" s="1">
        <v>898.56</v>
      </c>
      <c r="L61" s="1">
        <f t="shared" si="15"/>
        <v>-233.51599999999996</v>
      </c>
      <c r="M61" s="1">
        <f t="shared" si="3"/>
        <v>665.04399999999998</v>
      </c>
      <c r="N61" s="1"/>
      <c r="O61" s="1"/>
      <c r="P61" s="12">
        <v>0</v>
      </c>
      <c r="Q61" s="1">
        <v>287.20260000000002</v>
      </c>
      <c r="R61" s="1">
        <f t="shared" si="4"/>
        <v>133.00880000000001</v>
      </c>
      <c r="S61" s="5">
        <f t="shared" si="16"/>
        <v>224.11519999999996</v>
      </c>
      <c r="T61" s="5">
        <f t="shared" si="5"/>
        <v>224.11519999999996</v>
      </c>
      <c r="U61" s="5"/>
      <c r="V61" s="5">
        <f t="shared" si="6"/>
        <v>224.11519999999996</v>
      </c>
      <c r="W61" s="5"/>
      <c r="X61" s="1"/>
      <c r="Y61" s="1"/>
      <c r="Z61" s="1">
        <f t="shared" si="7"/>
        <v>11</v>
      </c>
      <c r="AA61" s="1">
        <f t="shared" si="8"/>
        <v>9.315034794690277</v>
      </c>
      <c r="AB61" s="1">
        <v>148.1208</v>
      </c>
      <c r="AC61" s="1">
        <v>133.08600000000001</v>
      </c>
      <c r="AD61" s="1">
        <v>129.34479999999999</v>
      </c>
      <c r="AE61" s="1">
        <v>137.9058</v>
      </c>
      <c r="AF61" s="1">
        <v>100.72539999999999</v>
      </c>
      <c r="AG61" s="1">
        <v>176.3314</v>
      </c>
      <c r="AH61" s="1">
        <v>147.04400000000001</v>
      </c>
      <c r="AI61" s="1">
        <v>101.1532</v>
      </c>
      <c r="AJ61" s="1"/>
      <c r="AK61" s="1">
        <f t="shared" si="9"/>
        <v>224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103</v>
      </c>
      <c r="B62" s="1" t="s">
        <v>36</v>
      </c>
      <c r="C62" s="1">
        <v>46.834000000000003</v>
      </c>
      <c r="D62" s="1">
        <v>123.845</v>
      </c>
      <c r="E62" s="1">
        <v>54.957999999999998</v>
      </c>
      <c r="F62" s="1">
        <v>57.206000000000003</v>
      </c>
      <c r="G62" s="8">
        <v>1</v>
      </c>
      <c r="H62" s="1">
        <v>30</v>
      </c>
      <c r="I62" s="1" t="s">
        <v>37</v>
      </c>
      <c r="J62" s="1"/>
      <c r="K62" s="1">
        <v>70.804000000000002</v>
      </c>
      <c r="L62" s="1">
        <f t="shared" si="15"/>
        <v>-15.846000000000004</v>
      </c>
      <c r="M62" s="1">
        <f t="shared" si="3"/>
        <v>38.653999999999996</v>
      </c>
      <c r="N62" s="1">
        <v>16.303999999999998</v>
      </c>
      <c r="O62" s="1"/>
      <c r="P62" s="12">
        <v>0</v>
      </c>
      <c r="Q62" s="1">
        <v>0</v>
      </c>
      <c r="R62" s="1">
        <f t="shared" si="4"/>
        <v>7.7307999999999995</v>
      </c>
      <c r="S62" s="5">
        <f t="shared" si="16"/>
        <v>27.832799999999992</v>
      </c>
      <c r="T62" s="5">
        <f t="shared" si="5"/>
        <v>27.832799999999992</v>
      </c>
      <c r="U62" s="5"/>
      <c r="V62" s="5">
        <f t="shared" si="6"/>
        <v>27.832799999999992</v>
      </c>
      <c r="W62" s="5"/>
      <c r="X62" s="1"/>
      <c r="Y62" s="1"/>
      <c r="Z62" s="1">
        <f t="shared" si="7"/>
        <v>11</v>
      </c>
      <c r="AA62" s="1">
        <f t="shared" si="8"/>
        <v>7.399751642779532</v>
      </c>
      <c r="AB62" s="1">
        <v>7.35</v>
      </c>
      <c r="AC62" s="1">
        <v>8.0608000000000004</v>
      </c>
      <c r="AD62" s="1">
        <v>9.4787999999999997</v>
      </c>
      <c r="AE62" s="1">
        <v>10.0122</v>
      </c>
      <c r="AF62" s="1">
        <v>9.3536000000000001</v>
      </c>
      <c r="AG62" s="1">
        <v>7.0510000000000002</v>
      </c>
      <c r="AH62" s="1">
        <v>7.3268000000000004</v>
      </c>
      <c r="AI62" s="1">
        <v>8.8968000000000007</v>
      </c>
      <c r="AJ62" s="1"/>
      <c r="AK62" s="1">
        <f t="shared" si="9"/>
        <v>28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104</v>
      </c>
      <c r="B63" s="1" t="s">
        <v>43</v>
      </c>
      <c r="C63" s="1">
        <v>107</v>
      </c>
      <c r="D63" s="1">
        <v>150</v>
      </c>
      <c r="E63" s="1">
        <v>60</v>
      </c>
      <c r="F63" s="1">
        <v>191</v>
      </c>
      <c r="G63" s="8">
        <v>0.6</v>
      </c>
      <c r="H63" s="1">
        <v>60</v>
      </c>
      <c r="I63" s="1" t="s">
        <v>37</v>
      </c>
      <c r="J63" s="1"/>
      <c r="K63" s="1">
        <v>63</v>
      </c>
      <c r="L63" s="1">
        <f t="shared" si="15"/>
        <v>-3</v>
      </c>
      <c r="M63" s="1">
        <f t="shared" si="3"/>
        <v>60</v>
      </c>
      <c r="N63" s="1"/>
      <c r="O63" s="1"/>
      <c r="P63" s="12">
        <v>0</v>
      </c>
      <c r="Q63" s="1">
        <v>0</v>
      </c>
      <c r="R63" s="1">
        <f t="shared" si="4"/>
        <v>12</v>
      </c>
      <c r="S63" s="5"/>
      <c r="T63" s="5">
        <f t="shared" si="5"/>
        <v>0</v>
      </c>
      <c r="U63" s="5"/>
      <c r="V63" s="5">
        <f t="shared" si="6"/>
        <v>0</v>
      </c>
      <c r="W63" s="5"/>
      <c r="X63" s="1"/>
      <c r="Y63" s="1"/>
      <c r="Z63" s="1">
        <f t="shared" si="7"/>
        <v>15.916666666666666</v>
      </c>
      <c r="AA63" s="1">
        <f t="shared" si="8"/>
        <v>15.916666666666666</v>
      </c>
      <c r="AB63" s="1">
        <v>17.600000000000001</v>
      </c>
      <c r="AC63" s="1">
        <v>21</v>
      </c>
      <c r="AD63" s="1">
        <v>15</v>
      </c>
      <c r="AE63" s="1">
        <v>17.2</v>
      </c>
      <c r="AF63" s="1">
        <v>19.600000000000001</v>
      </c>
      <c r="AG63" s="1">
        <v>14.2</v>
      </c>
      <c r="AH63" s="1">
        <v>13.2</v>
      </c>
      <c r="AI63" s="1">
        <v>19</v>
      </c>
      <c r="AJ63" s="1" t="s">
        <v>44</v>
      </c>
      <c r="AK63" s="1">
        <f t="shared" si="9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21" t="s">
        <v>105</v>
      </c>
      <c r="B64" s="21" t="s">
        <v>43</v>
      </c>
      <c r="C64" s="21"/>
      <c r="D64" s="21"/>
      <c r="E64" s="21"/>
      <c r="F64" s="21"/>
      <c r="G64" s="22">
        <v>0</v>
      </c>
      <c r="H64" s="21">
        <v>50</v>
      </c>
      <c r="I64" s="21" t="s">
        <v>37</v>
      </c>
      <c r="J64" s="21"/>
      <c r="K64" s="21"/>
      <c r="L64" s="21">
        <f t="shared" si="15"/>
        <v>0</v>
      </c>
      <c r="M64" s="21">
        <f t="shared" si="3"/>
        <v>0</v>
      </c>
      <c r="N64" s="21"/>
      <c r="O64" s="21"/>
      <c r="P64" s="23">
        <v>0</v>
      </c>
      <c r="Q64" s="21">
        <v>0</v>
      </c>
      <c r="R64" s="21">
        <f t="shared" si="4"/>
        <v>0</v>
      </c>
      <c r="S64" s="24"/>
      <c r="T64" s="5">
        <f t="shared" si="5"/>
        <v>0</v>
      </c>
      <c r="U64" s="24"/>
      <c r="V64" s="5">
        <f t="shared" si="6"/>
        <v>0</v>
      </c>
      <c r="W64" s="24"/>
      <c r="X64" s="21"/>
      <c r="Y64" s="21"/>
      <c r="Z64" s="1" t="e">
        <f t="shared" si="7"/>
        <v>#DIV/0!</v>
      </c>
      <c r="AA64" s="21" t="e">
        <f t="shared" si="8"/>
        <v>#DIV/0!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 t="s">
        <v>57</v>
      </c>
      <c r="AK64" s="1">
        <f t="shared" si="9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21" t="s">
        <v>106</v>
      </c>
      <c r="B65" s="21" t="s">
        <v>43</v>
      </c>
      <c r="C65" s="21"/>
      <c r="D65" s="21"/>
      <c r="E65" s="21"/>
      <c r="F65" s="21"/>
      <c r="G65" s="22">
        <v>0</v>
      </c>
      <c r="H65" s="21">
        <v>50</v>
      </c>
      <c r="I65" s="21" t="s">
        <v>37</v>
      </c>
      <c r="J65" s="21"/>
      <c r="K65" s="21"/>
      <c r="L65" s="21">
        <f t="shared" si="15"/>
        <v>0</v>
      </c>
      <c r="M65" s="21">
        <f t="shared" si="3"/>
        <v>0</v>
      </c>
      <c r="N65" s="21"/>
      <c r="O65" s="21"/>
      <c r="P65" s="23">
        <v>0</v>
      </c>
      <c r="Q65" s="21">
        <v>0</v>
      </c>
      <c r="R65" s="21">
        <f t="shared" si="4"/>
        <v>0</v>
      </c>
      <c r="S65" s="24"/>
      <c r="T65" s="5">
        <f t="shared" si="5"/>
        <v>0</v>
      </c>
      <c r="U65" s="24"/>
      <c r="V65" s="5">
        <f t="shared" si="6"/>
        <v>0</v>
      </c>
      <c r="W65" s="24"/>
      <c r="X65" s="21"/>
      <c r="Y65" s="21"/>
      <c r="Z65" s="1" t="e">
        <f t="shared" si="7"/>
        <v>#DIV/0!</v>
      </c>
      <c r="AA65" s="21" t="e">
        <f t="shared" si="8"/>
        <v>#DIV/0!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 t="s">
        <v>57</v>
      </c>
      <c r="AK65" s="1">
        <f t="shared" si="9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21" t="s">
        <v>107</v>
      </c>
      <c r="B66" s="21" t="s">
        <v>43</v>
      </c>
      <c r="C66" s="21"/>
      <c r="D66" s="21"/>
      <c r="E66" s="21"/>
      <c r="F66" s="21"/>
      <c r="G66" s="22">
        <v>0</v>
      </c>
      <c r="H66" s="21">
        <v>30</v>
      </c>
      <c r="I66" s="21" t="s">
        <v>37</v>
      </c>
      <c r="J66" s="21"/>
      <c r="K66" s="21"/>
      <c r="L66" s="21">
        <f t="shared" si="15"/>
        <v>0</v>
      </c>
      <c r="M66" s="21">
        <f t="shared" si="3"/>
        <v>0</v>
      </c>
      <c r="N66" s="21"/>
      <c r="O66" s="21"/>
      <c r="P66" s="23">
        <v>0</v>
      </c>
      <c r="Q66" s="21">
        <v>0</v>
      </c>
      <c r="R66" s="21">
        <f t="shared" si="4"/>
        <v>0</v>
      </c>
      <c r="S66" s="24"/>
      <c r="T66" s="5">
        <f t="shared" si="5"/>
        <v>0</v>
      </c>
      <c r="U66" s="24"/>
      <c r="V66" s="5">
        <f t="shared" si="6"/>
        <v>0</v>
      </c>
      <c r="W66" s="24"/>
      <c r="X66" s="21"/>
      <c r="Y66" s="21"/>
      <c r="Z66" s="1" t="e">
        <f t="shared" si="7"/>
        <v>#DIV/0!</v>
      </c>
      <c r="AA66" s="21" t="e">
        <f t="shared" si="8"/>
        <v>#DIV/0!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1">
        <v>0</v>
      </c>
      <c r="AI66" s="21">
        <v>0</v>
      </c>
      <c r="AJ66" s="21" t="s">
        <v>57</v>
      </c>
      <c r="AK66" s="1">
        <f t="shared" si="9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108</v>
      </c>
      <c r="B67" s="1" t="s">
        <v>43</v>
      </c>
      <c r="C67" s="1">
        <v>70</v>
      </c>
      <c r="D67" s="1">
        <v>100</v>
      </c>
      <c r="E67" s="1">
        <v>55</v>
      </c>
      <c r="F67" s="1">
        <v>103</v>
      </c>
      <c r="G67" s="8">
        <v>0.6</v>
      </c>
      <c r="H67" s="1">
        <v>55</v>
      </c>
      <c r="I67" s="1" t="s">
        <v>37</v>
      </c>
      <c r="J67" s="1"/>
      <c r="K67" s="1">
        <v>61</v>
      </c>
      <c r="L67" s="1">
        <f t="shared" si="15"/>
        <v>-6</v>
      </c>
      <c r="M67" s="1">
        <f t="shared" si="3"/>
        <v>55</v>
      </c>
      <c r="N67" s="1"/>
      <c r="O67" s="1"/>
      <c r="P67" s="12">
        <v>0</v>
      </c>
      <c r="Q67" s="1">
        <v>36.599999999999987</v>
      </c>
      <c r="R67" s="1">
        <f t="shared" si="4"/>
        <v>11</v>
      </c>
      <c r="S67" s="5"/>
      <c r="T67" s="5">
        <f t="shared" si="5"/>
        <v>0</v>
      </c>
      <c r="U67" s="5"/>
      <c r="V67" s="5">
        <f t="shared" si="6"/>
        <v>0</v>
      </c>
      <c r="W67" s="5"/>
      <c r="X67" s="1"/>
      <c r="Y67" s="1"/>
      <c r="Z67" s="1">
        <f t="shared" si="7"/>
        <v>12.69090909090909</v>
      </c>
      <c r="AA67" s="1">
        <f t="shared" si="8"/>
        <v>12.69090909090909</v>
      </c>
      <c r="AB67" s="1">
        <v>13.4</v>
      </c>
      <c r="AC67" s="1">
        <v>12.8</v>
      </c>
      <c r="AD67" s="1">
        <v>11.2</v>
      </c>
      <c r="AE67" s="1">
        <v>11.2</v>
      </c>
      <c r="AF67" s="1">
        <v>11.2</v>
      </c>
      <c r="AG67" s="1">
        <v>11.4</v>
      </c>
      <c r="AH67" s="1">
        <v>12.6</v>
      </c>
      <c r="AI67" s="1">
        <v>15.2</v>
      </c>
      <c r="AJ67" s="1"/>
      <c r="AK67" s="1">
        <f t="shared" si="9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21" t="s">
        <v>109</v>
      </c>
      <c r="B68" s="21" t="s">
        <v>43</v>
      </c>
      <c r="C68" s="21"/>
      <c r="D68" s="21"/>
      <c r="E68" s="21"/>
      <c r="F68" s="21"/>
      <c r="G68" s="22">
        <v>0</v>
      </c>
      <c r="H68" s="21">
        <v>40</v>
      </c>
      <c r="I68" s="21" t="s">
        <v>37</v>
      </c>
      <c r="J68" s="21"/>
      <c r="K68" s="21"/>
      <c r="L68" s="21">
        <f t="shared" si="15"/>
        <v>0</v>
      </c>
      <c r="M68" s="21">
        <f t="shared" si="3"/>
        <v>0</v>
      </c>
      <c r="N68" s="21"/>
      <c r="O68" s="21"/>
      <c r="P68" s="23">
        <v>0</v>
      </c>
      <c r="Q68" s="21">
        <v>0</v>
      </c>
      <c r="R68" s="21">
        <f t="shared" si="4"/>
        <v>0</v>
      </c>
      <c r="S68" s="24"/>
      <c r="T68" s="5">
        <f t="shared" si="5"/>
        <v>0</v>
      </c>
      <c r="U68" s="24"/>
      <c r="V68" s="5">
        <f t="shared" si="6"/>
        <v>0</v>
      </c>
      <c r="W68" s="24"/>
      <c r="X68" s="21"/>
      <c r="Y68" s="21"/>
      <c r="Z68" s="1" t="e">
        <f t="shared" si="7"/>
        <v>#DIV/0!</v>
      </c>
      <c r="AA68" s="21" t="e">
        <f t="shared" si="8"/>
        <v>#DIV/0!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 t="s">
        <v>57</v>
      </c>
      <c r="AK68" s="1">
        <f t="shared" si="9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110</v>
      </c>
      <c r="B69" s="1" t="s">
        <v>43</v>
      </c>
      <c r="C69" s="1">
        <v>53</v>
      </c>
      <c r="D69" s="1">
        <v>97</v>
      </c>
      <c r="E69" s="1">
        <v>51</v>
      </c>
      <c r="F69" s="1">
        <v>94</v>
      </c>
      <c r="G69" s="8">
        <v>0.4</v>
      </c>
      <c r="H69" s="1">
        <v>50</v>
      </c>
      <c r="I69" s="1" t="s">
        <v>37</v>
      </c>
      <c r="J69" s="1"/>
      <c r="K69" s="1">
        <v>51</v>
      </c>
      <c r="L69" s="1">
        <f t="shared" ref="L69:L97" si="17">E69-K69</f>
        <v>0</v>
      </c>
      <c r="M69" s="1">
        <f t="shared" si="3"/>
        <v>51</v>
      </c>
      <c r="N69" s="1"/>
      <c r="O69" s="1"/>
      <c r="P69" s="12">
        <v>0</v>
      </c>
      <c r="Q69" s="1">
        <v>29.199999999999989</v>
      </c>
      <c r="R69" s="1">
        <f t="shared" si="4"/>
        <v>10.199999999999999</v>
      </c>
      <c r="S69" s="5"/>
      <c r="T69" s="5">
        <f t="shared" si="5"/>
        <v>0</v>
      </c>
      <c r="U69" s="5"/>
      <c r="V69" s="5">
        <f t="shared" si="6"/>
        <v>0</v>
      </c>
      <c r="W69" s="5"/>
      <c r="X69" s="1"/>
      <c r="Y69" s="1"/>
      <c r="Z69" s="1">
        <f t="shared" si="7"/>
        <v>12.078431372549019</v>
      </c>
      <c r="AA69" s="1">
        <f t="shared" si="8"/>
        <v>12.078431372549019</v>
      </c>
      <c r="AB69" s="1">
        <v>12.6</v>
      </c>
      <c r="AC69" s="1">
        <v>12.4</v>
      </c>
      <c r="AD69" s="1">
        <v>11.6</v>
      </c>
      <c r="AE69" s="1">
        <v>9.6</v>
      </c>
      <c r="AF69" s="1">
        <v>9.8000000000000007</v>
      </c>
      <c r="AG69" s="1">
        <v>14.2</v>
      </c>
      <c r="AH69" s="1">
        <v>13.2</v>
      </c>
      <c r="AI69" s="1">
        <v>7</v>
      </c>
      <c r="AJ69" s="1" t="s">
        <v>44</v>
      </c>
      <c r="AK69" s="1">
        <f t="shared" si="9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21" t="s">
        <v>111</v>
      </c>
      <c r="B70" s="21" t="s">
        <v>43</v>
      </c>
      <c r="C70" s="21"/>
      <c r="D70" s="21"/>
      <c r="E70" s="21"/>
      <c r="F70" s="21"/>
      <c r="G70" s="22">
        <v>0</v>
      </c>
      <c r="H70" s="21">
        <v>55</v>
      </c>
      <c r="I70" s="21" t="s">
        <v>37</v>
      </c>
      <c r="J70" s="21"/>
      <c r="K70" s="21"/>
      <c r="L70" s="21">
        <f t="shared" si="17"/>
        <v>0</v>
      </c>
      <c r="M70" s="21">
        <f t="shared" ref="M70:M97" si="18">E70-N70</f>
        <v>0</v>
      </c>
      <c r="N70" s="21"/>
      <c r="O70" s="21"/>
      <c r="P70" s="23">
        <v>0</v>
      </c>
      <c r="Q70" s="21">
        <v>0</v>
      </c>
      <c r="R70" s="21">
        <f t="shared" ref="R70:R97" si="19">M70/5</f>
        <v>0</v>
      </c>
      <c r="S70" s="24"/>
      <c r="T70" s="5">
        <f t="shared" si="5"/>
        <v>0</v>
      </c>
      <c r="U70" s="24"/>
      <c r="V70" s="5">
        <f t="shared" si="6"/>
        <v>0</v>
      </c>
      <c r="W70" s="24"/>
      <c r="X70" s="21"/>
      <c r="Y70" s="21"/>
      <c r="Z70" s="1" t="e">
        <f t="shared" si="7"/>
        <v>#DIV/0!</v>
      </c>
      <c r="AA70" s="21" t="e">
        <f t="shared" ref="AA70:AA97" si="20">(F70+O70+Q70)/R70</f>
        <v>#DIV/0!</v>
      </c>
      <c r="AB70" s="21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 t="s">
        <v>112</v>
      </c>
      <c r="AK70" s="1">
        <f t="shared" si="9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113</v>
      </c>
      <c r="B71" s="1" t="s">
        <v>36</v>
      </c>
      <c r="C71" s="1">
        <v>10.141</v>
      </c>
      <c r="D71" s="1">
        <v>44.655999999999999</v>
      </c>
      <c r="E71" s="1">
        <v>1.4339999999999999</v>
      </c>
      <c r="F71" s="1">
        <v>33.158999999999999</v>
      </c>
      <c r="G71" s="8">
        <v>1</v>
      </c>
      <c r="H71" s="1">
        <v>55</v>
      </c>
      <c r="I71" s="1" t="s">
        <v>37</v>
      </c>
      <c r="J71" s="1"/>
      <c r="K71" s="1">
        <v>2.6</v>
      </c>
      <c r="L71" s="1">
        <f t="shared" si="17"/>
        <v>-1.1660000000000001</v>
      </c>
      <c r="M71" s="1">
        <f t="shared" si="18"/>
        <v>1.4339999999999999</v>
      </c>
      <c r="N71" s="1"/>
      <c r="O71" s="1"/>
      <c r="P71" s="12">
        <v>0</v>
      </c>
      <c r="Q71" s="1">
        <v>0</v>
      </c>
      <c r="R71" s="1">
        <f t="shared" si="19"/>
        <v>0.2868</v>
      </c>
      <c r="S71" s="5"/>
      <c r="T71" s="5">
        <f t="shared" ref="T71:T97" si="21">S71</f>
        <v>0</v>
      </c>
      <c r="U71" s="5"/>
      <c r="V71" s="5">
        <f t="shared" ref="V71:V97" si="22">U71+T71</f>
        <v>0</v>
      </c>
      <c r="W71" s="5"/>
      <c r="X71" s="1"/>
      <c r="Y71" s="1"/>
      <c r="Z71" s="1">
        <f t="shared" ref="Z71:Z97" si="23">(F71+O71+Q71+V71)/R71</f>
        <v>115.61715481171548</v>
      </c>
      <c r="AA71" s="1">
        <f t="shared" si="20"/>
        <v>115.61715481171548</v>
      </c>
      <c r="AB71" s="1">
        <v>0</v>
      </c>
      <c r="AC71" s="1">
        <v>0</v>
      </c>
      <c r="AD71" s="1">
        <v>2.0339999999999998</v>
      </c>
      <c r="AE71" s="1">
        <v>2.0270000000000001</v>
      </c>
      <c r="AF71" s="1">
        <v>1.1614</v>
      </c>
      <c r="AG71" s="1">
        <v>0.29039999999999999</v>
      </c>
      <c r="AH71" s="1">
        <v>-0.28820000000000001</v>
      </c>
      <c r="AI71" s="1">
        <v>-0.28820000000000001</v>
      </c>
      <c r="AJ71" s="36" t="s">
        <v>157</v>
      </c>
      <c r="AK71" s="1">
        <f t="shared" ref="AK71:AK97" si="24">ROUND(G71*V71,0)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26" t="s">
        <v>114</v>
      </c>
      <c r="B72" s="26" t="s">
        <v>36</v>
      </c>
      <c r="C72" s="26">
        <v>1845.856</v>
      </c>
      <c r="D72" s="26">
        <v>5850.4889999999996</v>
      </c>
      <c r="E72" s="26">
        <v>2097.326</v>
      </c>
      <c r="F72" s="26">
        <v>2783.28</v>
      </c>
      <c r="G72" s="27">
        <v>1</v>
      </c>
      <c r="H72" s="26">
        <v>60</v>
      </c>
      <c r="I72" s="26" t="s">
        <v>37</v>
      </c>
      <c r="J72" s="26"/>
      <c r="K72" s="26">
        <v>2597.9349999999999</v>
      </c>
      <c r="L72" s="26">
        <f t="shared" si="17"/>
        <v>-500.60899999999992</v>
      </c>
      <c r="M72" s="26">
        <f t="shared" si="18"/>
        <v>1558.8609999999999</v>
      </c>
      <c r="N72" s="26">
        <v>538.46500000000003</v>
      </c>
      <c r="O72" s="26"/>
      <c r="P72" s="28">
        <v>0</v>
      </c>
      <c r="Q72" s="26">
        <v>620.79447100000255</v>
      </c>
      <c r="R72" s="26">
        <f t="shared" si="19"/>
        <v>311.7722</v>
      </c>
      <c r="S72" s="29">
        <f>12*R72-Q72-O72-F72</f>
        <v>337.19192899999734</v>
      </c>
      <c r="T72" s="5">
        <f t="shared" si="21"/>
        <v>337.19192899999734</v>
      </c>
      <c r="U72" s="5">
        <f t="shared" ref="U72:U73" si="25">$U$1*R72</f>
        <v>383.479806</v>
      </c>
      <c r="V72" s="5">
        <f t="shared" si="22"/>
        <v>720.6717349999974</v>
      </c>
      <c r="W72" s="29"/>
      <c r="X72" s="26"/>
      <c r="Y72" s="26"/>
      <c r="Z72" s="1">
        <f t="shared" si="23"/>
        <v>13.229999999999999</v>
      </c>
      <c r="AA72" s="26">
        <f t="shared" si="20"/>
        <v>10.918466980057884</v>
      </c>
      <c r="AB72" s="26">
        <v>366.33</v>
      </c>
      <c r="AC72" s="26">
        <v>365.08199999999999</v>
      </c>
      <c r="AD72" s="26">
        <v>349.85840000000002</v>
      </c>
      <c r="AE72" s="26">
        <v>436.41559999999998</v>
      </c>
      <c r="AF72" s="26">
        <v>444.73239999999998</v>
      </c>
      <c r="AG72" s="26">
        <v>408.226</v>
      </c>
      <c r="AH72" s="26">
        <v>533.23540000000003</v>
      </c>
      <c r="AI72" s="26">
        <v>512.7041999999999</v>
      </c>
      <c r="AJ72" s="30" t="s">
        <v>150</v>
      </c>
      <c r="AK72" s="1">
        <f t="shared" si="24"/>
        <v>721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115</v>
      </c>
      <c r="B73" s="1" t="s">
        <v>36</v>
      </c>
      <c r="C73" s="1">
        <v>1980.7660000000001</v>
      </c>
      <c r="D73" s="1">
        <v>869.03499999999997</v>
      </c>
      <c r="E73" s="1">
        <v>1050.6859999999999</v>
      </c>
      <c r="F73" s="1">
        <v>1106.3610000000001</v>
      </c>
      <c r="G73" s="8">
        <v>1</v>
      </c>
      <c r="H73" s="1">
        <v>60</v>
      </c>
      <c r="I73" s="1" t="s">
        <v>37</v>
      </c>
      <c r="J73" s="1"/>
      <c r="K73" s="1">
        <v>1389.117</v>
      </c>
      <c r="L73" s="1">
        <f t="shared" si="17"/>
        <v>-338.43100000000004</v>
      </c>
      <c r="M73" s="1">
        <f t="shared" si="18"/>
        <v>708.32399999999984</v>
      </c>
      <c r="N73" s="1">
        <v>342.36200000000002</v>
      </c>
      <c r="O73" s="1"/>
      <c r="P73" s="12">
        <v>0</v>
      </c>
      <c r="Q73" s="1">
        <v>0</v>
      </c>
      <c r="R73" s="1">
        <f t="shared" si="19"/>
        <v>141.66479999999996</v>
      </c>
      <c r="S73" s="5">
        <f t="shared" ref="S73" si="26">11*R73-Q73-O73-F73</f>
        <v>451.95179999999937</v>
      </c>
      <c r="T73" s="5">
        <f t="shared" si="21"/>
        <v>451.95179999999937</v>
      </c>
      <c r="U73" s="5">
        <f t="shared" si="25"/>
        <v>174.24770399999994</v>
      </c>
      <c r="V73" s="5">
        <f t="shared" si="22"/>
        <v>626.19950399999925</v>
      </c>
      <c r="W73" s="5"/>
      <c r="X73" s="1"/>
      <c r="Y73" s="1"/>
      <c r="Z73" s="1">
        <f t="shared" si="23"/>
        <v>12.229999999999999</v>
      </c>
      <c r="AA73" s="1">
        <f t="shared" si="20"/>
        <v>7.8097099632371654</v>
      </c>
      <c r="AB73" s="1">
        <v>142.9308</v>
      </c>
      <c r="AC73" s="1">
        <v>138.81319999999999</v>
      </c>
      <c r="AD73" s="1">
        <v>149.00360000000001</v>
      </c>
      <c r="AE73" s="1">
        <v>278.13659999999999</v>
      </c>
      <c r="AF73" s="1">
        <v>319.11099999999999</v>
      </c>
      <c r="AG73" s="1">
        <v>211.46420000000001</v>
      </c>
      <c r="AH73" s="1">
        <v>136.13480000000001</v>
      </c>
      <c r="AI73" s="1">
        <v>269.41660000000002</v>
      </c>
      <c r="AJ73" s="1"/>
      <c r="AK73" s="1">
        <f t="shared" si="24"/>
        <v>626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26" t="s">
        <v>116</v>
      </c>
      <c r="B74" s="26" t="s">
        <v>36</v>
      </c>
      <c r="C74" s="26">
        <v>1997.806</v>
      </c>
      <c r="D74" s="26">
        <v>2523.5230000000001</v>
      </c>
      <c r="E74" s="26">
        <v>1366.546</v>
      </c>
      <c r="F74" s="26">
        <v>2726.0120000000002</v>
      </c>
      <c r="G74" s="27">
        <v>1</v>
      </c>
      <c r="H74" s="26">
        <v>60</v>
      </c>
      <c r="I74" s="26" t="s">
        <v>37</v>
      </c>
      <c r="J74" s="26"/>
      <c r="K74" s="26">
        <v>1506.107</v>
      </c>
      <c r="L74" s="26">
        <f t="shared" si="17"/>
        <v>-139.56099999999992</v>
      </c>
      <c r="M74" s="26">
        <f t="shared" si="18"/>
        <v>1366.546</v>
      </c>
      <c r="N74" s="26"/>
      <c r="O74" s="26"/>
      <c r="P74" s="28">
        <v>0</v>
      </c>
      <c r="Q74" s="26">
        <v>1204.5786900000001</v>
      </c>
      <c r="R74" s="26">
        <f t="shared" si="19"/>
        <v>273.30920000000003</v>
      </c>
      <c r="S74" s="29"/>
      <c r="T74" s="5">
        <f t="shared" si="21"/>
        <v>0</v>
      </c>
      <c r="U74" s="29"/>
      <c r="V74" s="5">
        <f t="shared" si="22"/>
        <v>0</v>
      </c>
      <c r="W74" s="29"/>
      <c r="X74" s="26"/>
      <c r="Y74" s="26"/>
      <c r="Z74" s="1">
        <f t="shared" si="23"/>
        <v>14.381479620883598</v>
      </c>
      <c r="AA74" s="26">
        <f t="shared" si="20"/>
        <v>14.381479620883598</v>
      </c>
      <c r="AB74" s="26">
        <v>397.70679999999999</v>
      </c>
      <c r="AC74" s="26">
        <v>336.23680000000002</v>
      </c>
      <c r="AD74" s="26">
        <v>298.28440000000001</v>
      </c>
      <c r="AE74" s="26">
        <v>354.27980000000002</v>
      </c>
      <c r="AF74" s="26">
        <v>455.83499999999992</v>
      </c>
      <c r="AG74" s="26">
        <v>447.71359999999999</v>
      </c>
      <c r="AH74" s="26">
        <v>583.35339999999997</v>
      </c>
      <c r="AI74" s="26">
        <v>424.53280000000012</v>
      </c>
      <c r="AJ74" s="30" t="s">
        <v>151</v>
      </c>
      <c r="AK74" s="1">
        <f t="shared" si="24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26" t="s">
        <v>117</v>
      </c>
      <c r="B75" s="26" t="s">
        <v>36</v>
      </c>
      <c r="C75" s="26">
        <v>3196.9079999999999</v>
      </c>
      <c r="D75" s="26">
        <v>4356.9669999999996</v>
      </c>
      <c r="E75" s="26">
        <v>2474.8760000000002</v>
      </c>
      <c r="F75" s="26">
        <v>3446.212</v>
      </c>
      <c r="G75" s="27">
        <v>1</v>
      </c>
      <c r="H75" s="26">
        <v>60</v>
      </c>
      <c r="I75" s="26" t="s">
        <v>37</v>
      </c>
      <c r="J75" s="26"/>
      <c r="K75" s="26">
        <v>3602.4459999999999</v>
      </c>
      <c r="L75" s="26">
        <f t="shared" si="17"/>
        <v>-1127.5699999999997</v>
      </c>
      <c r="M75" s="26">
        <f t="shared" si="18"/>
        <v>1351.8140000000003</v>
      </c>
      <c r="N75" s="26">
        <v>1123.0619999999999</v>
      </c>
      <c r="O75" s="26"/>
      <c r="P75" s="28">
        <v>160</v>
      </c>
      <c r="Q75" s="26">
        <v>0</v>
      </c>
      <c r="R75" s="26">
        <f t="shared" si="19"/>
        <v>270.36280000000005</v>
      </c>
      <c r="S75" s="29"/>
      <c r="T75" s="5">
        <f t="shared" si="21"/>
        <v>0</v>
      </c>
      <c r="U75" s="29"/>
      <c r="V75" s="5">
        <f t="shared" si="22"/>
        <v>0</v>
      </c>
      <c r="W75" s="29"/>
      <c r="X75" s="26"/>
      <c r="Y75" s="26"/>
      <c r="Z75" s="1">
        <f t="shared" si="23"/>
        <v>12.746620467016911</v>
      </c>
      <c r="AA75" s="26">
        <f t="shared" si="20"/>
        <v>12.746620467016911</v>
      </c>
      <c r="AB75" s="26">
        <v>289.75439999999998</v>
      </c>
      <c r="AC75" s="26">
        <v>275.53500000000003</v>
      </c>
      <c r="AD75" s="26">
        <v>508.59640000000002</v>
      </c>
      <c r="AE75" s="26">
        <v>571.42600000000004</v>
      </c>
      <c r="AF75" s="26">
        <v>591.18219999999997</v>
      </c>
      <c r="AG75" s="26">
        <v>533.8338</v>
      </c>
      <c r="AH75" s="26">
        <v>557.26819999999998</v>
      </c>
      <c r="AI75" s="26">
        <v>456.03779999999989</v>
      </c>
      <c r="AJ75" s="30" t="s">
        <v>150</v>
      </c>
      <c r="AK75" s="1">
        <f t="shared" si="24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7" t="s">
        <v>118</v>
      </c>
      <c r="B76" s="17" t="s">
        <v>36</v>
      </c>
      <c r="C76" s="17">
        <v>5.3890000000000002</v>
      </c>
      <c r="D76" s="17"/>
      <c r="E76" s="17">
        <v>4.0339999999999998</v>
      </c>
      <c r="F76" s="17">
        <v>1.355</v>
      </c>
      <c r="G76" s="18">
        <v>0</v>
      </c>
      <c r="H76" s="17">
        <v>55</v>
      </c>
      <c r="I76" s="17" t="s">
        <v>51</v>
      </c>
      <c r="J76" s="17"/>
      <c r="K76" s="17">
        <v>4</v>
      </c>
      <c r="L76" s="17">
        <f t="shared" si="17"/>
        <v>3.3999999999999808E-2</v>
      </c>
      <c r="M76" s="17">
        <f t="shared" si="18"/>
        <v>4.0339999999999998</v>
      </c>
      <c r="N76" s="17"/>
      <c r="O76" s="17"/>
      <c r="P76" s="19">
        <v>0</v>
      </c>
      <c r="Q76" s="17">
        <v>0</v>
      </c>
      <c r="R76" s="17">
        <f t="shared" si="19"/>
        <v>0.80679999999999996</v>
      </c>
      <c r="S76" s="20"/>
      <c r="T76" s="5">
        <f t="shared" si="21"/>
        <v>0</v>
      </c>
      <c r="U76" s="20"/>
      <c r="V76" s="5">
        <f t="shared" si="22"/>
        <v>0</v>
      </c>
      <c r="W76" s="20"/>
      <c r="X76" s="17"/>
      <c r="Y76" s="17"/>
      <c r="Z76" s="1">
        <f t="shared" si="23"/>
        <v>1.6794744670302431</v>
      </c>
      <c r="AA76" s="17">
        <f t="shared" si="20"/>
        <v>1.6794744670302431</v>
      </c>
      <c r="AB76" s="17">
        <v>1.6133999999999999</v>
      </c>
      <c r="AC76" s="17">
        <v>2.4216000000000002</v>
      </c>
      <c r="AD76" s="17">
        <v>2.1509999999999998</v>
      </c>
      <c r="AE76" s="17">
        <v>1.3442000000000001</v>
      </c>
      <c r="AF76" s="17">
        <v>0.2702</v>
      </c>
      <c r="AG76" s="17">
        <v>0</v>
      </c>
      <c r="AH76" s="17">
        <v>0</v>
      </c>
      <c r="AI76" s="17">
        <v>0.26719999999999999</v>
      </c>
      <c r="AJ76" s="17" t="s">
        <v>119</v>
      </c>
      <c r="AK76" s="1">
        <f t="shared" si="24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120</v>
      </c>
      <c r="B77" s="1" t="s">
        <v>36</v>
      </c>
      <c r="C77" s="1">
        <v>102.934</v>
      </c>
      <c r="D77" s="1">
        <v>303.20100000000002</v>
      </c>
      <c r="E77" s="1">
        <v>37.042999999999999</v>
      </c>
      <c r="F77" s="1">
        <v>332.84899999999999</v>
      </c>
      <c r="G77" s="8">
        <v>1</v>
      </c>
      <c r="H77" s="1">
        <v>60</v>
      </c>
      <c r="I77" s="1" t="s">
        <v>37</v>
      </c>
      <c r="J77" s="1"/>
      <c r="K77" s="1">
        <v>73.043000000000006</v>
      </c>
      <c r="L77" s="1">
        <f t="shared" si="17"/>
        <v>-36.000000000000007</v>
      </c>
      <c r="M77" s="1">
        <f t="shared" si="18"/>
        <v>0.79999999999999716</v>
      </c>
      <c r="N77" s="1">
        <v>36.243000000000002</v>
      </c>
      <c r="O77" s="1"/>
      <c r="P77" s="12">
        <v>0</v>
      </c>
      <c r="Q77" s="1">
        <v>0</v>
      </c>
      <c r="R77" s="1">
        <f t="shared" si="19"/>
        <v>0.15999999999999942</v>
      </c>
      <c r="S77" s="5"/>
      <c r="T77" s="5">
        <f t="shared" si="21"/>
        <v>0</v>
      </c>
      <c r="U77" s="5"/>
      <c r="V77" s="5">
        <f t="shared" si="22"/>
        <v>0</v>
      </c>
      <c r="W77" s="5"/>
      <c r="X77" s="1"/>
      <c r="Y77" s="1"/>
      <c r="Z77" s="1">
        <f t="shared" si="23"/>
        <v>2080.3062500000074</v>
      </c>
      <c r="AA77" s="1">
        <f t="shared" si="20"/>
        <v>2080.3062500000074</v>
      </c>
      <c r="AB77" s="1">
        <v>2.5788000000000011</v>
      </c>
      <c r="AC77" s="1">
        <v>0.96099999999999852</v>
      </c>
      <c r="AD77" s="1">
        <v>29.7864</v>
      </c>
      <c r="AE77" s="1">
        <v>36.041800000000002</v>
      </c>
      <c r="AF77" s="1">
        <v>21.690799999999999</v>
      </c>
      <c r="AG77" s="1">
        <v>26.5594</v>
      </c>
      <c r="AH77" s="1">
        <v>19.285399999999999</v>
      </c>
      <c r="AI77" s="1">
        <v>16.993200000000002</v>
      </c>
      <c r="AJ77" s="37" t="s">
        <v>49</v>
      </c>
      <c r="AK77" s="1">
        <f t="shared" si="24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7" t="s">
        <v>121</v>
      </c>
      <c r="B78" s="17" t="s">
        <v>43</v>
      </c>
      <c r="C78" s="17">
        <v>4</v>
      </c>
      <c r="D78" s="17"/>
      <c r="E78" s="17">
        <v>-1</v>
      </c>
      <c r="F78" s="17"/>
      <c r="G78" s="18">
        <v>0</v>
      </c>
      <c r="H78" s="17">
        <v>40</v>
      </c>
      <c r="I78" s="17" t="s">
        <v>51</v>
      </c>
      <c r="J78" s="17"/>
      <c r="K78" s="17">
        <v>1</v>
      </c>
      <c r="L78" s="17">
        <f t="shared" si="17"/>
        <v>-2</v>
      </c>
      <c r="M78" s="17">
        <f t="shared" si="18"/>
        <v>-1</v>
      </c>
      <c r="N78" s="17"/>
      <c r="O78" s="17"/>
      <c r="P78" s="19">
        <v>0</v>
      </c>
      <c r="Q78" s="17">
        <v>0</v>
      </c>
      <c r="R78" s="17">
        <f t="shared" si="19"/>
        <v>-0.2</v>
      </c>
      <c r="S78" s="20"/>
      <c r="T78" s="5">
        <f t="shared" si="21"/>
        <v>0</v>
      </c>
      <c r="U78" s="20"/>
      <c r="V78" s="5">
        <f t="shared" si="22"/>
        <v>0</v>
      </c>
      <c r="W78" s="20"/>
      <c r="X78" s="17"/>
      <c r="Y78" s="17"/>
      <c r="Z78" s="1">
        <f t="shared" si="23"/>
        <v>0</v>
      </c>
      <c r="AA78" s="17">
        <f t="shared" si="20"/>
        <v>0</v>
      </c>
      <c r="AB78" s="17">
        <v>0.2</v>
      </c>
      <c r="AC78" s="17">
        <v>1.2</v>
      </c>
      <c r="AD78" s="17">
        <v>1.6</v>
      </c>
      <c r="AE78" s="17">
        <v>1.4</v>
      </c>
      <c r="AF78" s="17">
        <v>1.2</v>
      </c>
      <c r="AG78" s="17">
        <v>0.6</v>
      </c>
      <c r="AH78" s="17">
        <v>0.2</v>
      </c>
      <c r="AI78" s="17">
        <v>0.2</v>
      </c>
      <c r="AJ78" s="17"/>
      <c r="AK78" s="1">
        <f t="shared" si="24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7" t="s">
        <v>122</v>
      </c>
      <c r="B79" s="17" t="s">
        <v>43</v>
      </c>
      <c r="C79" s="17">
        <v>1</v>
      </c>
      <c r="D79" s="17"/>
      <c r="E79" s="17"/>
      <c r="F79" s="17"/>
      <c r="G79" s="18">
        <v>0</v>
      </c>
      <c r="H79" s="17">
        <v>40</v>
      </c>
      <c r="I79" s="17" t="s">
        <v>51</v>
      </c>
      <c r="J79" s="17"/>
      <c r="K79" s="17">
        <v>1</v>
      </c>
      <c r="L79" s="17">
        <f t="shared" si="17"/>
        <v>-1</v>
      </c>
      <c r="M79" s="17">
        <f t="shared" si="18"/>
        <v>0</v>
      </c>
      <c r="N79" s="17"/>
      <c r="O79" s="17"/>
      <c r="P79" s="19">
        <v>0</v>
      </c>
      <c r="Q79" s="17">
        <v>0</v>
      </c>
      <c r="R79" s="17">
        <f t="shared" si="19"/>
        <v>0</v>
      </c>
      <c r="S79" s="20"/>
      <c r="T79" s="5">
        <f t="shared" si="21"/>
        <v>0</v>
      </c>
      <c r="U79" s="20"/>
      <c r="V79" s="5">
        <f t="shared" si="22"/>
        <v>0</v>
      </c>
      <c r="W79" s="20"/>
      <c r="X79" s="17"/>
      <c r="Y79" s="17"/>
      <c r="Z79" s="1" t="e">
        <f t="shared" si="23"/>
        <v>#DIV/0!</v>
      </c>
      <c r="AA79" s="17" t="e">
        <f t="shared" si="20"/>
        <v>#DIV/0!</v>
      </c>
      <c r="AB79" s="17">
        <v>0</v>
      </c>
      <c r="AC79" s="17">
        <v>0.6</v>
      </c>
      <c r="AD79" s="17">
        <v>1.2</v>
      </c>
      <c r="AE79" s="17">
        <v>1.2</v>
      </c>
      <c r="AF79" s="17">
        <v>0.8</v>
      </c>
      <c r="AG79" s="17">
        <v>0</v>
      </c>
      <c r="AH79" s="17">
        <v>-0.2</v>
      </c>
      <c r="AI79" s="17">
        <v>0</v>
      </c>
      <c r="AJ79" s="17" t="s">
        <v>123</v>
      </c>
      <c r="AK79" s="1">
        <f t="shared" si="24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124</v>
      </c>
      <c r="B80" s="1" t="s">
        <v>43</v>
      </c>
      <c r="C80" s="1">
        <v>85</v>
      </c>
      <c r="D80" s="1">
        <v>105</v>
      </c>
      <c r="E80" s="1">
        <v>85</v>
      </c>
      <c r="F80" s="1">
        <v>100</v>
      </c>
      <c r="G80" s="8">
        <v>0.3</v>
      </c>
      <c r="H80" s="1">
        <v>40</v>
      </c>
      <c r="I80" s="1" t="s">
        <v>37</v>
      </c>
      <c r="J80" s="1"/>
      <c r="K80" s="1">
        <v>90</v>
      </c>
      <c r="L80" s="1">
        <f t="shared" si="17"/>
        <v>-5</v>
      </c>
      <c r="M80" s="1">
        <f t="shared" si="18"/>
        <v>85</v>
      </c>
      <c r="N80" s="1"/>
      <c r="O80" s="1"/>
      <c r="P80" s="12">
        <v>0</v>
      </c>
      <c r="Q80" s="1">
        <v>41.600000000000023</v>
      </c>
      <c r="R80" s="1">
        <f t="shared" si="19"/>
        <v>17</v>
      </c>
      <c r="S80" s="5">
        <f t="shared" ref="S80:S93" si="27">11*R80-Q80-O80-F80</f>
        <v>45.399999999999977</v>
      </c>
      <c r="T80" s="5">
        <f t="shared" si="21"/>
        <v>45.399999999999977</v>
      </c>
      <c r="U80" s="5"/>
      <c r="V80" s="5">
        <f t="shared" si="22"/>
        <v>45.399999999999977</v>
      </c>
      <c r="W80" s="5"/>
      <c r="X80" s="1"/>
      <c r="Y80" s="1"/>
      <c r="Z80" s="1">
        <f t="shared" si="23"/>
        <v>11</v>
      </c>
      <c r="AA80" s="1">
        <f t="shared" si="20"/>
        <v>8.329411764705883</v>
      </c>
      <c r="AB80" s="1">
        <v>16.600000000000001</v>
      </c>
      <c r="AC80" s="1">
        <v>15</v>
      </c>
      <c r="AD80" s="1">
        <v>15.8</v>
      </c>
      <c r="AE80" s="1">
        <v>19</v>
      </c>
      <c r="AF80" s="1">
        <v>17.8</v>
      </c>
      <c r="AG80" s="1">
        <v>15.4</v>
      </c>
      <c r="AH80" s="1">
        <v>16</v>
      </c>
      <c r="AI80" s="1">
        <v>18.399999999999999</v>
      </c>
      <c r="AJ80" s="1"/>
      <c r="AK80" s="1">
        <f t="shared" si="24"/>
        <v>14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125</v>
      </c>
      <c r="B81" s="1" t="s">
        <v>43</v>
      </c>
      <c r="C81" s="1">
        <v>78</v>
      </c>
      <c r="D81" s="1">
        <v>128</v>
      </c>
      <c r="E81" s="1">
        <v>93</v>
      </c>
      <c r="F81" s="1">
        <v>114</v>
      </c>
      <c r="G81" s="8">
        <v>7.0000000000000007E-2</v>
      </c>
      <c r="H81" s="1">
        <v>90</v>
      </c>
      <c r="I81" s="1" t="s">
        <v>37</v>
      </c>
      <c r="J81" s="1"/>
      <c r="K81" s="1">
        <v>94</v>
      </c>
      <c r="L81" s="1">
        <f t="shared" si="17"/>
        <v>-1</v>
      </c>
      <c r="M81" s="1">
        <f t="shared" si="18"/>
        <v>93</v>
      </c>
      <c r="N81" s="1"/>
      <c r="O81" s="1"/>
      <c r="P81" s="12">
        <v>0</v>
      </c>
      <c r="Q81" s="1">
        <v>73.600000000000023</v>
      </c>
      <c r="R81" s="1">
        <f t="shared" si="19"/>
        <v>18.600000000000001</v>
      </c>
      <c r="S81" s="5">
        <f t="shared" si="27"/>
        <v>17</v>
      </c>
      <c r="T81" s="5">
        <f t="shared" ref="T81:T82" si="28">W81</f>
        <v>100</v>
      </c>
      <c r="U81" s="5"/>
      <c r="V81" s="5">
        <f t="shared" si="22"/>
        <v>100</v>
      </c>
      <c r="W81" s="5">
        <v>100</v>
      </c>
      <c r="X81" s="1" t="s">
        <v>159</v>
      </c>
      <c r="Y81" s="1"/>
      <c r="Z81" s="1">
        <f t="shared" si="23"/>
        <v>15.46236559139785</v>
      </c>
      <c r="AA81" s="1">
        <f t="shared" si="20"/>
        <v>10.086021505376344</v>
      </c>
      <c r="AB81" s="1">
        <v>21</v>
      </c>
      <c r="AC81" s="1">
        <v>17.399999999999999</v>
      </c>
      <c r="AD81" s="1">
        <v>15</v>
      </c>
      <c r="AE81" s="1">
        <v>9.6</v>
      </c>
      <c r="AF81" s="1">
        <v>0</v>
      </c>
      <c r="AG81" s="1">
        <v>0</v>
      </c>
      <c r="AH81" s="1">
        <v>0</v>
      </c>
      <c r="AI81" s="1">
        <v>0</v>
      </c>
      <c r="AJ81" s="1" t="s">
        <v>78</v>
      </c>
      <c r="AK81" s="1">
        <f t="shared" si="24"/>
        <v>7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126</v>
      </c>
      <c r="B82" s="1" t="s">
        <v>43</v>
      </c>
      <c r="C82" s="1">
        <v>69</v>
      </c>
      <c r="D82" s="1">
        <v>183</v>
      </c>
      <c r="E82" s="1">
        <v>108</v>
      </c>
      <c r="F82" s="1">
        <v>144</v>
      </c>
      <c r="G82" s="8">
        <v>7.0000000000000007E-2</v>
      </c>
      <c r="H82" s="1">
        <v>90</v>
      </c>
      <c r="I82" s="1" t="s">
        <v>37</v>
      </c>
      <c r="J82" s="1"/>
      <c r="K82" s="1">
        <v>110</v>
      </c>
      <c r="L82" s="1">
        <f t="shared" si="17"/>
        <v>-2</v>
      </c>
      <c r="M82" s="1">
        <f t="shared" si="18"/>
        <v>108</v>
      </c>
      <c r="N82" s="1"/>
      <c r="O82" s="1"/>
      <c r="P82" s="12">
        <v>0</v>
      </c>
      <c r="Q82" s="1">
        <v>97.600000000000037</v>
      </c>
      <c r="R82" s="1">
        <f t="shared" si="19"/>
        <v>21.6</v>
      </c>
      <c r="S82" s="5"/>
      <c r="T82" s="5">
        <f t="shared" si="28"/>
        <v>100</v>
      </c>
      <c r="U82" s="5"/>
      <c r="V82" s="5">
        <f t="shared" si="22"/>
        <v>100</v>
      </c>
      <c r="W82" s="5">
        <v>100</v>
      </c>
      <c r="X82" s="1" t="s">
        <v>159</v>
      </c>
      <c r="Y82" s="1"/>
      <c r="Z82" s="1">
        <f t="shared" si="23"/>
        <v>15.814814814814815</v>
      </c>
      <c r="AA82" s="1">
        <f t="shared" si="20"/>
        <v>11.185185185185185</v>
      </c>
      <c r="AB82" s="1">
        <v>23</v>
      </c>
      <c r="AC82" s="1">
        <v>18.399999999999999</v>
      </c>
      <c r="AD82" s="1">
        <v>18.600000000000001</v>
      </c>
      <c r="AE82" s="1">
        <v>10.4</v>
      </c>
      <c r="AF82" s="1">
        <v>0</v>
      </c>
      <c r="AG82" s="1">
        <v>0</v>
      </c>
      <c r="AH82" s="1">
        <v>0</v>
      </c>
      <c r="AI82" s="1">
        <v>0</v>
      </c>
      <c r="AJ82" s="1" t="s">
        <v>78</v>
      </c>
      <c r="AK82" s="1">
        <f t="shared" si="24"/>
        <v>7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127</v>
      </c>
      <c r="B83" s="1" t="s">
        <v>43</v>
      </c>
      <c r="C83" s="1">
        <v>15</v>
      </c>
      <c r="D83" s="1">
        <v>236</v>
      </c>
      <c r="E83" s="1">
        <v>50</v>
      </c>
      <c r="F83" s="1">
        <v>200</v>
      </c>
      <c r="G83" s="8">
        <v>7.0000000000000007E-2</v>
      </c>
      <c r="H83" s="1">
        <v>90</v>
      </c>
      <c r="I83" s="1" t="s">
        <v>37</v>
      </c>
      <c r="J83" s="1"/>
      <c r="K83" s="1">
        <v>67</v>
      </c>
      <c r="L83" s="1">
        <f t="shared" si="17"/>
        <v>-17</v>
      </c>
      <c r="M83" s="1">
        <f t="shared" si="18"/>
        <v>50</v>
      </c>
      <c r="N83" s="1"/>
      <c r="O83" s="1"/>
      <c r="P83" s="12">
        <v>0</v>
      </c>
      <c r="Q83" s="1">
        <v>0</v>
      </c>
      <c r="R83" s="1">
        <f t="shared" si="19"/>
        <v>10</v>
      </c>
      <c r="S83" s="5"/>
      <c r="T83" s="5">
        <f t="shared" si="21"/>
        <v>0</v>
      </c>
      <c r="U83" s="5"/>
      <c r="V83" s="5">
        <f t="shared" si="22"/>
        <v>0</v>
      </c>
      <c r="W83" s="5"/>
      <c r="X83" s="1"/>
      <c r="Y83" s="1"/>
      <c r="Z83" s="1">
        <f t="shared" si="23"/>
        <v>20</v>
      </c>
      <c r="AA83" s="1">
        <f t="shared" si="20"/>
        <v>20</v>
      </c>
      <c r="AB83" s="1">
        <v>15.4</v>
      </c>
      <c r="AC83" s="1">
        <v>19.399999999999999</v>
      </c>
      <c r="AD83" s="1">
        <v>17</v>
      </c>
      <c r="AE83" s="1">
        <v>10.199999999999999</v>
      </c>
      <c r="AF83" s="1">
        <v>6</v>
      </c>
      <c r="AG83" s="1">
        <v>14.4</v>
      </c>
      <c r="AH83" s="1">
        <v>8.4</v>
      </c>
      <c r="AI83" s="1">
        <v>0</v>
      </c>
      <c r="AJ83" s="1" t="s">
        <v>78</v>
      </c>
      <c r="AK83" s="1">
        <f t="shared" si="24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128</v>
      </c>
      <c r="B84" s="1" t="s">
        <v>43</v>
      </c>
      <c r="C84" s="1">
        <v>71</v>
      </c>
      <c r="D84" s="1">
        <v>92</v>
      </c>
      <c r="E84" s="1">
        <v>66</v>
      </c>
      <c r="F84" s="1">
        <v>96</v>
      </c>
      <c r="G84" s="8">
        <v>0.05</v>
      </c>
      <c r="H84" s="1">
        <v>90</v>
      </c>
      <c r="I84" s="1" t="s">
        <v>37</v>
      </c>
      <c r="J84" s="1"/>
      <c r="K84" s="1">
        <v>68</v>
      </c>
      <c r="L84" s="1">
        <f t="shared" si="17"/>
        <v>-2</v>
      </c>
      <c r="M84" s="1">
        <f t="shared" si="18"/>
        <v>66</v>
      </c>
      <c r="N84" s="1"/>
      <c r="O84" s="1"/>
      <c r="P84" s="12">
        <v>0</v>
      </c>
      <c r="Q84" s="1">
        <v>57.800000000000011</v>
      </c>
      <c r="R84" s="1">
        <f t="shared" si="19"/>
        <v>13.2</v>
      </c>
      <c r="S84" s="5"/>
      <c r="T84" s="5">
        <f t="shared" ref="T84:T86" si="29">W84</f>
        <v>100</v>
      </c>
      <c r="U84" s="5"/>
      <c r="V84" s="5">
        <f t="shared" si="22"/>
        <v>100</v>
      </c>
      <c r="W84" s="5">
        <v>100</v>
      </c>
      <c r="X84" s="1" t="s">
        <v>160</v>
      </c>
      <c r="Y84" s="1"/>
      <c r="Z84" s="1">
        <f t="shared" si="23"/>
        <v>19.22727272727273</v>
      </c>
      <c r="AA84" s="1">
        <f t="shared" si="20"/>
        <v>11.651515151515152</v>
      </c>
      <c r="AB84" s="1">
        <v>15.8</v>
      </c>
      <c r="AC84" s="1">
        <v>14.4</v>
      </c>
      <c r="AD84" s="1">
        <v>6.6</v>
      </c>
      <c r="AE84" s="1">
        <v>0</v>
      </c>
      <c r="AF84" s="1">
        <v>6.2</v>
      </c>
      <c r="AG84" s="1">
        <v>14.4</v>
      </c>
      <c r="AH84" s="1">
        <v>8.1999999999999993</v>
      </c>
      <c r="AI84" s="1">
        <v>0</v>
      </c>
      <c r="AJ84" s="1" t="s">
        <v>78</v>
      </c>
      <c r="AK84" s="1">
        <f t="shared" si="24"/>
        <v>5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129</v>
      </c>
      <c r="B85" s="1" t="s">
        <v>43</v>
      </c>
      <c r="C85" s="1">
        <v>41</v>
      </c>
      <c r="D85" s="1">
        <v>38</v>
      </c>
      <c r="E85" s="1">
        <v>44</v>
      </c>
      <c r="F85" s="1">
        <v>37</v>
      </c>
      <c r="G85" s="8">
        <v>0.05</v>
      </c>
      <c r="H85" s="1">
        <v>90</v>
      </c>
      <c r="I85" s="1" t="s">
        <v>37</v>
      </c>
      <c r="J85" s="1"/>
      <c r="K85" s="1">
        <v>53</v>
      </c>
      <c r="L85" s="1">
        <f t="shared" si="17"/>
        <v>-9</v>
      </c>
      <c r="M85" s="1">
        <f t="shared" si="18"/>
        <v>44</v>
      </c>
      <c r="N85" s="1"/>
      <c r="O85" s="1"/>
      <c r="P85" s="12">
        <v>0</v>
      </c>
      <c r="Q85" s="1">
        <v>121.2</v>
      </c>
      <c r="R85" s="1">
        <f t="shared" si="19"/>
        <v>8.8000000000000007</v>
      </c>
      <c r="S85" s="5"/>
      <c r="T85" s="5">
        <f t="shared" si="29"/>
        <v>50</v>
      </c>
      <c r="U85" s="5"/>
      <c r="V85" s="5">
        <f t="shared" si="22"/>
        <v>50</v>
      </c>
      <c r="W85" s="5">
        <v>50</v>
      </c>
      <c r="X85" s="1" t="s">
        <v>160</v>
      </c>
      <c r="Y85" s="1"/>
      <c r="Z85" s="1">
        <f t="shared" si="23"/>
        <v>23.659090909090907</v>
      </c>
      <c r="AA85" s="1">
        <f t="shared" si="20"/>
        <v>17.977272727272723</v>
      </c>
      <c r="AB85" s="1">
        <v>13.6</v>
      </c>
      <c r="AC85" s="1">
        <v>5.4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 t="s">
        <v>130</v>
      </c>
      <c r="AK85" s="1">
        <f t="shared" si="24"/>
        <v>3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131</v>
      </c>
      <c r="B86" s="1" t="s">
        <v>43</v>
      </c>
      <c r="C86" s="1">
        <v>96</v>
      </c>
      <c r="D86" s="1">
        <v>182</v>
      </c>
      <c r="E86" s="1">
        <v>77</v>
      </c>
      <c r="F86" s="1">
        <v>203</v>
      </c>
      <c r="G86" s="8">
        <v>5.5E-2</v>
      </c>
      <c r="H86" s="1">
        <v>90</v>
      </c>
      <c r="I86" s="1" t="s">
        <v>37</v>
      </c>
      <c r="J86" s="1"/>
      <c r="K86" s="1">
        <v>79</v>
      </c>
      <c r="L86" s="1">
        <f t="shared" si="17"/>
        <v>-2</v>
      </c>
      <c r="M86" s="1">
        <f t="shared" si="18"/>
        <v>77</v>
      </c>
      <c r="N86" s="1"/>
      <c r="O86" s="1"/>
      <c r="P86" s="12">
        <v>0</v>
      </c>
      <c r="Q86" s="1">
        <v>0</v>
      </c>
      <c r="R86" s="1">
        <f t="shared" si="19"/>
        <v>15.4</v>
      </c>
      <c r="S86" s="5"/>
      <c r="T86" s="5">
        <f t="shared" si="29"/>
        <v>50</v>
      </c>
      <c r="U86" s="5"/>
      <c r="V86" s="5">
        <f t="shared" si="22"/>
        <v>50</v>
      </c>
      <c r="W86" s="5">
        <v>50</v>
      </c>
      <c r="X86" s="1" t="s">
        <v>160</v>
      </c>
      <c r="Y86" s="1"/>
      <c r="Z86" s="1">
        <f t="shared" si="23"/>
        <v>16.428571428571427</v>
      </c>
      <c r="AA86" s="1">
        <f t="shared" si="20"/>
        <v>13.181818181818182</v>
      </c>
      <c r="AB86" s="1">
        <v>12</v>
      </c>
      <c r="AC86" s="1">
        <v>4.5999999999999996</v>
      </c>
      <c r="AD86" s="1">
        <v>13.2</v>
      </c>
      <c r="AE86" s="1">
        <v>24.8</v>
      </c>
      <c r="AF86" s="1">
        <v>12</v>
      </c>
      <c r="AG86" s="1">
        <v>0</v>
      </c>
      <c r="AH86" s="1">
        <v>0</v>
      </c>
      <c r="AI86" s="1">
        <v>0</v>
      </c>
      <c r="AJ86" s="1" t="s">
        <v>78</v>
      </c>
      <c r="AK86" s="1">
        <f t="shared" si="24"/>
        <v>3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132</v>
      </c>
      <c r="B87" s="1" t="s">
        <v>43</v>
      </c>
      <c r="C87" s="1">
        <v>45</v>
      </c>
      <c r="D87" s="1"/>
      <c r="E87" s="1">
        <v>3</v>
      </c>
      <c r="F87" s="1">
        <v>42</v>
      </c>
      <c r="G87" s="8">
        <v>0.05</v>
      </c>
      <c r="H87" s="1">
        <v>120</v>
      </c>
      <c r="I87" s="1" t="s">
        <v>37</v>
      </c>
      <c r="J87" s="1"/>
      <c r="K87" s="1">
        <v>3</v>
      </c>
      <c r="L87" s="1">
        <f t="shared" si="17"/>
        <v>0</v>
      </c>
      <c r="M87" s="1">
        <f t="shared" si="18"/>
        <v>3</v>
      </c>
      <c r="N87" s="1"/>
      <c r="O87" s="1"/>
      <c r="P87" s="12">
        <v>0</v>
      </c>
      <c r="Q87" s="1">
        <v>0</v>
      </c>
      <c r="R87" s="1">
        <f t="shared" si="19"/>
        <v>0.6</v>
      </c>
      <c r="S87" s="5"/>
      <c r="T87" s="5">
        <f t="shared" si="21"/>
        <v>0</v>
      </c>
      <c r="U87" s="5"/>
      <c r="V87" s="5">
        <f t="shared" si="22"/>
        <v>0</v>
      </c>
      <c r="W87" s="5"/>
      <c r="X87" s="1"/>
      <c r="Y87" s="1"/>
      <c r="Z87" s="1">
        <f t="shared" si="23"/>
        <v>70</v>
      </c>
      <c r="AA87" s="1">
        <f t="shared" si="20"/>
        <v>70</v>
      </c>
      <c r="AB87" s="1">
        <v>0</v>
      </c>
      <c r="AC87" s="1">
        <v>1.4</v>
      </c>
      <c r="AD87" s="1">
        <v>1.4</v>
      </c>
      <c r="AE87" s="1">
        <v>0</v>
      </c>
      <c r="AF87" s="1">
        <v>0</v>
      </c>
      <c r="AG87" s="1">
        <v>0.6</v>
      </c>
      <c r="AH87" s="1">
        <v>0.6</v>
      </c>
      <c r="AI87" s="1">
        <v>0.4</v>
      </c>
      <c r="AJ87" s="36" t="s">
        <v>158</v>
      </c>
      <c r="AK87" s="1">
        <f t="shared" si="24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26" t="s">
        <v>133</v>
      </c>
      <c r="B88" s="26" t="s">
        <v>36</v>
      </c>
      <c r="C88" s="26">
        <v>2122.9949999999999</v>
      </c>
      <c r="D88" s="26">
        <v>8041.6779999999999</v>
      </c>
      <c r="E88" s="26">
        <v>4764.5129999999999</v>
      </c>
      <c r="F88" s="26">
        <v>5131.0749999999998</v>
      </c>
      <c r="G88" s="27">
        <v>1</v>
      </c>
      <c r="H88" s="26">
        <v>40</v>
      </c>
      <c r="I88" s="26" t="s">
        <v>37</v>
      </c>
      <c r="J88" s="26"/>
      <c r="K88" s="26">
        <v>4568.5600000000004</v>
      </c>
      <c r="L88" s="26">
        <f t="shared" si="17"/>
        <v>195.95299999999952</v>
      </c>
      <c r="M88" s="26">
        <f t="shared" si="18"/>
        <v>4637.4229999999998</v>
      </c>
      <c r="N88" s="26">
        <v>127.09</v>
      </c>
      <c r="O88" s="26"/>
      <c r="P88" s="28">
        <v>0</v>
      </c>
      <c r="Q88" s="26">
        <v>2158.4707990000002</v>
      </c>
      <c r="R88" s="26">
        <f t="shared" si="19"/>
        <v>927.4846</v>
      </c>
      <c r="S88" s="29">
        <f>12*R88-Q88-O88-F88</f>
        <v>3840.2694010000005</v>
      </c>
      <c r="T88" s="5">
        <f t="shared" si="21"/>
        <v>3840.2694010000005</v>
      </c>
      <c r="U88" s="29"/>
      <c r="V88" s="5">
        <f t="shared" si="22"/>
        <v>3840.2694010000005</v>
      </c>
      <c r="W88" s="29"/>
      <c r="X88" s="26"/>
      <c r="Y88" s="26"/>
      <c r="Z88" s="1">
        <f t="shared" si="23"/>
        <v>12.000000000000002</v>
      </c>
      <c r="AA88" s="26">
        <f t="shared" si="20"/>
        <v>7.8594790673613337</v>
      </c>
      <c r="AB88" s="26">
        <v>944.47799999999984</v>
      </c>
      <c r="AC88" s="26">
        <v>882.18520000000012</v>
      </c>
      <c r="AD88" s="26">
        <v>912.96560000000011</v>
      </c>
      <c r="AE88" s="26">
        <v>946.16700000000003</v>
      </c>
      <c r="AF88" s="26">
        <v>894.69320000000005</v>
      </c>
      <c r="AG88" s="26">
        <v>893.29679999999985</v>
      </c>
      <c r="AH88" s="26">
        <v>1096.9985999999999</v>
      </c>
      <c r="AI88" s="26">
        <v>1013.1568</v>
      </c>
      <c r="AJ88" s="30" t="s">
        <v>150</v>
      </c>
      <c r="AK88" s="1">
        <f t="shared" si="24"/>
        <v>3840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6" t="s">
        <v>134</v>
      </c>
      <c r="B89" s="1" t="s">
        <v>36</v>
      </c>
      <c r="C89" s="1">
        <v>26.977</v>
      </c>
      <c r="D89" s="1">
        <v>107.76600000000001</v>
      </c>
      <c r="E89" s="1">
        <v>53.927</v>
      </c>
      <c r="F89" s="1">
        <v>80.816000000000003</v>
      </c>
      <c r="G89" s="8">
        <v>1</v>
      </c>
      <c r="H89" s="1">
        <v>60</v>
      </c>
      <c r="I89" s="1" t="s">
        <v>37</v>
      </c>
      <c r="J89" s="1"/>
      <c r="K89" s="1">
        <v>51.6</v>
      </c>
      <c r="L89" s="1">
        <f t="shared" si="17"/>
        <v>2.3269999999999982</v>
      </c>
      <c r="M89" s="1">
        <f t="shared" si="18"/>
        <v>53.927</v>
      </c>
      <c r="N89" s="1"/>
      <c r="O89" s="1"/>
      <c r="P89" s="12">
        <v>0</v>
      </c>
      <c r="Q89" s="1">
        <v>0</v>
      </c>
      <c r="R89" s="1">
        <f t="shared" si="19"/>
        <v>10.785399999999999</v>
      </c>
      <c r="S89" s="25">
        <v>4</v>
      </c>
      <c r="T89" s="5">
        <f t="shared" si="21"/>
        <v>4</v>
      </c>
      <c r="U89" s="25"/>
      <c r="V89" s="5">
        <f t="shared" si="22"/>
        <v>4</v>
      </c>
      <c r="W89" s="5"/>
      <c r="X89" s="1"/>
      <c r="Y89" s="1"/>
      <c r="Z89" s="1">
        <f t="shared" si="23"/>
        <v>7.8639642479648417</v>
      </c>
      <c r="AA89" s="1">
        <f t="shared" si="20"/>
        <v>7.4930925139540498</v>
      </c>
      <c r="AB89" s="1">
        <v>3.2477999999999998</v>
      </c>
      <c r="AC89" s="1">
        <v>12.617599999999999</v>
      </c>
      <c r="AD89" s="1">
        <v>12.8156</v>
      </c>
      <c r="AE89" s="1">
        <v>4.1571999999999996</v>
      </c>
      <c r="AF89" s="1">
        <v>7.2123999999999997</v>
      </c>
      <c r="AG89" s="1">
        <v>5.7808000000000002</v>
      </c>
      <c r="AH89" s="1">
        <v>0.36380000000000001</v>
      </c>
      <c r="AI89" s="1">
        <v>0</v>
      </c>
      <c r="AJ89" s="16" t="s">
        <v>135</v>
      </c>
      <c r="AK89" s="1">
        <f t="shared" si="24"/>
        <v>4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136</v>
      </c>
      <c r="B90" s="1" t="s">
        <v>43</v>
      </c>
      <c r="C90" s="1">
        <v>120</v>
      </c>
      <c r="D90" s="1">
        <v>520</v>
      </c>
      <c r="E90" s="1">
        <v>113</v>
      </c>
      <c r="F90" s="1">
        <v>334</v>
      </c>
      <c r="G90" s="8">
        <v>0.3</v>
      </c>
      <c r="H90" s="1">
        <v>40</v>
      </c>
      <c r="I90" s="1" t="s">
        <v>37</v>
      </c>
      <c r="J90" s="1"/>
      <c r="K90" s="1">
        <v>133</v>
      </c>
      <c r="L90" s="1">
        <f t="shared" si="17"/>
        <v>-20</v>
      </c>
      <c r="M90" s="1">
        <f t="shared" si="18"/>
        <v>113</v>
      </c>
      <c r="N90" s="1"/>
      <c r="O90" s="1"/>
      <c r="P90" s="12">
        <v>0</v>
      </c>
      <c r="Q90" s="1">
        <v>0</v>
      </c>
      <c r="R90" s="1">
        <f t="shared" si="19"/>
        <v>22.6</v>
      </c>
      <c r="S90" s="5"/>
      <c r="T90" s="5">
        <f t="shared" si="21"/>
        <v>0</v>
      </c>
      <c r="U90" s="5"/>
      <c r="V90" s="5">
        <f t="shared" si="22"/>
        <v>0</v>
      </c>
      <c r="W90" s="5"/>
      <c r="X90" s="1"/>
      <c r="Y90" s="1"/>
      <c r="Z90" s="1">
        <f t="shared" si="23"/>
        <v>14.778761061946902</v>
      </c>
      <c r="AA90" s="1">
        <f t="shared" si="20"/>
        <v>14.778761061946902</v>
      </c>
      <c r="AB90" s="1">
        <v>25.6</v>
      </c>
      <c r="AC90" s="1">
        <v>28.6</v>
      </c>
      <c r="AD90" s="1">
        <v>33</v>
      </c>
      <c r="AE90" s="1">
        <v>37.4</v>
      </c>
      <c r="AF90" s="1">
        <v>33.6</v>
      </c>
      <c r="AG90" s="1">
        <v>38.799999999999997</v>
      </c>
      <c r="AH90" s="1">
        <v>41</v>
      </c>
      <c r="AI90" s="1">
        <v>37.200000000000003</v>
      </c>
      <c r="AJ90" s="1"/>
      <c r="AK90" s="1">
        <f t="shared" si="24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137</v>
      </c>
      <c r="B91" s="1" t="s">
        <v>43</v>
      </c>
      <c r="C91" s="1">
        <v>117</v>
      </c>
      <c r="D91" s="1">
        <v>312</v>
      </c>
      <c r="E91" s="1">
        <v>87</v>
      </c>
      <c r="F91" s="1">
        <v>194</v>
      </c>
      <c r="G91" s="8">
        <v>0.3</v>
      </c>
      <c r="H91" s="1">
        <v>40</v>
      </c>
      <c r="I91" s="1" t="s">
        <v>37</v>
      </c>
      <c r="J91" s="1"/>
      <c r="K91" s="1">
        <v>102</v>
      </c>
      <c r="L91" s="1">
        <f t="shared" si="17"/>
        <v>-15</v>
      </c>
      <c r="M91" s="1">
        <f t="shared" si="18"/>
        <v>87</v>
      </c>
      <c r="N91" s="1"/>
      <c r="O91" s="1"/>
      <c r="P91" s="12">
        <v>0</v>
      </c>
      <c r="Q91" s="1">
        <v>0</v>
      </c>
      <c r="R91" s="1">
        <f t="shared" si="19"/>
        <v>17.399999999999999</v>
      </c>
      <c r="S91" s="5"/>
      <c r="T91" s="5">
        <f t="shared" si="21"/>
        <v>0</v>
      </c>
      <c r="U91" s="5"/>
      <c r="V91" s="5">
        <f t="shared" si="22"/>
        <v>0</v>
      </c>
      <c r="W91" s="5"/>
      <c r="X91" s="1"/>
      <c r="Y91" s="1"/>
      <c r="Z91" s="1">
        <f t="shared" si="23"/>
        <v>11.149425287356323</v>
      </c>
      <c r="AA91" s="1">
        <f t="shared" si="20"/>
        <v>11.149425287356323</v>
      </c>
      <c r="AB91" s="1">
        <v>15.2</v>
      </c>
      <c r="AC91" s="1">
        <v>16</v>
      </c>
      <c r="AD91" s="1">
        <v>19.600000000000001</v>
      </c>
      <c r="AE91" s="1">
        <v>21.4</v>
      </c>
      <c r="AF91" s="1">
        <v>22.8</v>
      </c>
      <c r="AG91" s="1">
        <v>23</v>
      </c>
      <c r="AH91" s="1">
        <v>19.2</v>
      </c>
      <c r="AI91" s="1">
        <v>19.399999999999999</v>
      </c>
      <c r="AJ91" s="1" t="s">
        <v>138</v>
      </c>
      <c r="AK91" s="1">
        <f t="shared" si="24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139</v>
      </c>
      <c r="B92" s="1" t="s">
        <v>36</v>
      </c>
      <c r="C92" s="1">
        <v>16.469000000000001</v>
      </c>
      <c r="D92" s="1"/>
      <c r="E92" s="1">
        <v>2.722</v>
      </c>
      <c r="F92" s="1">
        <v>6.8310000000000004</v>
      </c>
      <c r="G92" s="8">
        <v>1</v>
      </c>
      <c r="H92" s="1">
        <v>45</v>
      </c>
      <c r="I92" s="1" t="s">
        <v>37</v>
      </c>
      <c r="J92" s="1"/>
      <c r="K92" s="1">
        <v>4.0999999999999996</v>
      </c>
      <c r="L92" s="1">
        <f t="shared" si="17"/>
        <v>-1.3779999999999997</v>
      </c>
      <c r="M92" s="1">
        <f t="shared" si="18"/>
        <v>2.722</v>
      </c>
      <c r="N92" s="1"/>
      <c r="O92" s="1"/>
      <c r="P92" s="12">
        <v>0</v>
      </c>
      <c r="Q92" s="1">
        <v>0</v>
      </c>
      <c r="R92" s="1">
        <f t="shared" si="19"/>
        <v>0.5444</v>
      </c>
      <c r="S92" s="5"/>
      <c r="T92" s="5">
        <f t="shared" si="21"/>
        <v>0</v>
      </c>
      <c r="U92" s="5"/>
      <c r="V92" s="5">
        <f t="shared" si="22"/>
        <v>0</v>
      </c>
      <c r="W92" s="5"/>
      <c r="X92" s="1"/>
      <c r="Y92" s="1"/>
      <c r="Z92" s="1">
        <f t="shared" si="23"/>
        <v>12.547759000734755</v>
      </c>
      <c r="AA92" s="1">
        <f t="shared" si="20"/>
        <v>12.547759000734755</v>
      </c>
      <c r="AB92" s="1">
        <v>0.5444</v>
      </c>
      <c r="AC92" s="1">
        <v>0.54059999999999997</v>
      </c>
      <c r="AD92" s="1">
        <v>0.8103999999999999</v>
      </c>
      <c r="AE92" s="1">
        <v>0.53459999999999996</v>
      </c>
      <c r="AF92" s="1">
        <v>0.81259999999999999</v>
      </c>
      <c r="AG92" s="1">
        <v>1.0931999999999999</v>
      </c>
      <c r="AH92" s="1">
        <v>0.5454</v>
      </c>
      <c r="AI92" s="1">
        <v>0.27300000000000002</v>
      </c>
      <c r="AJ92" s="35" t="s">
        <v>140</v>
      </c>
      <c r="AK92" s="1">
        <f t="shared" si="24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 t="s">
        <v>141</v>
      </c>
      <c r="B93" s="1" t="s">
        <v>36</v>
      </c>
      <c r="C93" s="1">
        <v>51.856000000000002</v>
      </c>
      <c r="D93" s="1">
        <v>117.318</v>
      </c>
      <c r="E93" s="1">
        <v>50.302999999999997</v>
      </c>
      <c r="F93" s="1">
        <v>76.733000000000004</v>
      </c>
      <c r="G93" s="8">
        <v>1</v>
      </c>
      <c r="H93" s="1">
        <v>50</v>
      </c>
      <c r="I93" s="1" t="s">
        <v>37</v>
      </c>
      <c r="J93" s="1"/>
      <c r="K93" s="1">
        <v>48.594999999999999</v>
      </c>
      <c r="L93" s="1">
        <f t="shared" si="17"/>
        <v>1.7079999999999984</v>
      </c>
      <c r="M93" s="1">
        <f t="shared" si="18"/>
        <v>49.007999999999996</v>
      </c>
      <c r="N93" s="1">
        <v>1.2949999999999999</v>
      </c>
      <c r="O93" s="1"/>
      <c r="P93" s="12">
        <v>0</v>
      </c>
      <c r="Q93" s="1">
        <v>5.7022000000000048</v>
      </c>
      <c r="R93" s="1">
        <f t="shared" si="19"/>
        <v>9.8015999999999988</v>
      </c>
      <c r="S93" s="5">
        <f t="shared" si="27"/>
        <v>25.382399999999976</v>
      </c>
      <c r="T93" s="5">
        <f t="shared" si="21"/>
        <v>25.382399999999976</v>
      </c>
      <c r="U93" s="5"/>
      <c r="V93" s="5">
        <f t="shared" si="22"/>
        <v>25.382399999999976</v>
      </c>
      <c r="W93" s="5"/>
      <c r="X93" s="1"/>
      <c r="Y93" s="1"/>
      <c r="Z93" s="1">
        <f t="shared" si="23"/>
        <v>11</v>
      </c>
      <c r="AA93" s="1">
        <f t="shared" si="20"/>
        <v>8.4103819784524987</v>
      </c>
      <c r="AB93" s="1">
        <v>9.9578000000000007</v>
      </c>
      <c r="AC93" s="1">
        <v>9.7151999999999994</v>
      </c>
      <c r="AD93" s="1">
        <v>12.219799999999999</v>
      </c>
      <c r="AE93" s="1">
        <v>11.417</v>
      </c>
      <c r="AF93" s="1">
        <v>12.0762</v>
      </c>
      <c r="AG93" s="1">
        <v>12.493600000000001</v>
      </c>
      <c r="AH93" s="1">
        <v>7.5457999999999998</v>
      </c>
      <c r="AI93" s="1">
        <v>8.9786000000000001</v>
      </c>
      <c r="AJ93" s="1"/>
      <c r="AK93" s="1">
        <f t="shared" si="24"/>
        <v>25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7" t="s">
        <v>142</v>
      </c>
      <c r="B94" s="17" t="s">
        <v>43</v>
      </c>
      <c r="C94" s="17">
        <v>-2</v>
      </c>
      <c r="D94" s="17">
        <v>2</v>
      </c>
      <c r="E94" s="17"/>
      <c r="F94" s="17"/>
      <c r="G94" s="18">
        <v>0</v>
      </c>
      <c r="H94" s="17">
        <v>40</v>
      </c>
      <c r="I94" s="17" t="s">
        <v>51</v>
      </c>
      <c r="J94" s="17"/>
      <c r="K94" s="17"/>
      <c r="L94" s="17">
        <f t="shared" si="17"/>
        <v>0</v>
      </c>
      <c r="M94" s="17">
        <f t="shared" si="18"/>
        <v>0</v>
      </c>
      <c r="N94" s="17"/>
      <c r="O94" s="17"/>
      <c r="P94" s="19">
        <v>0</v>
      </c>
      <c r="Q94" s="17">
        <v>0</v>
      </c>
      <c r="R94" s="17">
        <f t="shared" si="19"/>
        <v>0</v>
      </c>
      <c r="S94" s="20"/>
      <c r="T94" s="5">
        <f t="shared" si="21"/>
        <v>0</v>
      </c>
      <c r="U94" s="20"/>
      <c r="V94" s="5">
        <f t="shared" si="22"/>
        <v>0</v>
      </c>
      <c r="W94" s="20"/>
      <c r="X94" s="17"/>
      <c r="Y94" s="17"/>
      <c r="Z94" s="1" t="e">
        <f t="shared" si="23"/>
        <v>#DIV/0!</v>
      </c>
      <c r="AA94" s="17" t="e">
        <f t="shared" si="20"/>
        <v>#DIV/0!</v>
      </c>
      <c r="AB94" s="17">
        <v>0</v>
      </c>
      <c r="AC94" s="17">
        <v>0</v>
      </c>
      <c r="AD94" s="17">
        <v>0</v>
      </c>
      <c r="AE94" s="17">
        <v>0.4</v>
      </c>
      <c r="AF94" s="17">
        <v>1.8</v>
      </c>
      <c r="AG94" s="17">
        <v>3</v>
      </c>
      <c r="AH94" s="17">
        <v>2.6</v>
      </c>
      <c r="AI94" s="17">
        <v>4.2</v>
      </c>
      <c r="AJ94" s="17"/>
      <c r="AK94" s="1">
        <f t="shared" si="24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143</v>
      </c>
      <c r="B95" s="1" t="s">
        <v>43</v>
      </c>
      <c r="C95" s="1">
        <v>23</v>
      </c>
      <c r="D95" s="1">
        <v>34</v>
      </c>
      <c r="E95" s="1">
        <v>18</v>
      </c>
      <c r="F95" s="1">
        <v>37</v>
      </c>
      <c r="G95" s="8">
        <v>0.3</v>
      </c>
      <c r="H95" s="1">
        <v>40</v>
      </c>
      <c r="I95" s="1" t="s">
        <v>37</v>
      </c>
      <c r="J95" s="1"/>
      <c r="K95" s="1">
        <v>20</v>
      </c>
      <c r="L95" s="1">
        <f t="shared" si="17"/>
        <v>-2</v>
      </c>
      <c r="M95" s="1">
        <f t="shared" si="18"/>
        <v>18</v>
      </c>
      <c r="N95" s="1"/>
      <c r="O95" s="1"/>
      <c r="P95" s="12">
        <v>0</v>
      </c>
      <c r="Q95" s="1">
        <v>0</v>
      </c>
      <c r="R95" s="1">
        <f t="shared" si="19"/>
        <v>3.6</v>
      </c>
      <c r="S95" s="5">
        <v>6</v>
      </c>
      <c r="T95" s="5">
        <f t="shared" si="21"/>
        <v>6</v>
      </c>
      <c r="U95" s="5"/>
      <c r="V95" s="5">
        <f t="shared" si="22"/>
        <v>6</v>
      </c>
      <c r="W95" s="5"/>
      <c r="X95" s="1"/>
      <c r="Y95" s="1"/>
      <c r="Z95" s="1">
        <f t="shared" si="23"/>
        <v>11.944444444444445</v>
      </c>
      <c r="AA95" s="1">
        <f t="shared" si="20"/>
        <v>10.277777777777777</v>
      </c>
      <c r="AB95" s="1">
        <v>3.6</v>
      </c>
      <c r="AC95" s="1">
        <v>4.5999999999999996</v>
      </c>
      <c r="AD95" s="1">
        <v>4.2</v>
      </c>
      <c r="AE95" s="1">
        <v>2.8</v>
      </c>
      <c r="AF95" s="1">
        <v>2</v>
      </c>
      <c r="AG95" s="1">
        <v>2.4</v>
      </c>
      <c r="AH95" s="1">
        <v>2.2000000000000002</v>
      </c>
      <c r="AI95" s="1">
        <v>4.2</v>
      </c>
      <c r="AJ95" s="1"/>
      <c r="AK95" s="1">
        <f t="shared" si="24"/>
        <v>2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144</v>
      </c>
      <c r="B96" s="1" t="s">
        <v>43</v>
      </c>
      <c r="C96" s="1">
        <v>55</v>
      </c>
      <c r="D96" s="1">
        <v>105</v>
      </c>
      <c r="E96" s="1">
        <v>52</v>
      </c>
      <c r="F96" s="1">
        <v>111</v>
      </c>
      <c r="G96" s="8">
        <v>0.12</v>
      </c>
      <c r="H96" s="1">
        <v>45</v>
      </c>
      <c r="I96" s="1" t="s">
        <v>37</v>
      </c>
      <c r="J96" s="1"/>
      <c r="K96" s="1">
        <v>57</v>
      </c>
      <c r="L96" s="1">
        <f t="shared" si="17"/>
        <v>-5</v>
      </c>
      <c r="M96" s="1">
        <f t="shared" si="18"/>
        <v>52</v>
      </c>
      <c r="N96" s="1"/>
      <c r="O96" s="1"/>
      <c r="P96" s="12">
        <v>0</v>
      </c>
      <c r="Q96" s="1">
        <v>0</v>
      </c>
      <c r="R96" s="1">
        <f t="shared" si="19"/>
        <v>10.4</v>
      </c>
      <c r="S96" s="5">
        <v>6</v>
      </c>
      <c r="T96" s="5">
        <f t="shared" si="21"/>
        <v>6</v>
      </c>
      <c r="U96" s="5"/>
      <c r="V96" s="5">
        <f t="shared" si="22"/>
        <v>6</v>
      </c>
      <c r="W96" s="5"/>
      <c r="X96" s="1"/>
      <c r="Y96" s="1"/>
      <c r="Z96" s="1">
        <f t="shared" si="23"/>
        <v>11.25</v>
      </c>
      <c r="AA96" s="1">
        <f t="shared" si="20"/>
        <v>10.673076923076923</v>
      </c>
      <c r="AB96" s="1">
        <v>11.4</v>
      </c>
      <c r="AC96" s="1">
        <v>11.6</v>
      </c>
      <c r="AD96" s="1">
        <v>14.6</v>
      </c>
      <c r="AE96" s="1">
        <v>8</v>
      </c>
      <c r="AF96" s="1">
        <v>4</v>
      </c>
      <c r="AG96" s="1">
        <v>9.6</v>
      </c>
      <c r="AH96" s="1">
        <v>5.6</v>
      </c>
      <c r="AI96" s="1">
        <v>1.2</v>
      </c>
      <c r="AJ96" s="1" t="s">
        <v>145</v>
      </c>
      <c r="AK96" s="1">
        <f t="shared" si="24"/>
        <v>1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6" t="s">
        <v>146</v>
      </c>
      <c r="B97" s="1" t="s">
        <v>36</v>
      </c>
      <c r="C97" s="1"/>
      <c r="D97" s="1"/>
      <c r="E97" s="1"/>
      <c r="F97" s="1"/>
      <c r="G97" s="8">
        <v>1</v>
      </c>
      <c r="H97" s="1">
        <v>180</v>
      </c>
      <c r="I97" s="1" t="s">
        <v>37</v>
      </c>
      <c r="J97" s="1"/>
      <c r="K97" s="1"/>
      <c r="L97" s="1">
        <f t="shared" si="17"/>
        <v>0</v>
      </c>
      <c r="M97" s="1">
        <f t="shared" si="18"/>
        <v>0</v>
      </c>
      <c r="N97" s="1"/>
      <c r="O97" s="1"/>
      <c r="P97" s="12">
        <v>0</v>
      </c>
      <c r="Q97" s="16"/>
      <c r="R97" s="1">
        <f t="shared" si="19"/>
        <v>0</v>
      </c>
      <c r="S97" s="25">
        <v>4</v>
      </c>
      <c r="T97" s="5">
        <f t="shared" si="21"/>
        <v>4</v>
      </c>
      <c r="U97" s="25"/>
      <c r="V97" s="5">
        <f t="shared" si="22"/>
        <v>4</v>
      </c>
      <c r="W97" s="5"/>
      <c r="X97" s="1"/>
      <c r="Y97" s="1"/>
      <c r="Z97" s="1" t="e">
        <f t="shared" si="23"/>
        <v>#DIV/0!</v>
      </c>
      <c r="AA97" s="1" t="e">
        <f t="shared" si="20"/>
        <v>#DIV/0!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6" t="s">
        <v>147</v>
      </c>
      <c r="AK97" s="1">
        <f t="shared" si="24"/>
        <v>4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K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2025-10-28T09:04:08Z</dcterms:created>
  <dcterms:modified xsi:type="dcterms:W3CDTF">2025-10-29T08:09:06Z</dcterms:modified>
</cp:coreProperties>
</file>