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58C8C6DB-359E-4D46-A8A2-D83048311A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Y252" i="2"/>
  <c r="BN252" i="2" s="1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1" i="2" s="1"/>
  <c r="P240" i="2"/>
  <c r="X238" i="2"/>
  <c r="X237" i="2"/>
  <c r="BO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P184" i="2"/>
  <c r="X182" i="2"/>
  <c r="X181" i="2"/>
  <c r="BO180" i="2"/>
  <c r="BM180" i="2"/>
  <c r="Z180" i="2"/>
  <c r="Z181" i="2" s="1"/>
  <c r="Y180" i="2"/>
  <c r="BP180" i="2" s="1"/>
  <c r="P180" i="2"/>
  <c r="Y176" i="2"/>
  <c r="X176" i="2"/>
  <c r="Y175" i="2"/>
  <c r="X175" i="2"/>
  <c r="BP174" i="2"/>
  <c r="BO174" i="2"/>
  <c r="BN174" i="2"/>
  <c r="BM174" i="2"/>
  <c r="Z174" i="2"/>
  <c r="Z175" i="2" s="1"/>
  <c r="Y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BP162" i="2" s="1"/>
  <c r="P162" i="2"/>
  <c r="BO161" i="2"/>
  <c r="BM161" i="2"/>
  <c r="Z161" i="2"/>
  <c r="Z163" i="2" s="1"/>
  <c r="Y161" i="2"/>
  <c r="BP161" i="2" s="1"/>
  <c r="P161" i="2"/>
  <c r="X157" i="2"/>
  <c r="X156" i="2"/>
  <c r="BO155" i="2"/>
  <c r="BM155" i="2"/>
  <c r="Z155" i="2"/>
  <c r="Z156" i="2" s="1"/>
  <c r="Y155" i="2"/>
  <c r="Y156" i="2" s="1"/>
  <c r="P155" i="2"/>
  <c r="X152" i="2"/>
  <c r="X151" i="2"/>
  <c r="BO150" i="2"/>
  <c r="BM150" i="2"/>
  <c r="Z150" i="2"/>
  <c r="Z151" i="2" s="1"/>
  <c r="Y150" i="2"/>
  <c r="BN150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X141" i="2"/>
  <c r="BO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BP117" i="2" s="1"/>
  <c r="P117" i="2"/>
  <c r="X115" i="2"/>
  <c r="X114" i="2"/>
  <c r="BO113" i="2"/>
  <c r="BM113" i="2"/>
  <c r="Z113" i="2"/>
  <c r="Z114" i="2" s="1"/>
  <c r="Y113" i="2"/>
  <c r="Y115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Y87" i="2"/>
  <c r="BP87" i="2" s="1"/>
  <c r="P87" i="2"/>
  <c r="X84" i="2"/>
  <c r="X83" i="2"/>
  <c r="BO82" i="2"/>
  <c r="BM82" i="2"/>
  <c r="Z82" i="2"/>
  <c r="Y82" i="2"/>
  <c r="P82" i="2"/>
  <c r="BO81" i="2"/>
  <c r="BM81" i="2"/>
  <c r="Z81" i="2"/>
  <c r="Y81" i="2"/>
  <c r="BP81" i="2" s="1"/>
  <c r="P81" i="2"/>
  <c r="X78" i="2"/>
  <c r="X77" i="2"/>
  <c r="BO76" i="2"/>
  <c r="BM76" i="2"/>
  <c r="Z76" i="2"/>
  <c r="Z77" i="2" s="1"/>
  <c r="Y76" i="2"/>
  <c r="Y78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BP70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BO63" i="2"/>
  <c r="BM63" i="2"/>
  <c r="Z63" i="2"/>
  <c r="Y63" i="2"/>
  <c r="P63" i="2"/>
  <c r="X61" i="2"/>
  <c r="X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X56" i="2"/>
  <c r="X55" i="2"/>
  <c r="BO54" i="2"/>
  <c r="BM54" i="2"/>
  <c r="Z54" i="2"/>
  <c r="Z55" i="2" s="1"/>
  <c r="Y54" i="2"/>
  <c r="BN54" i="2" s="1"/>
  <c r="P54" i="2"/>
  <c r="X52" i="2"/>
  <c r="X51" i="2"/>
  <c r="BO50" i="2"/>
  <c r="BM50" i="2"/>
  <c r="Z50" i="2"/>
  <c r="Z51" i="2" s="1"/>
  <c r="Y50" i="2"/>
  <c r="BP50" i="2" s="1"/>
  <c r="P50" i="2"/>
  <c r="X47" i="2"/>
  <c r="X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H9" i="2" s="1"/>
  <c r="D7" i="2"/>
  <c r="Q6" i="2"/>
  <c r="P2" i="2"/>
  <c r="Z93" i="2" l="1"/>
  <c r="Z99" i="2"/>
  <c r="Z110" i="2"/>
  <c r="X275" i="2"/>
  <c r="Y47" i="2"/>
  <c r="Z60" i="2"/>
  <c r="BN140" i="2"/>
  <c r="BP140" i="2"/>
  <c r="Y141" i="2"/>
  <c r="Y188" i="2"/>
  <c r="Y23" i="2"/>
  <c r="Z31" i="2"/>
  <c r="Z280" i="2" s="1"/>
  <c r="Y38" i="2"/>
  <c r="Y56" i="2"/>
  <c r="Y67" i="2"/>
  <c r="BN64" i="2"/>
  <c r="BN70" i="2"/>
  <c r="BN76" i="2"/>
  <c r="BP76" i="2"/>
  <c r="Y77" i="2"/>
  <c r="Z83" i="2"/>
  <c r="BN90" i="2"/>
  <c r="Z249" i="2"/>
  <c r="Z38" i="2"/>
  <c r="BN107" i="2"/>
  <c r="Z124" i="2"/>
  <c r="Y131" i="2"/>
  <c r="Z130" i="2"/>
  <c r="BN162" i="2"/>
  <c r="Z197" i="2"/>
  <c r="BN194" i="2"/>
  <c r="Z213" i="2"/>
  <c r="Y219" i="2"/>
  <c r="Y249" i="2"/>
  <c r="Z254" i="2"/>
  <c r="Z260" i="2"/>
  <c r="BN266" i="2"/>
  <c r="BN268" i="2"/>
  <c r="BP35" i="2"/>
  <c r="Y39" i="2"/>
  <c r="Y61" i="2"/>
  <c r="Y93" i="2"/>
  <c r="Y99" i="2"/>
  <c r="Y110" i="2"/>
  <c r="BP134" i="2"/>
  <c r="Y136" i="2"/>
  <c r="Y157" i="2"/>
  <c r="Y163" i="2"/>
  <c r="Y182" i="2"/>
  <c r="Y197" i="2"/>
  <c r="BP230" i="2"/>
  <c r="Y231" i="2"/>
  <c r="BP246" i="2"/>
  <c r="Y250" i="2"/>
  <c r="Y254" i="2"/>
  <c r="X276" i="2"/>
  <c r="X279" i="2"/>
  <c r="Y24" i="2"/>
  <c r="BN29" i="2"/>
  <c r="X277" i="2"/>
  <c r="Z46" i="2"/>
  <c r="BP54" i="2"/>
  <c r="Y55" i="2"/>
  <c r="BP59" i="2"/>
  <c r="Y60" i="2"/>
  <c r="Z66" i="2"/>
  <c r="Y73" i="2"/>
  <c r="Z72" i="2"/>
  <c r="Y84" i="2"/>
  <c r="Y100" i="2"/>
  <c r="BN104" i="2"/>
  <c r="BN128" i="2"/>
  <c r="BP128" i="2"/>
  <c r="Z136" i="2"/>
  <c r="Y147" i="2"/>
  <c r="BN155" i="2"/>
  <c r="BP155" i="2"/>
  <c r="Y164" i="2"/>
  <c r="Y172" i="2"/>
  <c r="BN169" i="2"/>
  <c r="Y181" i="2"/>
  <c r="Z188" i="2"/>
  <c r="Y189" i="2"/>
  <c r="BN206" i="2"/>
  <c r="BP206" i="2"/>
  <c r="Y207" i="2"/>
  <c r="Y214" i="2"/>
  <c r="Z219" i="2"/>
  <c r="Y220" i="2"/>
  <c r="Y232" i="2"/>
  <c r="Y238" i="2"/>
  <c r="Y255" i="2"/>
  <c r="Y260" i="2"/>
  <c r="Z273" i="2"/>
  <c r="BP271" i="2"/>
  <c r="X278" i="2"/>
  <c r="Y111" i="2"/>
  <c r="Y198" i="2"/>
  <c r="BN259" i="2"/>
  <c r="BN135" i="2"/>
  <c r="J9" i="2"/>
  <c r="BP192" i="2"/>
  <c r="BP240" i="2"/>
  <c r="BP264" i="2"/>
  <c r="BN195" i="2"/>
  <c r="BP247" i="2"/>
  <c r="BN257" i="2"/>
  <c r="F10" i="2"/>
  <c r="Y130" i="2"/>
  <c r="BP267" i="2"/>
  <c r="BN50" i="2"/>
  <c r="BN224" i="2"/>
  <c r="BP269" i="2"/>
  <c r="BN65" i="2"/>
  <c r="Y83" i="2"/>
  <c r="BP105" i="2"/>
  <c r="Y118" i="2"/>
  <c r="A10" i="2"/>
  <c r="BN108" i="2"/>
  <c r="BP150" i="2"/>
  <c r="BN184" i="2"/>
  <c r="BN170" i="2"/>
  <c r="BN58" i="2"/>
  <c r="Y66" i="2"/>
  <c r="BN218" i="2"/>
  <c r="BN236" i="2"/>
  <c r="Y261" i="2"/>
  <c r="BN270" i="2"/>
  <c r="Y273" i="2"/>
  <c r="Y151" i="2"/>
  <c r="BP184" i="2"/>
  <c r="Y72" i="2"/>
  <c r="BN106" i="2"/>
  <c r="BN145" i="2"/>
  <c r="BN161" i="2"/>
  <c r="BN193" i="2"/>
  <c r="Y202" i="2"/>
  <c r="BP212" i="2"/>
  <c r="Y226" i="2"/>
  <c r="Y242" i="2"/>
  <c r="BN265" i="2"/>
  <c r="BN123" i="2"/>
  <c r="BN30" i="2"/>
  <c r="BP44" i="2"/>
  <c r="BP211" i="2"/>
  <c r="BN240" i="2"/>
  <c r="BN201" i="2"/>
  <c r="Y31" i="2"/>
  <c r="BP252" i="2"/>
  <c r="Y119" i="2"/>
  <c r="BN63" i="2"/>
  <c r="BP63" i="2"/>
  <c r="BP89" i="2"/>
  <c r="Y114" i="2"/>
  <c r="Y137" i="2"/>
  <c r="Y152" i="2"/>
  <c r="BN168" i="2"/>
  <c r="Y171" i="2"/>
  <c r="BP187" i="2"/>
  <c r="BP236" i="2"/>
  <c r="BN248" i="2"/>
  <c r="BN186" i="2"/>
  <c r="BN217" i="2"/>
  <c r="F9" i="2"/>
  <c r="BN129" i="2"/>
  <c r="BP217" i="2"/>
  <c r="Y51" i="2"/>
  <c r="BP135" i="2"/>
  <c r="BN113" i="2"/>
  <c r="Y225" i="2"/>
  <c r="BN45" i="2"/>
  <c r="BP103" i="2"/>
  <c r="BP113" i="2"/>
  <c r="Y32" i="2"/>
  <c r="BN37" i="2"/>
  <c r="BN43" i="2"/>
  <c r="Y46" i="2"/>
  <c r="BN81" i="2"/>
  <c r="BN92" i="2"/>
  <c r="BP145" i="2"/>
  <c r="BN180" i="2"/>
  <c r="BN210" i="2"/>
  <c r="Y213" i="2"/>
  <c r="BN253" i="2"/>
  <c r="Y274" i="2"/>
  <c r="BN88" i="2"/>
  <c r="BN272" i="2"/>
  <c r="BP36" i="2"/>
  <c r="BN71" i="2"/>
  <c r="BN97" i="2"/>
  <c r="Y124" i="2"/>
  <c r="BN28" i="2"/>
  <c r="BP91" i="2"/>
  <c r="BP257" i="2"/>
  <c r="Y52" i="2"/>
  <c r="Y125" i="2"/>
  <c r="BN22" i="2"/>
  <c r="BN87" i="2"/>
  <c r="BN98" i="2"/>
  <c r="BN109" i="2"/>
  <c r="BN122" i="2"/>
  <c r="BP168" i="2"/>
  <c r="BN185" i="2"/>
  <c r="BN196" i="2"/>
  <c r="Y203" i="2"/>
  <c r="BN258" i="2"/>
  <c r="Y94" i="2"/>
  <c r="BN117" i="2"/>
  <c r="BN42" i="2"/>
  <c r="BP42" i="2"/>
  <c r="BP210" i="2"/>
  <c r="BN263" i="2"/>
  <c r="BN82" i="2"/>
  <c r="BP82" i="2"/>
  <c r="BN35" i="2"/>
  <c r="BN246" i="2"/>
  <c r="Y277" i="2" l="1"/>
  <c r="Y275" i="2"/>
  <c r="Y279" i="2"/>
  <c r="Y276" i="2"/>
  <c r="Y278" i="2" l="1"/>
  <c r="C288" i="2"/>
  <c r="A288" i="2"/>
  <c r="B288" i="2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<sst xmlns="http://schemas.openxmlformats.org/spreadsheetml/2006/main" count="1682" uniqueCount="399">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</sst>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45957</v>
      </c>
      <c r="R5" s="456"/>
      <c r="T5" s="457" t="s">
        <v>3</v>
      </c>
      <c r="U5" s="458"/>
      <c r="V5" s="459" t="s">
        <v>385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2" t="s">
        <v>81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54"/>
      <c r="AB19" s="54"/>
      <c r="AC19" s="54"/>
    </row>
    <row r="20" spans="1:68" ht="16.5" customHeight="1" x14ac:dyDescent="0.25">
      <c r="A20" s="313" t="s">
        <v>81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65"/>
      <c r="AB20" s="65"/>
      <c r="AC20" s="82"/>
    </row>
    <row r="21" spans="1:68" ht="14.25" customHeight="1" x14ac:dyDescent="0.25">
      <c r="A21" s="302" t="s">
        <v>82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3">
        <v>4607111035752</v>
      </c>
      <c r="E22" s="2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88" t="s">
        <v>40</v>
      </c>
      <c r="Q23" s="289"/>
      <c r="R23" s="289"/>
      <c r="S23" s="289"/>
      <c r="T23" s="289"/>
      <c r="U23" s="289"/>
      <c r="V23" s="29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88" t="s">
        <v>40</v>
      </c>
      <c r="Q24" s="289"/>
      <c r="R24" s="289"/>
      <c r="S24" s="289"/>
      <c r="T24" s="289"/>
      <c r="U24" s="289"/>
      <c r="V24" s="29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2" t="s">
        <v>45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54"/>
      <c r="AB25" s="54"/>
      <c r="AC25" s="54"/>
    </row>
    <row r="26" spans="1:68" ht="16.5" customHeight="1" x14ac:dyDescent="0.25">
      <c r="A26" s="313" t="s">
        <v>90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65"/>
      <c r="AB26" s="65"/>
      <c r="AC26" s="82"/>
    </row>
    <row r="27" spans="1:68" ht="14.25" customHeight="1" x14ac:dyDescent="0.25">
      <c r="A27" s="302" t="s">
        <v>91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283">
        <v>4607111036537</v>
      </c>
      <c r="E28" s="2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283">
        <v>4607111036537</v>
      </c>
      <c r="E29" s="2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5"/>
      <c r="R29" s="285"/>
      <c r="S29" s="285"/>
      <c r="T29" s="28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283">
        <v>4607111036605</v>
      </c>
      <c r="E30" s="28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5"/>
      <c r="R30" s="285"/>
      <c r="S30" s="285"/>
      <c r="T30" s="28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88" t="s">
        <v>40</v>
      </c>
      <c r="Q31" s="289"/>
      <c r="R31" s="289"/>
      <c r="S31" s="289"/>
      <c r="T31" s="289"/>
      <c r="U31" s="289"/>
      <c r="V31" s="29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2"/>
      <c r="P32" s="288" t="s">
        <v>40</v>
      </c>
      <c r="Q32" s="289"/>
      <c r="R32" s="289"/>
      <c r="S32" s="289"/>
      <c r="T32" s="289"/>
      <c r="U32" s="289"/>
      <c r="V32" s="29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13" t="s">
        <v>103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65"/>
      <c r="AB33" s="65"/>
      <c r="AC33" s="82"/>
    </row>
    <row r="34" spans="1:68" ht="14.25" customHeight="1" x14ac:dyDescent="0.25">
      <c r="A34" s="302" t="s">
        <v>82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283">
        <v>4620207490075</v>
      </c>
      <c r="E35" s="2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5"/>
      <c r="R35" s="285"/>
      <c r="S35" s="285"/>
      <c r="T35" s="2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283">
        <v>4620207490174</v>
      </c>
      <c r="E36" s="2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5"/>
      <c r="R36" s="285"/>
      <c r="S36" s="285"/>
      <c r="T36" s="2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283">
        <v>4620207490044</v>
      </c>
      <c r="E37" s="28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5"/>
      <c r="R37" s="285"/>
      <c r="S37" s="285"/>
      <c r="T37" s="28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88" t="s">
        <v>40</v>
      </c>
      <c r="Q38" s="289"/>
      <c r="R38" s="289"/>
      <c r="S38" s="289"/>
      <c r="T38" s="289"/>
      <c r="U38" s="289"/>
      <c r="V38" s="29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291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2"/>
      <c r="P39" s="288" t="s">
        <v>40</v>
      </c>
      <c r="Q39" s="289"/>
      <c r="R39" s="289"/>
      <c r="S39" s="289"/>
      <c r="T39" s="289"/>
      <c r="U39" s="289"/>
      <c r="V39" s="29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13" t="s">
        <v>113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65"/>
      <c r="AB40" s="65"/>
      <c r="AC40" s="82"/>
    </row>
    <row r="41" spans="1:68" ht="14.25" customHeight="1" x14ac:dyDescent="0.25">
      <c r="A41" s="302" t="s">
        <v>82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283">
        <v>4607111039385</v>
      </c>
      <c r="E42" s="283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5"/>
      <c r="R42" s="285"/>
      <c r="S42" s="285"/>
      <c r="T42" s="28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283">
        <v>4607111038982</v>
      </c>
      <c r="E43" s="283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5"/>
      <c r="R43" s="285"/>
      <c r="S43" s="285"/>
      <c r="T43" s="28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283">
        <v>4607111039354</v>
      </c>
      <c r="E44" s="28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99</v>
      </c>
      <c r="M44" s="38" t="s">
        <v>86</v>
      </c>
      <c r="N44" s="38"/>
      <c r="O44" s="37">
        <v>180</v>
      </c>
      <c r="P44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5"/>
      <c r="R44" s="285"/>
      <c r="S44" s="285"/>
      <c r="T44" s="28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100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283">
        <v>4607111039330</v>
      </c>
      <c r="E45" s="28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5"/>
      <c r="R45" s="285"/>
      <c r="S45" s="285"/>
      <c r="T45" s="286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88" t="s">
        <v>40</v>
      </c>
      <c r="Q46" s="289"/>
      <c r="R46" s="289"/>
      <c r="S46" s="289"/>
      <c r="T46" s="289"/>
      <c r="U46" s="289"/>
      <c r="V46" s="290"/>
      <c r="W46" s="42" t="s">
        <v>39</v>
      </c>
      <c r="X46" s="43">
        <f>IFERROR(SUM(X42:X45),"0")</f>
        <v>0</v>
      </c>
      <c r="Y46" s="43">
        <f>IFERROR(SUM(Y42:Y45),"0")</f>
        <v>0</v>
      </c>
      <c r="Z46" s="43">
        <f>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291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2"/>
      <c r="P47" s="288" t="s">
        <v>40</v>
      </c>
      <c r="Q47" s="289"/>
      <c r="R47" s="289"/>
      <c r="S47" s="289"/>
      <c r="T47" s="289"/>
      <c r="U47" s="289"/>
      <c r="V47" s="290"/>
      <c r="W47" s="42" t="s">
        <v>0</v>
      </c>
      <c r="X47" s="43">
        <f>IFERROR(SUMPRODUCT(X42:X45*H42:H45),"0")</f>
        <v>0</v>
      </c>
      <c r="Y47" s="43">
        <f>IFERROR(SUMPRODUCT(Y42:Y45*H42:H45),"0")</f>
        <v>0</v>
      </c>
      <c r="Z47" s="42"/>
      <c r="AA47" s="67"/>
      <c r="AB47" s="67"/>
      <c r="AC47" s="67"/>
    </row>
    <row r="48" spans="1:68" ht="16.5" customHeight="1" x14ac:dyDescent="0.25">
      <c r="A48" s="313" t="s">
        <v>124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65"/>
      <c r="AB48" s="65"/>
      <c r="AC48" s="82"/>
    </row>
    <row r="49" spans="1:68" ht="14.25" customHeight="1" x14ac:dyDescent="0.25">
      <c r="A49" s="302" t="s">
        <v>82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283">
        <v>4620207490822</v>
      </c>
      <c r="E50" s="283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8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5"/>
      <c r="R50" s="285"/>
      <c r="S50" s="285"/>
      <c r="T50" s="286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88" t="s">
        <v>40</v>
      </c>
      <c r="Q51" s="289"/>
      <c r="R51" s="289"/>
      <c r="S51" s="289"/>
      <c r="T51" s="289"/>
      <c r="U51" s="289"/>
      <c r="V51" s="290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2"/>
      <c r="P52" s="288" t="s">
        <v>40</v>
      </c>
      <c r="Q52" s="289"/>
      <c r="R52" s="289"/>
      <c r="S52" s="289"/>
      <c r="T52" s="289"/>
      <c r="U52" s="289"/>
      <c r="V52" s="290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02" t="s">
        <v>91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283">
        <v>4607111039712</v>
      </c>
      <c r="E54" s="283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99</v>
      </c>
      <c r="M54" s="38" t="s">
        <v>86</v>
      </c>
      <c r="N54" s="38"/>
      <c r="O54" s="37">
        <v>365</v>
      </c>
      <c r="P54" s="3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5"/>
      <c r="R54" s="285"/>
      <c r="S54" s="285"/>
      <c r="T54" s="286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100</v>
      </c>
      <c r="AK54" s="87">
        <v>14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88" t="s">
        <v>40</v>
      </c>
      <c r="Q55" s="289"/>
      <c r="R55" s="289"/>
      <c r="S55" s="289"/>
      <c r="T55" s="289"/>
      <c r="U55" s="289"/>
      <c r="V55" s="290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  <c r="P56" s="288" t="s">
        <v>40</v>
      </c>
      <c r="Q56" s="289"/>
      <c r="R56" s="289"/>
      <c r="S56" s="289"/>
      <c r="T56" s="289"/>
      <c r="U56" s="289"/>
      <c r="V56" s="290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02" t="s">
        <v>131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283">
        <v>4607111037008</v>
      </c>
      <c r="E58" s="283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8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5"/>
      <c r="R58" s="285"/>
      <c r="S58" s="285"/>
      <c r="T58" s="28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283">
        <v>4607111037398</v>
      </c>
      <c r="E59" s="283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5"/>
      <c r="R59" s="285"/>
      <c r="S59" s="285"/>
      <c r="T59" s="2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2"/>
      <c r="P60" s="288" t="s">
        <v>40</v>
      </c>
      <c r="Q60" s="289"/>
      <c r="R60" s="289"/>
      <c r="S60" s="289"/>
      <c r="T60" s="289"/>
      <c r="U60" s="289"/>
      <c r="V60" s="290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2"/>
      <c r="P61" s="288" t="s">
        <v>40</v>
      </c>
      <c r="Q61" s="289"/>
      <c r="R61" s="289"/>
      <c r="S61" s="289"/>
      <c r="T61" s="289"/>
      <c r="U61" s="289"/>
      <c r="V61" s="290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02" t="s">
        <v>137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283">
        <v>4607111039705</v>
      </c>
      <c r="E63" s="28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140</v>
      </c>
      <c r="M63" s="38" t="s">
        <v>86</v>
      </c>
      <c r="N63" s="38"/>
      <c r="O63" s="37">
        <v>365</v>
      </c>
      <c r="P63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5"/>
      <c r="R63" s="285"/>
      <c r="S63" s="285"/>
      <c r="T63" s="2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141</v>
      </c>
      <c r="AK63" s="87">
        <v>140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142</v>
      </c>
      <c r="B64" s="63" t="s">
        <v>143</v>
      </c>
      <c r="C64" s="36">
        <v>4301135665</v>
      </c>
      <c r="D64" s="283">
        <v>4607111039729</v>
      </c>
      <c r="E64" s="283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140</v>
      </c>
      <c r="M64" s="38" t="s">
        <v>86</v>
      </c>
      <c r="N64" s="38"/>
      <c r="O64" s="37">
        <v>365</v>
      </c>
      <c r="P64" s="3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5"/>
      <c r="R64" s="285"/>
      <c r="S64" s="285"/>
      <c r="T64" s="2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144</v>
      </c>
      <c r="AG64" s="81"/>
      <c r="AJ64" s="87" t="s">
        <v>141</v>
      </c>
      <c r="AK64" s="87">
        <v>140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145</v>
      </c>
      <c r="B65" s="63" t="s">
        <v>146</v>
      </c>
      <c r="C65" s="36">
        <v>4301135702</v>
      </c>
      <c r="D65" s="283">
        <v>4620207490228</v>
      </c>
      <c r="E65" s="283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140</v>
      </c>
      <c r="M65" s="38" t="s">
        <v>86</v>
      </c>
      <c r="N65" s="38"/>
      <c r="O65" s="37">
        <v>365</v>
      </c>
      <c r="P65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5"/>
      <c r="R65" s="285"/>
      <c r="S65" s="285"/>
      <c r="T65" s="28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141</v>
      </c>
      <c r="AK65" s="87">
        <v>140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2"/>
      <c r="P66" s="288" t="s">
        <v>40</v>
      </c>
      <c r="Q66" s="289"/>
      <c r="R66" s="289"/>
      <c r="S66" s="289"/>
      <c r="T66" s="289"/>
      <c r="U66" s="289"/>
      <c r="V66" s="290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2"/>
      <c r="P67" s="288" t="s">
        <v>40</v>
      </c>
      <c r="Q67" s="289"/>
      <c r="R67" s="289"/>
      <c r="S67" s="289"/>
      <c r="T67" s="289"/>
      <c r="U67" s="289"/>
      <c r="V67" s="290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13" t="s">
        <v>147</v>
      </c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65"/>
      <c r="AB68" s="65"/>
      <c r="AC68" s="82"/>
    </row>
    <row r="69" spans="1:68" ht="14.25" customHeight="1" x14ac:dyDescent="0.25">
      <c r="A69" s="302" t="s">
        <v>82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66"/>
      <c r="AB69" s="66"/>
      <c r="AC69" s="83"/>
    </row>
    <row r="70" spans="1:68" ht="27" customHeight="1" x14ac:dyDescent="0.25">
      <c r="A70" s="63" t="s">
        <v>148</v>
      </c>
      <c r="B70" s="63" t="s">
        <v>149</v>
      </c>
      <c r="C70" s="36">
        <v>4301070977</v>
      </c>
      <c r="D70" s="283">
        <v>4607111037411</v>
      </c>
      <c r="E70" s="283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151</v>
      </c>
      <c r="L70" s="37" t="s">
        <v>99</v>
      </c>
      <c r="M70" s="38" t="s">
        <v>86</v>
      </c>
      <c r="N70" s="38"/>
      <c r="O70" s="37">
        <v>180</v>
      </c>
      <c r="P70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5"/>
      <c r="R70" s="285"/>
      <c r="S70" s="285"/>
      <c r="T70" s="28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IFERROR(IF(X70="","",X70*0.00502),"")</f>
        <v>0</v>
      </c>
      <c r="AA70" s="68" t="s">
        <v>46</v>
      </c>
      <c r="AB70" s="69" t="s">
        <v>46</v>
      </c>
      <c r="AC70" s="125" t="s">
        <v>150</v>
      </c>
      <c r="AG70" s="81"/>
      <c r="AJ70" s="87" t="s">
        <v>100</v>
      </c>
      <c r="AK70" s="87">
        <v>18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4301070981</v>
      </c>
      <c r="D71" s="283">
        <v>4607111036728</v>
      </c>
      <c r="E71" s="283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5"/>
      <c r="R71" s="285"/>
      <c r="S71" s="285"/>
      <c r="T71" s="28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IFERROR(IF(X71="","",X71*0.00866),"")</f>
        <v>0</v>
      </c>
      <c r="AA71" s="68" t="s">
        <v>46</v>
      </c>
      <c r="AB71" s="69" t="s">
        <v>46</v>
      </c>
      <c r="AC71" s="127" t="s">
        <v>150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2"/>
      <c r="P72" s="288" t="s">
        <v>40</v>
      </c>
      <c r="Q72" s="289"/>
      <c r="R72" s="289"/>
      <c r="S72" s="289"/>
      <c r="T72" s="289"/>
      <c r="U72" s="289"/>
      <c r="V72" s="290"/>
      <c r="W72" s="42" t="s">
        <v>39</v>
      </c>
      <c r="X72" s="43">
        <f>IFERROR(SUM(X70:X71),"0")</f>
        <v>0</v>
      </c>
      <c r="Y72" s="43">
        <f>IFERROR(SUM(Y70:Y71),"0")</f>
        <v>0</v>
      </c>
      <c r="Z72" s="43">
        <f>IFERROR(IF(Z70="",0,Z70),"0")+IFERROR(IF(Z71="",0,Z71),"0")</f>
        <v>0</v>
      </c>
      <c r="AA72" s="67"/>
      <c r="AB72" s="67"/>
      <c r="AC72" s="67"/>
    </row>
    <row r="73" spans="1:68" x14ac:dyDescent="0.2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2"/>
      <c r="P73" s="288" t="s">
        <v>40</v>
      </c>
      <c r="Q73" s="289"/>
      <c r="R73" s="289"/>
      <c r="S73" s="289"/>
      <c r="T73" s="289"/>
      <c r="U73" s="289"/>
      <c r="V73" s="290"/>
      <c r="W73" s="42" t="s">
        <v>0</v>
      </c>
      <c r="X73" s="43">
        <f>IFERROR(SUMPRODUCT(X70:X71*H70:H71),"0")</f>
        <v>0</v>
      </c>
      <c r="Y73" s="43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13" t="s">
        <v>154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65"/>
      <c r="AB74" s="65"/>
      <c r="AC74" s="82"/>
    </row>
    <row r="75" spans="1:68" ht="14.25" customHeight="1" x14ac:dyDescent="0.25">
      <c r="A75" s="302" t="s">
        <v>137</v>
      </c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66"/>
      <c r="AB75" s="66"/>
      <c r="AC75" s="83"/>
    </row>
    <row r="76" spans="1:68" ht="27" customHeight="1" x14ac:dyDescent="0.25">
      <c r="A76" s="63" t="s">
        <v>155</v>
      </c>
      <c r="B76" s="63" t="s">
        <v>156</v>
      </c>
      <c r="C76" s="36">
        <v>4301135574</v>
      </c>
      <c r="D76" s="283">
        <v>4607111033659</v>
      </c>
      <c r="E76" s="283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5"/>
      <c r="R76" s="285"/>
      <c r="S76" s="285"/>
      <c r="T76" s="286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29" t="s">
        <v>157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2"/>
      <c r="P77" s="288" t="s">
        <v>40</v>
      </c>
      <c r="Q77" s="289"/>
      <c r="R77" s="289"/>
      <c r="S77" s="289"/>
      <c r="T77" s="289"/>
      <c r="U77" s="289"/>
      <c r="V77" s="290"/>
      <c r="W77" s="42" t="s">
        <v>39</v>
      </c>
      <c r="X77" s="43">
        <f>IFERROR(SUM(X76:X76),"0")</f>
        <v>0</v>
      </c>
      <c r="Y77" s="43">
        <f>IFERROR(SUM(Y76:Y76),"0")</f>
        <v>0</v>
      </c>
      <c r="Z77" s="43">
        <f>IFERROR(IF(Z76="",0,Z76),"0")</f>
        <v>0</v>
      </c>
      <c r="AA77" s="67"/>
      <c r="AB77" s="67"/>
      <c r="AC77" s="67"/>
    </row>
    <row r="78" spans="1:68" x14ac:dyDescent="0.2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2"/>
      <c r="P78" s="288" t="s">
        <v>40</v>
      </c>
      <c r="Q78" s="289"/>
      <c r="R78" s="289"/>
      <c r="S78" s="289"/>
      <c r="T78" s="289"/>
      <c r="U78" s="289"/>
      <c r="V78" s="290"/>
      <c r="W78" s="42" t="s">
        <v>0</v>
      </c>
      <c r="X78" s="43">
        <f>IFERROR(SUMPRODUCT(X76:X76*H76:H76),"0")</f>
        <v>0</v>
      </c>
      <c r="Y78" s="43">
        <f>IFERROR(SUMPRODUCT(Y76:Y76*H76:H76),"0")</f>
        <v>0</v>
      </c>
      <c r="Z78" s="42"/>
      <c r="AA78" s="67"/>
      <c r="AB78" s="67"/>
      <c r="AC78" s="67"/>
    </row>
    <row r="79" spans="1:68" ht="16.5" customHeight="1" x14ac:dyDescent="0.25">
      <c r="A79" s="313" t="s">
        <v>158</v>
      </c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65"/>
      <c r="AB79" s="65"/>
      <c r="AC79" s="82"/>
    </row>
    <row r="80" spans="1:68" ht="14.25" customHeight="1" x14ac:dyDescent="0.25">
      <c r="A80" s="302" t="s">
        <v>159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66"/>
      <c r="AB80" s="66"/>
      <c r="AC80" s="83"/>
    </row>
    <row r="81" spans="1:68" ht="27" customHeight="1" x14ac:dyDescent="0.25">
      <c r="A81" s="63" t="s">
        <v>160</v>
      </c>
      <c r="B81" s="63" t="s">
        <v>161</v>
      </c>
      <c r="C81" s="36">
        <v>4301131047</v>
      </c>
      <c r="D81" s="283">
        <v>4607111034120</v>
      </c>
      <c r="E81" s="2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5"/>
      <c r="R81" s="285"/>
      <c r="S81" s="285"/>
      <c r="T81" s="286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162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163</v>
      </c>
      <c r="B82" s="63" t="s">
        <v>164</v>
      </c>
      <c r="C82" s="36">
        <v>4301131046</v>
      </c>
      <c r="D82" s="283">
        <v>4607111034137</v>
      </c>
      <c r="E82" s="28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5"/>
      <c r="R82" s="285"/>
      <c r="S82" s="285"/>
      <c r="T82" s="2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165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2"/>
      <c r="P83" s="288" t="s">
        <v>40</v>
      </c>
      <c r="Q83" s="289"/>
      <c r="R83" s="289"/>
      <c r="S83" s="289"/>
      <c r="T83" s="289"/>
      <c r="U83" s="289"/>
      <c r="V83" s="290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2"/>
      <c r="P84" s="288" t="s">
        <v>40</v>
      </c>
      <c r="Q84" s="289"/>
      <c r="R84" s="289"/>
      <c r="S84" s="289"/>
      <c r="T84" s="289"/>
      <c r="U84" s="289"/>
      <c r="V84" s="290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13" t="s">
        <v>166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65"/>
      <c r="AB85" s="65"/>
      <c r="AC85" s="82"/>
    </row>
    <row r="86" spans="1:68" ht="14.25" customHeight="1" x14ac:dyDescent="0.25">
      <c r="A86" s="302" t="s">
        <v>137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66"/>
      <c r="AB86" s="66"/>
      <c r="AC86" s="83"/>
    </row>
    <row r="87" spans="1:68" ht="27" customHeight="1" x14ac:dyDescent="0.25">
      <c r="A87" s="63" t="s">
        <v>167</v>
      </c>
      <c r="B87" s="63" t="s">
        <v>168</v>
      </c>
      <c r="C87" s="36">
        <v>4301135763</v>
      </c>
      <c r="D87" s="283">
        <v>4620207491027</v>
      </c>
      <c r="E87" s="283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6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5"/>
      <c r="R87" s="285"/>
      <c r="S87" s="285"/>
      <c r="T87" s="286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ref="Y87:Y92" si="0">IFERROR(IF(X87="","",X87),"")</f>
        <v>0</v>
      </c>
      <c r="Z87" s="41">
        <f t="shared" ref="Z87:Z92" si="1">IFERROR(IF(X87="","",X87*0.01788),"")</f>
        <v>0</v>
      </c>
      <c r="AA87" s="68" t="s">
        <v>46</v>
      </c>
      <c r="AB87" s="69" t="s">
        <v>46</v>
      </c>
      <c r="AC87" s="135" t="s">
        <v>157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>
        <f t="shared" ref="BN87:BN92" si="3">IFERROR(Y87*I87,"0")</f>
        <v>0</v>
      </c>
      <c r="BO87" s="81">
        <f t="shared" ref="BO87:BO92" si="4">IFERROR(X87/J87,"0")</f>
        <v>0</v>
      </c>
      <c r="BP87" s="81">
        <f t="shared" ref="BP87:BP92" si="5"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4301135793</v>
      </c>
      <c r="D88" s="283">
        <v>4620207491003</v>
      </c>
      <c r="E88" s="283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5"/>
      <c r="R88" s="285"/>
      <c r="S88" s="285"/>
      <c r="T88" s="286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157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4301135768</v>
      </c>
      <c r="D89" s="283">
        <v>4620207491034</v>
      </c>
      <c r="E89" s="283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5"/>
      <c r="R89" s="285"/>
      <c r="S89" s="285"/>
      <c r="T89" s="286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173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4301135760</v>
      </c>
      <c r="D90" s="283">
        <v>4620207491010</v>
      </c>
      <c r="E90" s="28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5"/>
      <c r="R90" s="285"/>
      <c r="S90" s="285"/>
      <c r="T90" s="286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157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4301135571</v>
      </c>
      <c r="D91" s="283">
        <v>4607111035028</v>
      </c>
      <c r="E91" s="283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5"/>
      <c r="R91" s="285"/>
      <c r="S91" s="285"/>
      <c r="T91" s="28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157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178</v>
      </c>
      <c r="B92" s="63" t="s">
        <v>179</v>
      </c>
      <c r="C92" s="36">
        <v>4301135285</v>
      </c>
      <c r="D92" s="283">
        <v>4607111036407</v>
      </c>
      <c r="E92" s="283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5"/>
      <c r="R92" s="285"/>
      <c r="S92" s="285"/>
      <c r="T92" s="28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45" t="s">
        <v>180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x14ac:dyDescent="0.2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2"/>
      <c r="P93" s="288" t="s">
        <v>40</v>
      </c>
      <c r="Q93" s="289"/>
      <c r="R93" s="289"/>
      <c r="S93" s="289"/>
      <c r="T93" s="289"/>
      <c r="U93" s="289"/>
      <c r="V93" s="290"/>
      <c r="W93" s="42" t="s">
        <v>39</v>
      </c>
      <c r="X93" s="43">
        <f>IFERROR(SUM(X87:X92),"0")</f>
        <v>0</v>
      </c>
      <c r="Y93" s="43">
        <f>IFERROR(SUM(Y87:Y92),"0")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2"/>
      <c r="P94" s="288" t="s">
        <v>40</v>
      </c>
      <c r="Q94" s="289"/>
      <c r="R94" s="289"/>
      <c r="S94" s="289"/>
      <c r="T94" s="289"/>
      <c r="U94" s="289"/>
      <c r="V94" s="290"/>
      <c r="W94" s="42" t="s">
        <v>0</v>
      </c>
      <c r="X94" s="43">
        <f>IFERROR(SUMPRODUCT(X87:X92*H87:H92),"0")</f>
        <v>0</v>
      </c>
      <c r="Y94" s="43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13" t="s">
        <v>181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65"/>
      <c r="AB95" s="65"/>
      <c r="AC95" s="82"/>
    </row>
    <row r="96" spans="1:68" ht="14.25" customHeight="1" x14ac:dyDescent="0.25">
      <c r="A96" s="302" t="s">
        <v>131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66"/>
      <c r="AB96" s="66"/>
      <c r="AC96" s="83"/>
    </row>
    <row r="97" spans="1:68" ht="27" customHeight="1" x14ac:dyDescent="0.25">
      <c r="A97" s="63" t="s">
        <v>182</v>
      </c>
      <c r="B97" s="63" t="s">
        <v>183</v>
      </c>
      <c r="C97" s="36">
        <v>4301136070</v>
      </c>
      <c r="D97" s="283">
        <v>4607025784012</v>
      </c>
      <c r="E97" s="283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5"/>
      <c r="R97" s="285"/>
      <c r="S97" s="285"/>
      <c r="T97" s="286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184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4301136079</v>
      </c>
      <c r="D98" s="283">
        <v>4607025784319</v>
      </c>
      <c r="E98" s="283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5"/>
      <c r="R98" s="285"/>
      <c r="S98" s="285"/>
      <c r="T98" s="286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49" t="s">
        <v>157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2"/>
      <c r="P99" s="288" t="s">
        <v>40</v>
      </c>
      <c r="Q99" s="289"/>
      <c r="R99" s="289"/>
      <c r="S99" s="289"/>
      <c r="T99" s="289"/>
      <c r="U99" s="289"/>
      <c r="V99" s="290"/>
      <c r="W99" s="42" t="s">
        <v>39</v>
      </c>
      <c r="X99" s="43">
        <f>IFERROR(SUM(X97:X98),"0")</f>
        <v>0</v>
      </c>
      <c r="Y99" s="43">
        <f>IFERROR(SUM(Y97:Y98),"0")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2"/>
      <c r="P100" s="288" t="s">
        <v>40</v>
      </c>
      <c r="Q100" s="289"/>
      <c r="R100" s="289"/>
      <c r="S100" s="289"/>
      <c r="T100" s="289"/>
      <c r="U100" s="289"/>
      <c r="V100" s="290"/>
      <c r="W100" s="42" t="s">
        <v>0</v>
      </c>
      <c r="X100" s="43">
        <f>IFERROR(SUMPRODUCT(X97:X98*H97:H98),"0")</f>
        <v>0</v>
      </c>
      <c r="Y100" s="43">
        <f>IFERROR(SUMPRODUCT(Y97:Y98*H97:H98),"0")</f>
        <v>0</v>
      </c>
      <c r="Z100" s="42"/>
      <c r="AA100" s="67"/>
      <c r="AB100" s="67"/>
      <c r="AC100" s="67"/>
    </row>
    <row r="101" spans="1:68" ht="16.5" customHeight="1" x14ac:dyDescent="0.25">
      <c r="A101" s="313" t="s">
        <v>187</v>
      </c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65"/>
      <c r="AB101" s="65"/>
      <c r="AC101" s="82"/>
    </row>
    <row r="102" spans="1:68" ht="14.25" customHeight="1" x14ac:dyDescent="0.25">
      <c r="A102" s="302" t="s">
        <v>82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66"/>
      <c r="AB102" s="66"/>
      <c r="AC102" s="83"/>
    </row>
    <row r="103" spans="1:68" ht="27" customHeight="1" x14ac:dyDescent="0.25">
      <c r="A103" s="63" t="s">
        <v>188</v>
      </c>
      <c r="B103" s="63" t="s">
        <v>189</v>
      </c>
      <c r="C103" s="36">
        <v>4301071074</v>
      </c>
      <c r="D103" s="283">
        <v>4620207491157</v>
      </c>
      <c r="E103" s="283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5"/>
      <c r="R103" s="285"/>
      <c r="S103" s="285"/>
      <c r="T103" s="28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190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4301071051</v>
      </c>
      <c r="D104" s="283">
        <v>4607111039262</v>
      </c>
      <c r="E104" s="283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5"/>
      <c r="R104" s="285"/>
      <c r="S104" s="285"/>
      <c r="T104" s="28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150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4301071038</v>
      </c>
      <c r="D105" s="283">
        <v>4607111039248</v>
      </c>
      <c r="E105" s="283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5"/>
      <c r="R105" s="285"/>
      <c r="S105" s="285"/>
      <c r="T105" s="28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150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195</v>
      </c>
      <c r="B106" s="63" t="s">
        <v>196</v>
      </c>
      <c r="C106" s="36">
        <v>4301070979</v>
      </c>
      <c r="D106" s="283">
        <v>4607111037145</v>
      </c>
      <c r="E106" s="283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6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5"/>
      <c r="R106" s="285"/>
      <c r="S106" s="285"/>
      <c r="T106" s="28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197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4301071049</v>
      </c>
      <c r="D107" s="283">
        <v>4607111039293</v>
      </c>
      <c r="E107" s="28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5"/>
      <c r="R107" s="285"/>
      <c r="S107" s="285"/>
      <c r="T107" s="28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150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4301071039</v>
      </c>
      <c r="D108" s="283">
        <v>4607111039279</v>
      </c>
      <c r="E108" s="28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5"/>
      <c r="R108" s="285"/>
      <c r="S108" s="285"/>
      <c r="T108" s="2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150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4301070978</v>
      </c>
      <c r="D109" s="283">
        <v>4607111037435</v>
      </c>
      <c r="E109" s="283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57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5"/>
      <c r="R109" s="285"/>
      <c r="S109" s="285"/>
      <c r="T109" s="2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204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2"/>
      <c r="P110" s="288" t="s">
        <v>40</v>
      </c>
      <c r="Q110" s="289"/>
      <c r="R110" s="289"/>
      <c r="S110" s="289"/>
      <c r="T110" s="289"/>
      <c r="U110" s="289"/>
      <c r="V110" s="29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2"/>
      <c r="P111" s="288" t="s">
        <v>40</v>
      </c>
      <c r="Q111" s="289"/>
      <c r="R111" s="289"/>
      <c r="S111" s="289"/>
      <c r="T111" s="289"/>
      <c r="U111" s="289"/>
      <c r="V111" s="29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4.25" customHeight="1" x14ac:dyDescent="0.25">
      <c r="A112" s="302" t="s">
        <v>137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4301135826</v>
      </c>
      <c r="D113" s="283">
        <v>4620207490983</v>
      </c>
      <c r="E113" s="283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5"/>
      <c r="R113" s="285"/>
      <c r="S113" s="285"/>
      <c r="T113" s="286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2"/>
      <c r="P114" s="288" t="s">
        <v>40</v>
      </c>
      <c r="Q114" s="289"/>
      <c r="R114" s="289"/>
      <c r="S114" s="289"/>
      <c r="T114" s="289"/>
      <c r="U114" s="289"/>
      <c r="V114" s="290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2"/>
      <c r="P115" s="288" t="s">
        <v>40</v>
      </c>
      <c r="Q115" s="289"/>
      <c r="R115" s="289"/>
      <c r="S115" s="289"/>
      <c r="T115" s="289"/>
      <c r="U115" s="289"/>
      <c r="V115" s="290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02" t="s">
        <v>208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66"/>
      <c r="AB116" s="66"/>
      <c r="AC116" s="83"/>
    </row>
    <row r="117" spans="1:68" ht="27" customHeight="1" x14ac:dyDescent="0.25">
      <c r="A117" s="63" t="s">
        <v>209</v>
      </c>
      <c r="B117" s="63" t="s">
        <v>210</v>
      </c>
      <c r="C117" s="36">
        <v>4301071094</v>
      </c>
      <c r="D117" s="283">
        <v>4620207491140</v>
      </c>
      <c r="E117" s="283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5"/>
      <c r="R117" s="285"/>
      <c r="S117" s="285"/>
      <c r="T117" s="2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211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2"/>
      <c r="P118" s="288" t="s">
        <v>40</v>
      </c>
      <c r="Q118" s="289"/>
      <c r="R118" s="289"/>
      <c r="S118" s="289"/>
      <c r="T118" s="289"/>
      <c r="U118" s="289"/>
      <c r="V118" s="29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2"/>
      <c r="P119" s="288" t="s">
        <v>40</v>
      </c>
      <c r="Q119" s="289"/>
      <c r="R119" s="289"/>
      <c r="S119" s="289"/>
      <c r="T119" s="289"/>
      <c r="U119" s="289"/>
      <c r="V119" s="29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13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65"/>
      <c r="AB120" s="65"/>
      <c r="AC120" s="82"/>
    </row>
    <row r="121" spans="1:68" ht="14.25" customHeight="1" x14ac:dyDescent="0.25">
      <c r="A121" s="302" t="s">
        <v>137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66"/>
      <c r="AB121" s="66"/>
      <c r="AC121" s="83"/>
    </row>
    <row r="122" spans="1:68" ht="27" customHeight="1" x14ac:dyDescent="0.25">
      <c r="A122" s="63" t="s">
        <v>213</v>
      </c>
      <c r="B122" s="63" t="s">
        <v>214</v>
      </c>
      <c r="C122" s="36">
        <v>4301135555</v>
      </c>
      <c r="D122" s="283">
        <v>4607111034014</v>
      </c>
      <c r="E122" s="2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5"/>
      <c r="R122" s="285"/>
      <c r="S122" s="285"/>
      <c r="T122" s="286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215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216</v>
      </c>
      <c r="B123" s="63" t="s">
        <v>217</v>
      </c>
      <c r="C123" s="36">
        <v>4301135532</v>
      </c>
      <c r="D123" s="283">
        <v>4607111033994</v>
      </c>
      <c r="E123" s="2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140</v>
      </c>
      <c r="M123" s="38" t="s">
        <v>86</v>
      </c>
      <c r="N123" s="38"/>
      <c r="O123" s="37">
        <v>180</v>
      </c>
      <c r="P123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5"/>
      <c r="R123" s="285"/>
      <c r="S123" s="285"/>
      <c r="T123" s="2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141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2"/>
      <c r="P124" s="288" t="s">
        <v>40</v>
      </c>
      <c r="Q124" s="289"/>
      <c r="R124" s="289"/>
      <c r="S124" s="289"/>
      <c r="T124" s="289"/>
      <c r="U124" s="289"/>
      <c r="V124" s="290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2"/>
      <c r="P125" s="288" t="s">
        <v>40</v>
      </c>
      <c r="Q125" s="289"/>
      <c r="R125" s="289"/>
      <c r="S125" s="289"/>
      <c r="T125" s="289"/>
      <c r="U125" s="289"/>
      <c r="V125" s="290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13" t="s">
        <v>218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65"/>
      <c r="AB126" s="65"/>
      <c r="AC126" s="82"/>
    </row>
    <row r="127" spans="1:68" ht="14.25" customHeight="1" x14ac:dyDescent="0.25">
      <c r="A127" s="302" t="s">
        <v>137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283">
        <v>4607111039095</v>
      </c>
      <c r="E128" s="2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349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5"/>
      <c r="R128" s="285"/>
      <c r="S128" s="285"/>
      <c r="T128" s="28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283">
        <v>4607111034199</v>
      </c>
      <c r="E129" s="2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5"/>
      <c r="R129" s="285"/>
      <c r="S129" s="285"/>
      <c r="T129" s="28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288" t="s">
        <v>40</v>
      </c>
      <c r="Q130" s="289"/>
      <c r="R130" s="289"/>
      <c r="S130" s="289"/>
      <c r="T130" s="289"/>
      <c r="U130" s="289"/>
      <c r="V130" s="290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2"/>
      <c r="P131" s="288" t="s">
        <v>40</v>
      </c>
      <c r="Q131" s="289"/>
      <c r="R131" s="289"/>
      <c r="S131" s="289"/>
      <c r="T131" s="289"/>
      <c r="U131" s="289"/>
      <c r="V131" s="290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13" t="s">
        <v>225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13"/>
      <c r="Y132" s="313"/>
      <c r="Z132" s="313"/>
      <c r="AA132" s="65"/>
      <c r="AB132" s="65"/>
      <c r="AC132" s="82"/>
    </row>
    <row r="133" spans="1:68" ht="14.25" customHeight="1" x14ac:dyDescent="0.25">
      <c r="A133" s="302" t="s">
        <v>137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283">
        <v>4620207490914</v>
      </c>
      <c r="E134" s="2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5"/>
      <c r="R134" s="285"/>
      <c r="S134" s="285"/>
      <c r="T134" s="28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283">
        <v>4620207490853</v>
      </c>
      <c r="E135" s="2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3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5"/>
      <c r="R135" s="285"/>
      <c r="S135" s="285"/>
      <c r="T135" s="28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215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2"/>
      <c r="P136" s="288" t="s">
        <v>40</v>
      </c>
      <c r="Q136" s="289"/>
      <c r="R136" s="289"/>
      <c r="S136" s="289"/>
      <c r="T136" s="289"/>
      <c r="U136" s="289"/>
      <c r="V136" s="290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2"/>
      <c r="P137" s="288" t="s">
        <v>40</v>
      </c>
      <c r="Q137" s="289"/>
      <c r="R137" s="289"/>
      <c r="S137" s="289"/>
      <c r="T137" s="289"/>
      <c r="U137" s="289"/>
      <c r="V137" s="290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13" t="s">
        <v>230</v>
      </c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65"/>
      <c r="AB138" s="65"/>
      <c r="AC138" s="82"/>
    </row>
    <row r="139" spans="1:68" ht="14.25" customHeight="1" x14ac:dyDescent="0.25">
      <c r="A139" s="302" t="s">
        <v>137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283">
        <v>4607111035806</v>
      </c>
      <c r="E140" s="2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3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5"/>
      <c r="R140" s="285"/>
      <c r="S140" s="285"/>
      <c r="T140" s="28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2"/>
      <c r="P141" s="288" t="s">
        <v>40</v>
      </c>
      <c r="Q141" s="289"/>
      <c r="R141" s="289"/>
      <c r="S141" s="289"/>
      <c r="T141" s="289"/>
      <c r="U141" s="289"/>
      <c r="V141" s="290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2"/>
      <c r="P142" s="288" t="s">
        <v>40</v>
      </c>
      <c r="Q142" s="289"/>
      <c r="R142" s="289"/>
      <c r="S142" s="289"/>
      <c r="T142" s="289"/>
      <c r="U142" s="289"/>
      <c r="V142" s="290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13" t="s">
        <v>234</v>
      </c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65"/>
      <c r="AB143" s="65"/>
      <c r="AC143" s="82"/>
    </row>
    <row r="144" spans="1:68" ht="14.25" customHeight="1" x14ac:dyDescent="0.25">
      <c r="A144" s="302" t="s">
        <v>137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283">
        <v>4607111039613</v>
      </c>
      <c r="E145" s="2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3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5"/>
      <c r="R145" s="285"/>
      <c r="S145" s="285"/>
      <c r="T145" s="286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2"/>
      <c r="P146" s="288" t="s">
        <v>40</v>
      </c>
      <c r="Q146" s="289"/>
      <c r="R146" s="289"/>
      <c r="S146" s="289"/>
      <c r="T146" s="289"/>
      <c r="U146" s="289"/>
      <c r="V146" s="29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2"/>
      <c r="P147" s="288" t="s">
        <v>40</v>
      </c>
      <c r="Q147" s="289"/>
      <c r="R147" s="289"/>
      <c r="S147" s="289"/>
      <c r="T147" s="289"/>
      <c r="U147" s="289"/>
      <c r="V147" s="29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13" t="s">
        <v>237</v>
      </c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65"/>
      <c r="AB148" s="65"/>
      <c r="AC148" s="82"/>
    </row>
    <row r="149" spans="1:68" ht="14.25" customHeight="1" x14ac:dyDescent="0.25">
      <c r="A149" s="302" t="s">
        <v>208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283">
        <v>4607111035646</v>
      </c>
      <c r="E150" s="2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5"/>
      <c r="R150" s="285"/>
      <c r="S150" s="285"/>
      <c r="T150" s="2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291"/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2"/>
      <c r="P151" s="288" t="s">
        <v>40</v>
      </c>
      <c r="Q151" s="289"/>
      <c r="R151" s="289"/>
      <c r="S151" s="289"/>
      <c r="T151" s="289"/>
      <c r="U151" s="289"/>
      <c r="V151" s="29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291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2"/>
      <c r="P152" s="288" t="s">
        <v>40</v>
      </c>
      <c r="Q152" s="289"/>
      <c r="R152" s="289"/>
      <c r="S152" s="289"/>
      <c r="T152" s="289"/>
      <c r="U152" s="289"/>
      <c r="V152" s="29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13" t="s">
        <v>242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65"/>
      <c r="AB153" s="65"/>
      <c r="AC153" s="82"/>
    </row>
    <row r="154" spans="1:68" ht="14.25" customHeight="1" x14ac:dyDescent="0.25">
      <c r="A154" s="302" t="s">
        <v>137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283">
        <v>4607111036568</v>
      </c>
      <c r="E155" s="2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5"/>
      <c r="R155" s="285"/>
      <c r="S155" s="285"/>
      <c r="T155" s="286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291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2"/>
      <c r="P156" s="288" t="s">
        <v>40</v>
      </c>
      <c r="Q156" s="289"/>
      <c r="R156" s="289"/>
      <c r="S156" s="289"/>
      <c r="T156" s="289"/>
      <c r="U156" s="289"/>
      <c r="V156" s="290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291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2"/>
      <c r="P157" s="288" t="s">
        <v>40</v>
      </c>
      <c r="Q157" s="289"/>
      <c r="R157" s="289"/>
      <c r="S157" s="289"/>
      <c r="T157" s="289"/>
      <c r="U157" s="289"/>
      <c r="V157" s="290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12" t="s">
        <v>246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54"/>
      <c r="AB158" s="54"/>
      <c r="AC158" s="54"/>
    </row>
    <row r="159" spans="1:68" ht="16.5" customHeight="1" x14ac:dyDescent="0.25">
      <c r="A159" s="313" t="s">
        <v>247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65"/>
      <c r="AB159" s="65"/>
      <c r="AC159" s="82"/>
    </row>
    <row r="160" spans="1:68" ht="14.25" customHeight="1" x14ac:dyDescent="0.25">
      <c r="A160" s="302" t="s">
        <v>82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283">
        <v>4607111036384</v>
      </c>
      <c r="E161" s="2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4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5"/>
      <c r="R161" s="285"/>
      <c r="S161" s="285"/>
      <c r="T161" s="286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283">
        <v>4607111036216</v>
      </c>
      <c r="E162" s="2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3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5"/>
      <c r="R162" s="285"/>
      <c r="S162" s="285"/>
      <c r="T162" s="28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291"/>
      <c r="B163" s="291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292"/>
      <c r="P163" s="288" t="s">
        <v>40</v>
      </c>
      <c r="Q163" s="289"/>
      <c r="R163" s="289"/>
      <c r="S163" s="289"/>
      <c r="T163" s="289"/>
      <c r="U163" s="289"/>
      <c r="V163" s="290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291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2"/>
      <c r="P164" s="288" t="s">
        <v>40</v>
      </c>
      <c r="Q164" s="289"/>
      <c r="R164" s="289"/>
      <c r="S164" s="289"/>
      <c r="T164" s="289"/>
      <c r="U164" s="289"/>
      <c r="V164" s="290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12" t="s">
        <v>254</v>
      </c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54"/>
      <c r="AB165" s="54"/>
      <c r="AC165" s="54"/>
    </row>
    <row r="166" spans="1:68" ht="16.5" customHeight="1" x14ac:dyDescent="0.25">
      <c r="A166" s="313" t="s">
        <v>255</v>
      </c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65"/>
      <c r="AB166" s="65"/>
      <c r="AC166" s="82"/>
    </row>
    <row r="167" spans="1:68" ht="14.25" customHeight="1" x14ac:dyDescent="0.25">
      <c r="A167" s="302" t="s">
        <v>91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283">
        <v>4607111035691</v>
      </c>
      <c r="E168" s="283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5"/>
      <c r="R168" s="285"/>
      <c r="S168" s="285"/>
      <c r="T168" s="28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283">
        <v>4607111035721</v>
      </c>
      <c r="E169" s="283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3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5"/>
      <c r="R169" s="285"/>
      <c r="S169" s="285"/>
      <c r="T169" s="286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283">
        <v>4607111038487</v>
      </c>
      <c r="E170" s="283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5"/>
      <c r="R170" s="285"/>
      <c r="S170" s="285"/>
      <c r="T170" s="28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291"/>
      <c r="B171" s="291"/>
      <c r="C171" s="291"/>
      <c r="D171" s="291"/>
      <c r="E171" s="291"/>
      <c r="F171" s="291"/>
      <c r="G171" s="291"/>
      <c r="H171" s="291"/>
      <c r="I171" s="291"/>
      <c r="J171" s="291"/>
      <c r="K171" s="291"/>
      <c r="L171" s="291"/>
      <c r="M171" s="291"/>
      <c r="N171" s="291"/>
      <c r="O171" s="292"/>
      <c r="P171" s="288" t="s">
        <v>40</v>
      </c>
      <c r="Q171" s="289"/>
      <c r="R171" s="289"/>
      <c r="S171" s="289"/>
      <c r="T171" s="289"/>
      <c r="U171" s="289"/>
      <c r="V171" s="290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291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2"/>
      <c r="P172" s="288" t="s">
        <v>40</v>
      </c>
      <c r="Q172" s="289"/>
      <c r="R172" s="289"/>
      <c r="S172" s="289"/>
      <c r="T172" s="289"/>
      <c r="U172" s="289"/>
      <c r="V172" s="290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02" t="s">
        <v>265</v>
      </c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283">
        <v>4680115885875</v>
      </c>
      <c r="E174" s="283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338" t="s">
        <v>268</v>
      </c>
      <c r="Q174" s="285"/>
      <c r="R174" s="285"/>
      <c r="S174" s="285"/>
      <c r="T174" s="2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291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2"/>
      <c r="P175" s="288" t="s">
        <v>40</v>
      </c>
      <c r="Q175" s="289"/>
      <c r="R175" s="289"/>
      <c r="S175" s="289"/>
      <c r="T175" s="289"/>
      <c r="U175" s="289"/>
      <c r="V175" s="29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291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2"/>
      <c r="P176" s="288" t="s">
        <v>40</v>
      </c>
      <c r="Q176" s="289"/>
      <c r="R176" s="289"/>
      <c r="S176" s="289"/>
      <c r="T176" s="289"/>
      <c r="U176" s="289"/>
      <c r="V176" s="29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12" t="s">
        <v>273</v>
      </c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54"/>
      <c r="AB177" s="54"/>
      <c r="AC177" s="54"/>
    </row>
    <row r="178" spans="1:68" ht="16.5" customHeight="1" x14ac:dyDescent="0.25">
      <c r="A178" s="313" t="s">
        <v>274</v>
      </c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65"/>
      <c r="AB178" s="65"/>
      <c r="AC178" s="82"/>
    </row>
    <row r="179" spans="1:68" ht="14.25" customHeight="1" x14ac:dyDescent="0.25">
      <c r="A179" s="302" t="s">
        <v>91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283">
        <v>4620207491133</v>
      </c>
      <c r="E180" s="283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336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5"/>
      <c r="R180" s="285"/>
      <c r="S180" s="285"/>
      <c r="T180" s="28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291"/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2"/>
      <c r="P181" s="288" t="s">
        <v>40</v>
      </c>
      <c r="Q181" s="289"/>
      <c r="R181" s="289"/>
      <c r="S181" s="289"/>
      <c r="T181" s="289"/>
      <c r="U181" s="289"/>
      <c r="V181" s="290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291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2"/>
      <c r="P182" s="288" t="s">
        <v>40</v>
      </c>
      <c r="Q182" s="289"/>
      <c r="R182" s="289"/>
      <c r="S182" s="289"/>
      <c r="T182" s="289"/>
      <c r="U182" s="289"/>
      <c r="V182" s="290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02" t="s">
        <v>137</v>
      </c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283">
        <v>4620207490198</v>
      </c>
      <c r="E184" s="28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3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5"/>
      <c r="R184" s="285"/>
      <c r="S184" s="285"/>
      <c r="T184" s="28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283">
        <v>4620207490235</v>
      </c>
      <c r="E185" s="28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99</v>
      </c>
      <c r="M185" s="38" t="s">
        <v>86</v>
      </c>
      <c r="N185" s="38"/>
      <c r="O185" s="37">
        <v>180</v>
      </c>
      <c r="P185" s="3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5"/>
      <c r="R185" s="285"/>
      <c r="S185" s="285"/>
      <c r="T185" s="2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100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283">
        <v>4620207490259</v>
      </c>
      <c r="E186" s="28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3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5"/>
      <c r="R186" s="285"/>
      <c r="S186" s="285"/>
      <c r="T186" s="28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283">
        <v>4620207490143</v>
      </c>
      <c r="E187" s="283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99</v>
      </c>
      <c r="M187" s="38" t="s">
        <v>86</v>
      </c>
      <c r="N187" s="38"/>
      <c r="O187" s="37">
        <v>180</v>
      </c>
      <c r="P187" s="3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5"/>
      <c r="R187" s="285"/>
      <c r="S187" s="285"/>
      <c r="T187" s="28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288</v>
      </c>
      <c r="AG187" s="81"/>
      <c r="AJ187" s="87" t="s">
        <v>100</v>
      </c>
      <c r="AK187" s="87">
        <v>14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291"/>
      <c r="B188" s="291"/>
      <c r="C188" s="291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292"/>
      <c r="P188" s="288" t="s">
        <v>40</v>
      </c>
      <c r="Q188" s="289"/>
      <c r="R188" s="289"/>
      <c r="S188" s="289"/>
      <c r="T188" s="289"/>
      <c r="U188" s="289"/>
      <c r="V188" s="290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291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2"/>
      <c r="P189" s="288" t="s">
        <v>40</v>
      </c>
      <c r="Q189" s="289"/>
      <c r="R189" s="289"/>
      <c r="S189" s="289"/>
      <c r="T189" s="289"/>
      <c r="U189" s="289"/>
      <c r="V189" s="290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13" t="s">
        <v>289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65"/>
      <c r="AB190" s="65"/>
      <c r="AC190" s="82"/>
    </row>
    <row r="191" spans="1:68" ht="14.25" customHeight="1" x14ac:dyDescent="0.25">
      <c r="A191" s="302" t="s">
        <v>82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283">
        <v>4607111035912</v>
      </c>
      <c r="E192" s="283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28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5"/>
      <c r="R192" s="285"/>
      <c r="S192" s="285"/>
      <c r="T192" s="2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283">
        <v>4607111035103</v>
      </c>
      <c r="E193" s="283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5"/>
      <c r="R193" s="285"/>
      <c r="S193" s="285"/>
      <c r="T193" s="28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283">
        <v>4607111035929</v>
      </c>
      <c r="E194" s="283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0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5"/>
      <c r="R194" s="285"/>
      <c r="S194" s="285"/>
      <c r="T194" s="28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283">
        <v>4607111035882</v>
      </c>
      <c r="E195" s="283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5"/>
      <c r="R195" s="285"/>
      <c r="S195" s="285"/>
      <c r="T195" s="28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283">
        <v>4607111035905</v>
      </c>
      <c r="E196" s="283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2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5"/>
      <c r="R196" s="285"/>
      <c r="S196" s="285"/>
      <c r="T196" s="28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91"/>
      <c r="B197" s="291"/>
      <c r="C197" s="291"/>
      <c r="D197" s="291"/>
      <c r="E197" s="291"/>
      <c r="F197" s="291"/>
      <c r="G197" s="291"/>
      <c r="H197" s="291"/>
      <c r="I197" s="291"/>
      <c r="J197" s="291"/>
      <c r="K197" s="291"/>
      <c r="L197" s="291"/>
      <c r="M197" s="291"/>
      <c r="N197" s="291"/>
      <c r="O197" s="292"/>
      <c r="P197" s="288" t="s">
        <v>40</v>
      </c>
      <c r="Q197" s="289"/>
      <c r="R197" s="289"/>
      <c r="S197" s="289"/>
      <c r="T197" s="289"/>
      <c r="U197" s="289"/>
      <c r="V197" s="290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91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88" t="s">
        <v>40</v>
      </c>
      <c r="Q198" s="289"/>
      <c r="R198" s="289"/>
      <c r="S198" s="289"/>
      <c r="T198" s="289"/>
      <c r="U198" s="289"/>
      <c r="V198" s="290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13" t="s">
        <v>301</v>
      </c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65"/>
      <c r="AB199" s="65"/>
      <c r="AC199" s="82"/>
    </row>
    <row r="200" spans="1:68" ht="14.25" customHeight="1" x14ac:dyDescent="0.25">
      <c r="A200" s="302" t="s">
        <v>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283">
        <v>4620207491096</v>
      </c>
      <c r="E201" s="283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27" t="s">
        <v>304</v>
      </c>
      <c r="Q201" s="285"/>
      <c r="R201" s="285"/>
      <c r="S201" s="285"/>
      <c r="T201" s="28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91"/>
      <c r="B202" s="291"/>
      <c r="C202" s="291"/>
      <c r="D202" s="291"/>
      <c r="E202" s="291"/>
      <c r="F202" s="291"/>
      <c r="G202" s="291"/>
      <c r="H202" s="291"/>
      <c r="I202" s="291"/>
      <c r="J202" s="291"/>
      <c r="K202" s="291"/>
      <c r="L202" s="291"/>
      <c r="M202" s="291"/>
      <c r="N202" s="291"/>
      <c r="O202" s="292"/>
      <c r="P202" s="288" t="s">
        <v>40</v>
      </c>
      <c r="Q202" s="289"/>
      <c r="R202" s="289"/>
      <c r="S202" s="289"/>
      <c r="T202" s="289"/>
      <c r="U202" s="289"/>
      <c r="V202" s="290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91"/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2"/>
      <c r="P203" s="288" t="s">
        <v>40</v>
      </c>
      <c r="Q203" s="289"/>
      <c r="R203" s="289"/>
      <c r="S203" s="289"/>
      <c r="T203" s="289"/>
      <c r="U203" s="289"/>
      <c r="V203" s="290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3" t="s">
        <v>306</v>
      </c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65"/>
      <c r="AB204" s="65"/>
      <c r="AC204" s="82"/>
    </row>
    <row r="205" spans="1:68" ht="14.25" customHeight="1" x14ac:dyDescent="0.25">
      <c r="A205" s="302" t="s">
        <v>82</v>
      </c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283">
        <v>4620207490709</v>
      </c>
      <c r="E206" s="283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88" t="s">
        <v>40</v>
      </c>
      <c r="Q207" s="289"/>
      <c r="R207" s="289"/>
      <c r="S207" s="289"/>
      <c r="T207" s="289"/>
      <c r="U207" s="289"/>
      <c r="V207" s="290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91"/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2"/>
      <c r="P208" s="288" t="s">
        <v>40</v>
      </c>
      <c r="Q208" s="289"/>
      <c r="R208" s="289"/>
      <c r="S208" s="289"/>
      <c r="T208" s="289"/>
      <c r="U208" s="289"/>
      <c r="V208" s="290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2" t="s">
        <v>137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283">
        <v>4620207490570</v>
      </c>
      <c r="E210" s="283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99</v>
      </c>
      <c r="M210" s="38" t="s">
        <v>86</v>
      </c>
      <c r="N210" s="38"/>
      <c r="O210" s="37">
        <v>180</v>
      </c>
      <c r="P210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100</v>
      </c>
      <c r="AK210" s="87">
        <v>14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283">
        <v>4620207490549</v>
      </c>
      <c r="E211" s="283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99</v>
      </c>
      <c r="M211" s="38" t="s">
        <v>86</v>
      </c>
      <c r="N211" s="38"/>
      <c r="O211" s="37">
        <v>180</v>
      </c>
      <c r="P211" s="3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100</v>
      </c>
      <c r="AK211" s="87">
        <v>14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283">
        <v>4620207490501</v>
      </c>
      <c r="E212" s="283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99</v>
      </c>
      <c r="M212" s="38" t="s">
        <v>86</v>
      </c>
      <c r="N212" s="38"/>
      <c r="O212" s="37">
        <v>180</v>
      </c>
      <c r="P212" s="3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100</v>
      </c>
      <c r="AK212" s="87">
        <v>14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2"/>
      <c r="P213" s="288" t="s">
        <v>40</v>
      </c>
      <c r="Q213" s="289"/>
      <c r="R213" s="289"/>
      <c r="S213" s="289"/>
      <c r="T213" s="289"/>
      <c r="U213" s="289"/>
      <c r="V213" s="29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91"/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2"/>
      <c r="P214" s="288" t="s">
        <v>40</v>
      </c>
      <c r="Q214" s="289"/>
      <c r="R214" s="289"/>
      <c r="S214" s="289"/>
      <c r="T214" s="289"/>
      <c r="U214" s="289"/>
      <c r="V214" s="29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3" t="s">
        <v>317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65"/>
      <c r="AB215" s="65"/>
      <c r="AC215" s="82"/>
    </row>
    <row r="216" spans="1:68" ht="14.25" customHeight="1" x14ac:dyDescent="0.25">
      <c r="A216" s="302" t="s">
        <v>82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283">
        <v>4607111039019</v>
      </c>
      <c r="E217" s="283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5"/>
      <c r="R217" s="285"/>
      <c r="S217" s="285"/>
      <c r="T217" s="286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283">
        <v>4607111038708</v>
      </c>
      <c r="E218" s="283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5"/>
      <c r="R218" s="285"/>
      <c r="S218" s="285"/>
      <c r="T218" s="28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91"/>
      <c r="B219" s="291"/>
      <c r="C219" s="291"/>
      <c r="D219" s="291"/>
      <c r="E219" s="291"/>
      <c r="F219" s="291"/>
      <c r="G219" s="291"/>
      <c r="H219" s="291"/>
      <c r="I219" s="291"/>
      <c r="J219" s="291"/>
      <c r="K219" s="291"/>
      <c r="L219" s="291"/>
      <c r="M219" s="291"/>
      <c r="N219" s="291"/>
      <c r="O219" s="292"/>
      <c r="P219" s="288" t="s">
        <v>40</v>
      </c>
      <c r="Q219" s="289"/>
      <c r="R219" s="289"/>
      <c r="S219" s="289"/>
      <c r="T219" s="289"/>
      <c r="U219" s="289"/>
      <c r="V219" s="290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2"/>
      <c r="P220" s="288" t="s">
        <v>40</v>
      </c>
      <c r="Q220" s="289"/>
      <c r="R220" s="289"/>
      <c r="S220" s="289"/>
      <c r="T220" s="289"/>
      <c r="U220" s="289"/>
      <c r="V220" s="290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2" t="s">
        <v>323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54"/>
      <c r="AB221" s="54"/>
      <c r="AC221" s="54"/>
    </row>
    <row r="222" spans="1:68" ht="16.5" customHeight="1" x14ac:dyDescent="0.25">
      <c r="A222" s="313" t="s">
        <v>324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65"/>
      <c r="AB222" s="65"/>
      <c r="AC222" s="82"/>
    </row>
    <row r="223" spans="1:68" ht="14.25" customHeight="1" x14ac:dyDescent="0.25">
      <c r="A223" s="302" t="s">
        <v>82</v>
      </c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283">
        <v>4607111036162</v>
      </c>
      <c r="E224" s="283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91"/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2"/>
      <c r="P225" s="288" t="s">
        <v>40</v>
      </c>
      <c r="Q225" s="289"/>
      <c r="R225" s="289"/>
      <c r="S225" s="289"/>
      <c r="T225" s="289"/>
      <c r="U225" s="289"/>
      <c r="V225" s="290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91"/>
      <c r="B226" s="291"/>
      <c r="C226" s="291"/>
      <c r="D226" s="291"/>
      <c r="E226" s="291"/>
      <c r="F226" s="291"/>
      <c r="G226" s="291"/>
      <c r="H226" s="291"/>
      <c r="I226" s="291"/>
      <c r="J226" s="291"/>
      <c r="K226" s="291"/>
      <c r="L226" s="291"/>
      <c r="M226" s="291"/>
      <c r="N226" s="291"/>
      <c r="O226" s="292"/>
      <c r="P226" s="288" t="s">
        <v>40</v>
      </c>
      <c r="Q226" s="289"/>
      <c r="R226" s="289"/>
      <c r="S226" s="289"/>
      <c r="T226" s="289"/>
      <c r="U226" s="289"/>
      <c r="V226" s="290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2" t="s">
        <v>328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54"/>
      <c r="AB227" s="54"/>
      <c r="AC227" s="54"/>
    </row>
    <row r="228" spans="1:68" ht="16.5" customHeight="1" x14ac:dyDescent="0.25">
      <c r="A228" s="313" t="s">
        <v>329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65"/>
      <c r="AB228" s="65"/>
      <c r="AC228" s="82"/>
    </row>
    <row r="229" spans="1:68" ht="14.25" customHeight="1" x14ac:dyDescent="0.25">
      <c r="A229" s="302" t="s">
        <v>82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283">
        <v>4607111035899</v>
      </c>
      <c r="E230" s="283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99</v>
      </c>
      <c r="M230" s="38" t="s">
        <v>86</v>
      </c>
      <c r="N230" s="38"/>
      <c r="O230" s="37">
        <v>180</v>
      </c>
      <c r="P230" s="3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253</v>
      </c>
      <c r="AG230" s="81"/>
      <c r="AJ230" s="87" t="s">
        <v>100</v>
      </c>
      <c r="AK230" s="87">
        <v>12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91"/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2"/>
      <c r="P231" s="288" t="s">
        <v>40</v>
      </c>
      <c r="Q231" s="289"/>
      <c r="R231" s="289"/>
      <c r="S231" s="289"/>
      <c r="T231" s="289"/>
      <c r="U231" s="289"/>
      <c r="V231" s="290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91"/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2"/>
      <c r="P232" s="288" t="s">
        <v>40</v>
      </c>
      <c r="Q232" s="289"/>
      <c r="R232" s="289"/>
      <c r="S232" s="289"/>
      <c r="T232" s="289"/>
      <c r="U232" s="289"/>
      <c r="V232" s="290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2" t="s">
        <v>332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54"/>
      <c r="AB233" s="54"/>
      <c r="AC233" s="54"/>
    </row>
    <row r="234" spans="1:68" ht="16.5" customHeight="1" x14ac:dyDescent="0.25">
      <c r="A234" s="313" t="s">
        <v>333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65"/>
      <c r="AB234" s="65"/>
      <c r="AC234" s="82"/>
    </row>
    <row r="235" spans="1:68" ht="14.25" customHeight="1" x14ac:dyDescent="0.25">
      <c r="A235" s="302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283">
        <v>4607111039774</v>
      </c>
      <c r="E236" s="283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91"/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2"/>
      <c r="P237" s="288" t="s">
        <v>40</v>
      </c>
      <c r="Q237" s="289"/>
      <c r="R237" s="289"/>
      <c r="S237" s="289"/>
      <c r="T237" s="289"/>
      <c r="U237" s="289"/>
      <c r="V237" s="29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91"/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2"/>
      <c r="P238" s="288" t="s">
        <v>40</v>
      </c>
      <c r="Q238" s="289"/>
      <c r="R238" s="289"/>
      <c r="S238" s="289"/>
      <c r="T238" s="289"/>
      <c r="U238" s="289"/>
      <c r="V238" s="29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2" t="s">
        <v>137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283">
        <v>4607111039361</v>
      </c>
      <c r="E240" s="283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99</v>
      </c>
      <c r="M240" s="38" t="s">
        <v>86</v>
      </c>
      <c r="N240" s="38"/>
      <c r="O240" s="37">
        <v>180</v>
      </c>
      <c r="P240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100</v>
      </c>
      <c r="AK240" s="87">
        <v>14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88" t="s">
        <v>40</v>
      </c>
      <c r="Q241" s="289"/>
      <c r="R241" s="289"/>
      <c r="S241" s="289"/>
      <c r="T241" s="289"/>
      <c r="U241" s="289"/>
      <c r="V241" s="29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91"/>
      <c r="B242" s="291"/>
      <c r="C242" s="291"/>
      <c r="D242" s="291"/>
      <c r="E242" s="291"/>
      <c r="F242" s="291"/>
      <c r="G242" s="291"/>
      <c r="H242" s="291"/>
      <c r="I242" s="291"/>
      <c r="J242" s="291"/>
      <c r="K242" s="291"/>
      <c r="L242" s="291"/>
      <c r="M242" s="291"/>
      <c r="N242" s="291"/>
      <c r="O242" s="292"/>
      <c r="P242" s="288" t="s">
        <v>40</v>
      </c>
      <c r="Q242" s="289"/>
      <c r="R242" s="289"/>
      <c r="S242" s="289"/>
      <c r="T242" s="289"/>
      <c r="U242" s="289"/>
      <c r="V242" s="29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2" t="s">
        <v>340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54"/>
      <c r="AB243" s="54"/>
      <c r="AC243" s="54"/>
    </row>
    <row r="244" spans="1:68" ht="16.5" customHeight="1" x14ac:dyDescent="0.25">
      <c r="A244" s="313" t="s">
        <v>340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65"/>
      <c r="AB244" s="65"/>
      <c r="AC244" s="82"/>
    </row>
    <row r="245" spans="1:68" ht="14.25" customHeight="1" x14ac:dyDescent="0.25">
      <c r="A245" s="302" t="s">
        <v>82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283">
        <v>4640242181264</v>
      </c>
      <c r="E246" s="283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283">
        <v>4640242181325</v>
      </c>
      <c r="E247" s="283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3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283">
        <v>4640242180670</v>
      </c>
      <c r="E248" s="283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99</v>
      </c>
      <c r="M248" s="38" t="s">
        <v>86</v>
      </c>
      <c r="N248" s="38"/>
      <c r="O248" s="37">
        <v>180</v>
      </c>
      <c r="P248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100</v>
      </c>
      <c r="AK248" s="87">
        <v>12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91"/>
      <c r="B249" s="291"/>
      <c r="C249" s="291"/>
      <c r="D249" s="291"/>
      <c r="E249" s="291"/>
      <c r="F249" s="291"/>
      <c r="G249" s="291"/>
      <c r="H249" s="291"/>
      <c r="I249" s="291"/>
      <c r="J249" s="291"/>
      <c r="K249" s="291"/>
      <c r="L249" s="291"/>
      <c r="M249" s="291"/>
      <c r="N249" s="291"/>
      <c r="O249" s="292"/>
      <c r="P249" s="288" t="s">
        <v>40</v>
      </c>
      <c r="Q249" s="289"/>
      <c r="R249" s="289"/>
      <c r="S249" s="289"/>
      <c r="T249" s="289"/>
      <c r="U249" s="289"/>
      <c r="V249" s="29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91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88" t="s">
        <v>40</v>
      </c>
      <c r="Q250" s="289"/>
      <c r="R250" s="289"/>
      <c r="S250" s="289"/>
      <c r="T250" s="289"/>
      <c r="U250" s="289"/>
      <c r="V250" s="290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2" t="s">
        <v>91</v>
      </c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283">
        <v>4640242180397</v>
      </c>
      <c r="E252" s="283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3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283">
        <v>4640242181219</v>
      </c>
      <c r="E253" s="283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99</v>
      </c>
      <c r="M253" s="38" t="s">
        <v>86</v>
      </c>
      <c r="N253" s="38"/>
      <c r="O253" s="37">
        <v>180</v>
      </c>
      <c r="P253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100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91"/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2"/>
      <c r="P254" s="288" t="s">
        <v>40</v>
      </c>
      <c r="Q254" s="289"/>
      <c r="R254" s="289"/>
      <c r="S254" s="289"/>
      <c r="T254" s="289"/>
      <c r="U254" s="289"/>
      <c r="V254" s="290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291"/>
      <c r="B255" s="291"/>
      <c r="C255" s="291"/>
      <c r="D255" s="291"/>
      <c r="E255" s="291"/>
      <c r="F255" s="291"/>
      <c r="G255" s="291"/>
      <c r="H255" s="291"/>
      <c r="I255" s="291"/>
      <c r="J255" s="291"/>
      <c r="K255" s="291"/>
      <c r="L255" s="291"/>
      <c r="M255" s="291"/>
      <c r="N255" s="291"/>
      <c r="O255" s="292"/>
      <c r="P255" s="288" t="s">
        <v>40</v>
      </c>
      <c r="Q255" s="289"/>
      <c r="R255" s="289"/>
      <c r="S255" s="289"/>
      <c r="T255" s="289"/>
      <c r="U255" s="289"/>
      <c r="V255" s="290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02" t="s">
        <v>131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283">
        <v>4640242180304</v>
      </c>
      <c r="E257" s="283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283">
        <v>4640242180236</v>
      </c>
      <c r="E258" s="283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283">
        <v>4640242180410</v>
      </c>
      <c r="E259" s="283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91"/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2"/>
      <c r="P260" s="288" t="s">
        <v>40</v>
      </c>
      <c r="Q260" s="289"/>
      <c r="R260" s="289"/>
      <c r="S260" s="289"/>
      <c r="T260" s="289"/>
      <c r="U260" s="289"/>
      <c r="V260" s="290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291"/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2"/>
      <c r="P261" s="288" t="s">
        <v>40</v>
      </c>
      <c r="Q261" s="289"/>
      <c r="R261" s="289"/>
      <c r="S261" s="289"/>
      <c r="T261" s="289"/>
      <c r="U261" s="289"/>
      <c r="V261" s="290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02" t="s">
        <v>137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283">
        <v>4640242181554</v>
      </c>
      <c r="E263" s="283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99</v>
      </c>
      <c r="M263" s="38" t="s">
        <v>86</v>
      </c>
      <c r="N263" s="38"/>
      <c r="O263" s="37">
        <v>180</v>
      </c>
      <c r="P263" s="30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100</v>
      </c>
      <c r="AK263" s="87">
        <v>14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283">
        <v>4640242181561</v>
      </c>
      <c r="E264" s="283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30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283">
        <v>4640242181424</v>
      </c>
      <c r="E265" s="283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3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283">
        <v>4640242181523</v>
      </c>
      <c r="E266" s="283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2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283">
        <v>4640242181486</v>
      </c>
      <c r="E267" s="283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140</v>
      </c>
      <c r="M267" s="38" t="s">
        <v>86</v>
      </c>
      <c r="N267" s="38"/>
      <c r="O267" s="37">
        <v>180</v>
      </c>
      <c r="P267" s="29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141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283">
        <v>4640242181493</v>
      </c>
      <c r="E268" s="283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99</v>
      </c>
      <c r="M268" s="38" t="s">
        <v>86</v>
      </c>
      <c r="N268" s="38"/>
      <c r="O268" s="37">
        <v>180</v>
      </c>
      <c r="P268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100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283">
        <v>4640242181509</v>
      </c>
      <c r="E269" s="283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99</v>
      </c>
      <c r="M269" s="38" t="s">
        <v>86</v>
      </c>
      <c r="N269" s="38"/>
      <c r="O269" s="37">
        <v>180</v>
      </c>
      <c r="P269" s="30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100</v>
      </c>
      <c r="AK269" s="87">
        <v>14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283">
        <v>4640242181240</v>
      </c>
      <c r="E270" s="283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99</v>
      </c>
      <c r="M270" s="38" t="s">
        <v>86</v>
      </c>
      <c r="N270" s="38"/>
      <c r="O270" s="37">
        <v>180</v>
      </c>
      <c r="P270" s="30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100</v>
      </c>
      <c r="AK270" s="87">
        <v>14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283">
        <v>4640242181318</v>
      </c>
      <c r="E271" s="283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28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100</v>
      </c>
      <c r="AK271" s="87">
        <v>14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283">
        <v>4640242181387</v>
      </c>
      <c r="E272" s="28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99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100</v>
      </c>
      <c r="AK272" s="87">
        <v>18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291"/>
      <c r="B273" s="291"/>
      <c r="C273" s="291"/>
      <c r="D273" s="291"/>
      <c r="E273" s="291"/>
      <c r="F273" s="291"/>
      <c r="G273" s="291"/>
      <c r="H273" s="291"/>
      <c r="I273" s="291"/>
      <c r="J273" s="291"/>
      <c r="K273" s="291"/>
      <c r="L273" s="291"/>
      <c r="M273" s="291"/>
      <c r="N273" s="291"/>
      <c r="O273" s="292"/>
      <c r="P273" s="288" t="s">
        <v>40</v>
      </c>
      <c r="Q273" s="289"/>
      <c r="R273" s="289"/>
      <c r="S273" s="289"/>
      <c r="T273" s="289"/>
      <c r="U273" s="289"/>
      <c r="V273" s="290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291"/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2"/>
      <c r="P274" s="288" t="s">
        <v>40</v>
      </c>
      <c r="Q274" s="289"/>
      <c r="R274" s="289"/>
      <c r="S274" s="289"/>
      <c r="T274" s="289"/>
      <c r="U274" s="289"/>
      <c r="V274" s="290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291"/>
      <c r="B275" s="291"/>
      <c r="C275" s="291"/>
      <c r="D275" s="291"/>
      <c r="E275" s="291"/>
      <c r="F275" s="291"/>
      <c r="G275" s="291"/>
      <c r="H275" s="291"/>
      <c r="I275" s="291"/>
      <c r="J275" s="291"/>
      <c r="K275" s="291"/>
      <c r="L275" s="291"/>
      <c r="M275" s="291"/>
      <c r="N275" s="291"/>
      <c r="O275" s="296"/>
      <c r="P275" s="293" t="s">
        <v>33</v>
      </c>
      <c r="Q275" s="294"/>
      <c r="R275" s="294"/>
      <c r="S275" s="294"/>
      <c r="T275" s="294"/>
      <c r="U275" s="294"/>
      <c r="V275" s="29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0</v>
      </c>
      <c r="Y275" s="43">
        <f>IFERROR(Y24+Y32+Y39+Y47+Y52+Y56+Y61+Y67+Y73+Y78+Y84+Y94+Y100+Y111+Y115+Y119+Y125+Y131+Y137+Y142+Y147+Y152+Y157+Y164+Y172+Y176+Y182+Y189+Y198+Y203+Y208+Y214+Y220+Y226+Y232+Y238+Y242+Y250+Y255+Y261+Y274,"0")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291"/>
      <c r="B276" s="291"/>
      <c r="C276" s="291"/>
      <c r="D276" s="291"/>
      <c r="E276" s="291"/>
      <c r="F276" s="291"/>
      <c r="G276" s="291"/>
      <c r="H276" s="291"/>
      <c r="I276" s="291"/>
      <c r="J276" s="291"/>
      <c r="K276" s="291"/>
      <c r="L276" s="291"/>
      <c r="M276" s="291"/>
      <c r="N276" s="291"/>
      <c r="O276" s="296"/>
      <c r="P276" s="293" t="s">
        <v>34</v>
      </c>
      <c r="Q276" s="294"/>
      <c r="R276" s="294"/>
      <c r="S276" s="294"/>
      <c r="T276" s="294"/>
      <c r="U276" s="294"/>
      <c r="V276" s="29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291"/>
      <c r="B277" s="291"/>
      <c r="C277" s="291"/>
      <c r="D277" s="291"/>
      <c r="E277" s="291"/>
      <c r="F277" s="291"/>
      <c r="G277" s="291"/>
      <c r="H277" s="291"/>
      <c r="I277" s="291"/>
      <c r="J277" s="291"/>
      <c r="K277" s="291"/>
      <c r="L277" s="291"/>
      <c r="M277" s="291"/>
      <c r="N277" s="291"/>
      <c r="O277" s="296"/>
      <c r="P277" s="293" t="s">
        <v>35</v>
      </c>
      <c r="Q277" s="294"/>
      <c r="R277" s="294"/>
      <c r="S277" s="294"/>
      <c r="T277" s="294"/>
      <c r="U277" s="294"/>
      <c r="V277" s="29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291"/>
      <c r="B278" s="291"/>
      <c r="C278" s="291"/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6"/>
      <c r="P278" s="293" t="s">
        <v>36</v>
      </c>
      <c r="Q278" s="294"/>
      <c r="R278" s="294"/>
      <c r="S278" s="294"/>
      <c r="T278" s="294"/>
      <c r="U278" s="294"/>
      <c r="V278" s="29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291"/>
      <c r="B279" s="291"/>
      <c r="C279" s="291"/>
      <c r="D279" s="291"/>
      <c r="E279" s="291"/>
      <c r="F279" s="291"/>
      <c r="G279" s="291"/>
      <c r="H279" s="291"/>
      <c r="I279" s="291"/>
      <c r="J279" s="291"/>
      <c r="K279" s="291"/>
      <c r="L279" s="291"/>
      <c r="M279" s="291"/>
      <c r="N279" s="291"/>
      <c r="O279" s="296"/>
      <c r="P279" s="293" t="s">
        <v>37</v>
      </c>
      <c r="Q279" s="294"/>
      <c r="R279" s="294"/>
      <c r="S279" s="294"/>
      <c r="T279" s="294"/>
      <c r="U279" s="294"/>
      <c r="V279" s="29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0</v>
      </c>
      <c r="Y279" s="43">
        <f>IFERROR(Y23+Y31+Y38+Y46+Y51+Y55+Y60+Y66+Y72+Y77+Y83+Y93+Y99+Y110+Y114+Y118+Y124+Y130+Y136+Y141+Y146+Y151+Y156+Y163+Y171+Y175+Y181+Y188+Y197+Y202+Y207+Y213+Y219+Y225+Y231+Y237+Y241+Y249+Y254+Y260+Y273,"0")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291"/>
      <c r="B280" s="291"/>
      <c r="C280" s="291"/>
      <c r="D280" s="291"/>
      <c r="E280" s="291"/>
      <c r="F280" s="291"/>
      <c r="G280" s="291"/>
      <c r="H280" s="291"/>
      <c r="I280" s="291"/>
      <c r="J280" s="291"/>
      <c r="K280" s="291"/>
      <c r="L280" s="291"/>
      <c r="M280" s="291"/>
      <c r="N280" s="291"/>
      <c r="O280" s="296"/>
      <c r="P280" s="293" t="s">
        <v>38</v>
      </c>
      <c r="Q280" s="294"/>
      <c r="R280" s="294"/>
      <c r="S280" s="294"/>
      <c r="T280" s="294"/>
      <c r="U280" s="294"/>
      <c r="V280" s="29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279" t="s">
        <v>45</v>
      </c>
      <c r="D282" s="279" t="s">
        <v>45</v>
      </c>
      <c r="E282" s="279" t="s">
        <v>45</v>
      </c>
      <c r="F282" s="279" t="s">
        <v>45</v>
      </c>
      <c r="G282" s="279" t="s">
        <v>45</v>
      </c>
      <c r="H282" s="279" t="s">
        <v>45</v>
      </c>
      <c r="I282" s="279" t="s">
        <v>45</v>
      </c>
      <c r="J282" s="279" t="s">
        <v>45</v>
      </c>
      <c r="K282" s="279" t="s">
        <v>45</v>
      </c>
      <c r="L282" s="279" t="s">
        <v>45</v>
      </c>
      <c r="M282" s="279" t="s">
        <v>45</v>
      </c>
      <c r="N282" s="280"/>
      <c r="O282" s="279" t="s">
        <v>45</v>
      </c>
      <c r="P282" s="279" t="s">
        <v>45</v>
      </c>
      <c r="Q282" s="279" t="s">
        <v>45</v>
      </c>
      <c r="R282" s="279" t="s">
        <v>45</v>
      </c>
      <c r="S282" s="279" t="s">
        <v>45</v>
      </c>
      <c r="T282" s="279" t="s">
        <v>45</v>
      </c>
      <c r="U282" s="88" t="s">
        <v>246</v>
      </c>
      <c r="V282" s="88" t="s">
        <v>254</v>
      </c>
      <c r="W282" s="279" t="s">
        <v>273</v>
      </c>
      <c r="X282" s="279" t="s">
        <v>273</v>
      </c>
      <c r="Y282" s="279" t="s">
        <v>273</v>
      </c>
      <c r="Z282" s="279" t="s">
        <v>273</v>
      </c>
      <c r="AA282" s="27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281" t="s">
        <v>10</v>
      </c>
      <c r="B283" s="279" t="s">
        <v>81</v>
      </c>
      <c r="C283" s="279" t="s">
        <v>90</v>
      </c>
      <c r="D283" s="279" t="s">
        <v>103</v>
      </c>
      <c r="E283" s="279" t="s">
        <v>113</v>
      </c>
      <c r="F283" s="279" t="s">
        <v>124</v>
      </c>
      <c r="G283" s="279" t="s">
        <v>147</v>
      </c>
      <c r="H283" s="279" t="s">
        <v>154</v>
      </c>
      <c r="I283" s="279" t="s">
        <v>158</v>
      </c>
      <c r="J283" s="279" t="s">
        <v>166</v>
      </c>
      <c r="K283" s="279" t="s">
        <v>181</v>
      </c>
      <c r="L283" s="279" t="s">
        <v>187</v>
      </c>
      <c r="M283" s="279" t="s">
        <v>212</v>
      </c>
      <c r="N283" s="1"/>
      <c r="O283" s="279" t="s">
        <v>218</v>
      </c>
      <c r="P283" s="279" t="s">
        <v>225</v>
      </c>
      <c r="Q283" s="279" t="s">
        <v>230</v>
      </c>
      <c r="R283" s="279" t="s">
        <v>234</v>
      </c>
      <c r="S283" s="279" t="s">
        <v>237</v>
      </c>
      <c r="T283" s="279" t="s">
        <v>242</v>
      </c>
      <c r="U283" s="279" t="s">
        <v>247</v>
      </c>
      <c r="V283" s="279" t="s">
        <v>255</v>
      </c>
      <c r="W283" s="279" t="s">
        <v>274</v>
      </c>
      <c r="X283" s="279" t="s">
        <v>289</v>
      </c>
      <c r="Y283" s="279" t="s">
        <v>301</v>
      </c>
      <c r="Z283" s="279" t="s">
        <v>306</v>
      </c>
      <c r="AA283" s="279" t="s">
        <v>317</v>
      </c>
      <c r="AB283" s="279" t="s">
        <v>324</v>
      </c>
      <c r="AC283" s="279" t="s">
        <v>329</v>
      </c>
      <c r="AD283" s="279" t="s">
        <v>333</v>
      </c>
      <c r="AE283" s="279" t="s">
        <v>340</v>
      </c>
      <c r="AF283" s="1"/>
    </row>
    <row r="284" spans="1:32" ht="13.5" thickBot="1" x14ac:dyDescent="0.25">
      <c r="A284" s="282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1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0</v>
      </c>
      <c r="D285" s="52">
        <f>IFERROR(X35*H35,"0")+IFERROR(X36*H36,"0")+IFERROR(X37*H37,"0")</f>
        <v>0</v>
      </c>
      <c r="E285" s="52">
        <f>IFERROR(X42*H42,"0")+IFERROR(X43*H43,"0")+IFERROR(X44*H44,"0")+IFERROR(X45*H45,"0")</f>
        <v>0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0</v>
      </c>
      <c r="H285" s="52">
        <f>IFERROR(X76*H76,"0")</f>
        <v>0</v>
      </c>
      <c r="I285" s="52">
        <f>IFERROR(X81*H81,"0")+IFERROR(X82*H82,"0")</f>
        <v>0</v>
      </c>
      <c r="J285" s="52">
        <f>IFERROR(X87*H87,"0")+IFERROR(X88*H88,"0")+IFERROR(X89*H89,"0")+IFERROR(X90*H90,"0")+IFERROR(X91*H91,"0")+IFERROR(X92*H92,"0")</f>
        <v>0</v>
      </c>
      <c r="K285" s="52">
        <f>IFERROR(X97*H97,"0")+IFERROR(X98*H98,"0")</f>
        <v>0</v>
      </c>
      <c r="L285" s="52">
        <f>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 X246 X236 X224 X217:X218 X206 X192:X196 X174 X161 X134 X128 X117 X113 X109 X106 X58:X59 X50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4:X187 X180 X168:X170 X162 X155 X150 X145 X140 X135 X129 X122 X107:X108 X103:X105 X97:X98 X87:X92 X81:X82 X76 X70:X71 X54 X42:X45 X35:X37 X29:X30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3 X63:X65" xr:uid="{00000000-0002-0000-0000-000020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