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2,05,25 ПОКОМ КИ филиалы\"/>
    </mc:Choice>
  </mc:AlternateContent>
  <xr:revisionPtr revIDLastSave="0" documentId="13_ncr:1_{EF6C6020-A3EA-4321-977F-86289D8BFD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Sheet!$A$3:$AH$96</definedName>
  </definedNames>
  <calcPr calcId="191029"/>
</workbook>
</file>

<file path=xl/calcChain.xml><?xml version="1.0" encoding="utf-8"?>
<calcChain xmlns="http://schemas.openxmlformats.org/spreadsheetml/2006/main">
  <c r="Q7" i="1" l="1"/>
  <c r="Q8" i="1"/>
  <c r="Q9" i="1"/>
  <c r="Q10" i="1"/>
  <c r="R10" i="1" s="1"/>
  <c r="Q11" i="1"/>
  <c r="U11" i="1" s="1"/>
  <c r="Q12" i="1"/>
  <c r="Q13" i="1"/>
  <c r="Q14" i="1"/>
  <c r="U14" i="1" s="1"/>
  <c r="Q15" i="1"/>
  <c r="Q16" i="1"/>
  <c r="Q17" i="1"/>
  <c r="R17" i="1" s="1"/>
  <c r="Q18" i="1"/>
  <c r="Q19" i="1"/>
  <c r="R19" i="1" s="1"/>
  <c r="Q20" i="1"/>
  <c r="U20" i="1" s="1"/>
  <c r="Q21" i="1"/>
  <c r="R21" i="1" s="1"/>
  <c r="Q22" i="1"/>
  <c r="Q23" i="1"/>
  <c r="Q24" i="1"/>
  <c r="Q25" i="1"/>
  <c r="Q26" i="1"/>
  <c r="Q27" i="1"/>
  <c r="Q28" i="1"/>
  <c r="U28" i="1" s="1"/>
  <c r="Q29" i="1"/>
  <c r="Q30" i="1"/>
  <c r="Q31" i="1"/>
  <c r="Q32" i="1"/>
  <c r="Q33" i="1"/>
  <c r="Q34" i="1"/>
  <c r="Q35" i="1"/>
  <c r="Q36" i="1"/>
  <c r="U36" i="1" s="1"/>
  <c r="Q37" i="1"/>
  <c r="U37" i="1" s="1"/>
  <c r="Q38" i="1"/>
  <c r="Q39" i="1"/>
  <c r="Q40" i="1"/>
  <c r="Q41" i="1"/>
  <c r="Q42" i="1"/>
  <c r="Q43" i="1"/>
  <c r="R43" i="1" s="1"/>
  <c r="Q44" i="1"/>
  <c r="R44" i="1" s="1"/>
  <c r="Q45" i="1"/>
  <c r="Q46" i="1"/>
  <c r="R46" i="1" s="1"/>
  <c r="Q47" i="1"/>
  <c r="Q48" i="1"/>
  <c r="U48" i="1" s="1"/>
  <c r="Q49" i="1"/>
  <c r="Q50" i="1"/>
  <c r="U50" i="1" s="1"/>
  <c r="Q51" i="1"/>
  <c r="Q52" i="1"/>
  <c r="Q53" i="1"/>
  <c r="U53" i="1" s="1"/>
  <c r="Q54" i="1"/>
  <c r="R54" i="1" s="1"/>
  <c r="Q55" i="1"/>
  <c r="Q56" i="1"/>
  <c r="U56" i="1" s="1"/>
  <c r="Q57" i="1"/>
  <c r="Q58" i="1"/>
  <c r="Q59" i="1"/>
  <c r="Q60" i="1"/>
  <c r="Q61" i="1"/>
  <c r="U61" i="1" s="1"/>
  <c r="Q62" i="1"/>
  <c r="Q63" i="1"/>
  <c r="U63" i="1" s="1"/>
  <c r="Q64" i="1"/>
  <c r="U64" i="1" s="1"/>
  <c r="Q65" i="1"/>
  <c r="U65" i="1" s="1"/>
  <c r="Q66" i="1"/>
  <c r="U66" i="1" s="1"/>
  <c r="Q67" i="1"/>
  <c r="U67" i="1" s="1"/>
  <c r="Q68" i="1"/>
  <c r="U68" i="1" s="1"/>
  <c r="Q69" i="1"/>
  <c r="Q70" i="1"/>
  <c r="Q71" i="1"/>
  <c r="Q72" i="1"/>
  <c r="Q73" i="1"/>
  <c r="Q74" i="1"/>
  <c r="R74" i="1" s="1"/>
  <c r="Q75" i="1"/>
  <c r="R75" i="1" s="1"/>
  <c r="Q76" i="1"/>
  <c r="Q77" i="1"/>
  <c r="R77" i="1" s="1"/>
  <c r="Q78" i="1"/>
  <c r="Q79" i="1"/>
  <c r="Q80" i="1"/>
  <c r="Q81" i="1"/>
  <c r="U81" i="1" s="1"/>
  <c r="Q82" i="1"/>
  <c r="Q83" i="1"/>
  <c r="Q84" i="1"/>
  <c r="Q85" i="1"/>
  <c r="Q86" i="1"/>
  <c r="R86" i="1" s="1"/>
  <c r="Q87" i="1"/>
  <c r="Q88" i="1"/>
  <c r="Q89" i="1"/>
  <c r="Q90" i="1"/>
  <c r="Q91" i="1"/>
  <c r="Q92" i="1"/>
  <c r="Q93" i="1"/>
  <c r="Q94" i="1"/>
  <c r="Q95" i="1"/>
  <c r="U95" i="1" s="1"/>
  <c r="Q96" i="1"/>
  <c r="U96" i="1" s="1"/>
  <c r="Q6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AH50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V89" i="1" l="1"/>
  <c r="R89" i="1"/>
  <c r="AH89" i="1" s="1"/>
  <c r="V69" i="1"/>
  <c r="R69" i="1"/>
  <c r="AH69" i="1" s="1"/>
  <c r="AH49" i="1"/>
  <c r="R29" i="1"/>
  <c r="AH29" i="1" s="1"/>
  <c r="R9" i="1"/>
  <c r="AH9" i="1" s="1"/>
  <c r="AH88" i="1"/>
  <c r="R8" i="1"/>
  <c r="AH8" i="1" s="1"/>
  <c r="R90" i="1"/>
  <c r="AH90" i="1" s="1"/>
  <c r="V70" i="1"/>
  <c r="R70" i="1"/>
  <c r="AH70" i="1" s="1"/>
  <c r="R30" i="1"/>
  <c r="AH30" i="1" s="1"/>
  <c r="AH10" i="1"/>
  <c r="R87" i="1"/>
  <c r="AH87" i="1" s="1"/>
  <c r="R47" i="1"/>
  <c r="AH47" i="1" s="1"/>
  <c r="R27" i="1"/>
  <c r="AH27" i="1" s="1"/>
  <c r="R7" i="1"/>
  <c r="AH7" i="1" s="1"/>
  <c r="AH86" i="1"/>
  <c r="AH46" i="1"/>
  <c r="AH26" i="1"/>
  <c r="AH85" i="1"/>
  <c r="AH45" i="1"/>
  <c r="R25" i="1"/>
  <c r="AH25" i="1" s="1"/>
  <c r="AH84" i="1"/>
  <c r="AH44" i="1"/>
  <c r="AH24" i="1"/>
  <c r="AH83" i="1"/>
  <c r="AH43" i="1"/>
  <c r="AH23" i="1"/>
  <c r="AH82" i="1"/>
  <c r="R62" i="1"/>
  <c r="AH62" i="1" s="1"/>
  <c r="R42" i="1"/>
  <c r="AH42" i="1" s="1"/>
  <c r="R22" i="1"/>
  <c r="AH22" i="1" s="1"/>
  <c r="R41" i="1"/>
  <c r="AH41" i="1" s="1"/>
  <c r="U21" i="1"/>
  <c r="AH21" i="1"/>
  <c r="AH80" i="1"/>
  <c r="R60" i="1"/>
  <c r="AH60" i="1" s="1"/>
  <c r="AH40" i="1"/>
  <c r="AH79" i="1"/>
  <c r="V59" i="1"/>
  <c r="R59" i="1"/>
  <c r="AH59" i="1" s="1"/>
  <c r="R39" i="1"/>
  <c r="AH39" i="1" s="1"/>
  <c r="AH19" i="1"/>
  <c r="V78" i="1"/>
  <c r="AH78" i="1"/>
  <c r="R58" i="1"/>
  <c r="AH58" i="1" s="1"/>
  <c r="AH38" i="1"/>
  <c r="R18" i="1"/>
  <c r="AH18" i="1" s="1"/>
  <c r="V6" i="1"/>
  <c r="U6" i="1"/>
  <c r="AH77" i="1"/>
  <c r="R57" i="1"/>
  <c r="AH57" i="1" s="1"/>
  <c r="AH17" i="1"/>
  <c r="AH76" i="1"/>
  <c r="AH16" i="1"/>
  <c r="AH75" i="1"/>
  <c r="R55" i="1"/>
  <c r="AH55" i="1" s="1"/>
  <c r="AH35" i="1"/>
  <c r="R15" i="1"/>
  <c r="AH15" i="1" s="1"/>
  <c r="AH94" i="1"/>
  <c r="AH74" i="1"/>
  <c r="AH54" i="1"/>
  <c r="V34" i="1"/>
  <c r="AH34" i="1"/>
  <c r="AH93" i="1"/>
  <c r="AH73" i="1"/>
  <c r="V33" i="1"/>
  <c r="AH33" i="1"/>
  <c r="R13" i="1"/>
  <c r="AH13" i="1" s="1"/>
  <c r="AH92" i="1"/>
  <c r="AH72" i="1"/>
  <c r="V52" i="1"/>
  <c r="R52" i="1"/>
  <c r="AH52" i="1" s="1"/>
  <c r="R32" i="1"/>
  <c r="AH32" i="1" s="1"/>
  <c r="R12" i="1"/>
  <c r="AH12" i="1" s="1"/>
  <c r="AH91" i="1"/>
  <c r="AH71" i="1"/>
  <c r="V51" i="1"/>
  <c r="R51" i="1"/>
  <c r="AH51" i="1" s="1"/>
  <c r="R31" i="1"/>
  <c r="AH31" i="1" s="1"/>
  <c r="V27" i="1"/>
  <c r="V26" i="1"/>
  <c r="V92" i="1"/>
  <c r="U78" i="1"/>
  <c r="V44" i="1"/>
  <c r="V39" i="1"/>
  <c r="V76" i="1"/>
  <c r="V72" i="1"/>
  <c r="U69" i="1"/>
  <c r="V63" i="1"/>
  <c r="V62" i="1"/>
  <c r="V57" i="1"/>
  <c r="V54" i="1"/>
  <c r="V96" i="1"/>
  <c r="V45" i="1"/>
  <c r="V93" i="1"/>
  <c r="V90" i="1"/>
  <c r="U89" i="1"/>
  <c r="V83" i="1"/>
  <c r="V82" i="1"/>
  <c r="V17" i="1"/>
  <c r="V91" i="1"/>
  <c r="V81" i="1"/>
  <c r="V71" i="1"/>
  <c r="V61" i="1"/>
  <c r="V53" i="1"/>
  <c r="V43" i="1"/>
  <c r="V35" i="1"/>
  <c r="V25" i="1"/>
  <c r="V16" i="1"/>
  <c r="V80" i="1"/>
  <c r="V42" i="1"/>
  <c r="V15" i="1"/>
  <c r="V79" i="1"/>
  <c r="V60" i="1"/>
  <c r="V24" i="1"/>
  <c r="V14" i="1"/>
  <c r="V88" i="1"/>
  <c r="V68" i="1"/>
  <c r="V50" i="1"/>
  <c r="V41" i="1"/>
  <c r="V32" i="1"/>
  <c r="V23" i="1"/>
  <c r="V13" i="1"/>
  <c r="Q5" i="1"/>
  <c r="V87" i="1"/>
  <c r="V77" i="1"/>
  <c r="V67" i="1"/>
  <c r="V58" i="1"/>
  <c r="V49" i="1"/>
  <c r="V40" i="1"/>
  <c r="V31" i="1"/>
  <c r="V22" i="1"/>
  <c r="V12" i="1"/>
  <c r="V73" i="1"/>
  <c r="V86" i="1"/>
  <c r="V66" i="1"/>
  <c r="V48" i="1"/>
  <c r="V30" i="1"/>
  <c r="V21" i="1"/>
  <c r="V11" i="1"/>
  <c r="V36" i="1"/>
  <c r="V95" i="1"/>
  <c r="V85" i="1"/>
  <c r="V75" i="1"/>
  <c r="V65" i="1"/>
  <c r="V47" i="1"/>
  <c r="V38" i="1"/>
  <c r="V29" i="1"/>
  <c r="V20" i="1"/>
  <c r="V10" i="1"/>
  <c r="V94" i="1"/>
  <c r="V84" i="1"/>
  <c r="V74" i="1"/>
  <c r="V64" i="1"/>
  <c r="V56" i="1"/>
  <c r="V46" i="1"/>
  <c r="V37" i="1"/>
  <c r="V28" i="1"/>
  <c r="V19" i="1"/>
  <c r="V9" i="1"/>
  <c r="V55" i="1"/>
  <c r="V8" i="1"/>
  <c r="V18" i="1"/>
  <c r="V7" i="1"/>
  <c r="K5" i="1"/>
  <c r="U52" i="1" l="1"/>
  <c r="U47" i="1"/>
  <c r="U38" i="1"/>
  <c r="U83" i="1"/>
  <c r="U94" i="1"/>
  <c r="U44" i="1"/>
  <c r="U33" i="1"/>
  <c r="U35" i="1"/>
  <c r="U9" i="1"/>
  <c r="U59" i="1"/>
  <c r="U60" i="1"/>
  <c r="U49" i="1"/>
  <c r="U92" i="1"/>
  <c r="U7" i="1"/>
  <c r="U71" i="1"/>
  <c r="U93" i="1"/>
  <c r="U76" i="1"/>
  <c r="U39" i="1"/>
  <c r="U62" i="1"/>
  <c r="U85" i="1"/>
  <c r="U91" i="1"/>
  <c r="U17" i="1"/>
  <c r="U82" i="1"/>
  <c r="U26" i="1"/>
  <c r="U90" i="1"/>
  <c r="U51" i="1"/>
  <c r="U19" i="1"/>
  <c r="U12" i="1"/>
  <c r="U54" i="1"/>
  <c r="U57" i="1"/>
  <c r="U79" i="1"/>
  <c r="U23" i="1"/>
  <c r="U46" i="1"/>
  <c r="U8" i="1"/>
  <c r="U16" i="1"/>
  <c r="U32" i="1"/>
  <c r="U74" i="1"/>
  <c r="U77" i="1"/>
  <c r="U40" i="1"/>
  <c r="U43" i="1"/>
  <c r="U86" i="1"/>
  <c r="U88" i="1"/>
  <c r="U73" i="1"/>
  <c r="R5" i="1"/>
  <c r="AH6" i="1"/>
  <c r="AH5" i="1" s="1"/>
  <c r="U30" i="1"/>
  <c r="U70" i="1"/>
  <c r="U72" i="1"/>
  <c r="U15" i="1"/>
  <c r="U18" i="1"/>
  <c r="U80" i="1"/>
  <c r="U24" i="1"/>
  <c r="U27" i="1"/>
  <c r="U29" i="1"/>
  <c r="U42" i="1"/>
  <c r="U13" i="1"/>
  <c r="U55" i="1"/>
  <c r="U58" i="1"/>
  <c r="U41" i="1"/>
  <c r="U84" i="1"/>
  <c r="U87" i="1"/>
  <c r="U34" i="1"/>
  <c r="U45" i="1"/>
  <c r="U31" i="1"/>
  <c r="U75" i="1"/>
  <c r="U22" i="1"/>
  <c r="U25" i="1"/>
  <c r="U10" i="1"/>
</calcChain>
</file>

<file path=xl/sharedStrings.xml><?xml version="1.0" encoding="utf-8"?>
<sst xmlns="http://schemas.openxmlformats.org/spreadsheetml/2006/main" count="368" uniqueCount="149">
  <si>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</si>
  <si>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</si>
  <si>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</si>
  <si>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</si>
  <si>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</si>
  <si>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</si>
  <si>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</si>
  <si>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</si>
  <si>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</si>
  <si>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</si>
  <si>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</si>
  <si>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</si>
  <si>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</si>
  <si>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</si>
  <si>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</si>
  <si>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</si>
  <si>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</si>
  <si>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</si>
  <si>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</si>
  <si>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</si>
  <si>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</si>
  <si>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</si>
  <si>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</si>
  <si>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</si>
  <si>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24,05,(1)</t>
  </si>
  <si>
    <t>24,05,(2)</t>
  </si>
  <si>
    <t>22,05,</t>
  </si>
  <si>
    <t>16,05,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</si>
  <si>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</si>
  <si>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</si>
  <si>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</si>
  <si>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</si>
  <si>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</si>
  <si>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</si>
  <si>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</si>
  <si>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</si>
  <si>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>17,04,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</si>
  <si>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</si>
  <si>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</si>
  <si>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</si>
  <si>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</si>
  <si>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</si>
  <si>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</si>
  <si>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</si>
  <si>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</si>
  <si>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</si>
  <si>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</si>
  <si>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</si>
  <si>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</si>
  <si>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</si>
  <si>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</si>
  <si>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</si>
  <si>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</si>
  <si>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</si>
  <si>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</si>
  <si>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</si>
  <si>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</si>
  <si>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</si>
  <si>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</si>
  <si>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</si>
  <si>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</si>
  <si>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</si>
  <si>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</si>
  <si>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</si>
  <si>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не в матрице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</si>
  <si>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</si>
  <si>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</si>
  <si>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</si>
  <si>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</si>
  <si>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</si>
  <si>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</si>
  <si>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</si>
  <si>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</si>
  <si>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</si>
  <si>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</si>
  <si>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</si>
  <si>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</si>
  <si>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</si>
  <si>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</si>
  <si>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</si>
  <si>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</si>
  <si>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</si>
  <si>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</si>
  <si>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</si>
  <si>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</si>
  <si>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</si>
  <si>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</si>
  <si>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>нужно увеличить продажи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</si>
  <si>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</si>
  <si>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</si>
  <si>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</si>
  <si>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</si>
  <si>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</si>
  <si>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</si>
  <si>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</si>
  <si>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</si>
  <si>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</si>
  <si>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</si>
  <si>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</si>
  <si>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</si>
  <si>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</si>
  <si>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</si>
  <si>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</si>
  <si>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</si>
  <si>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</si>
  <si>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</si>
  <si>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</si>
  <si>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</si>
  <si>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</si>
  <si>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</si>
  <si>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</si>
  <si>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</si>
  <si>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</si>
  <si>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</si>
  <si>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</si>
  <si>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</si>
  <si>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</si>
  <si>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</si>
  <si>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</si>
  <si>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</si>
  <si>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</si>
  <si>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</si>
  <si>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</si>
  <si>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</si>
  <si>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</si>
  <si>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</si>
  <si>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</si>
  <si>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</si>
  <si>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</si>
  <si>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</si>
  <si>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нужно увеличить продажи!!!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</si>
  <si>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</si>
  <si>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</si>
  <si>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</si>
  <si>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</si>
  <si>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</si>
  <si>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</si>
  <si>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</si>
  <si>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</si>
  <si>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</si>
  <si>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</si>
  <si>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</si>
  <si>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531  Колбаса Сервелат Мясинский 0,58кг ТМ Стародворье  ПОКОМ</t>
  </si>
  <si>
    <t>помощь заводу (ИОСГ)</t>
  </si>
  <si>
    <t>У_531  Колбаса Сервелат Мясинский 0,58кг ТМ Стародворье  ПОКОМ</t>
  </si>
  <si>
    <t>ТМА май_июнь</t>
  </si>
  <si>
    <t>ТМА июнь</t>
  </si>
  <si>
    <t>Мера / ТМА июнь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</si>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</sst>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5" fillId="10" borderId="1" xfId="1" applyNumberFormat="1" applyFont="1" applyFill="1"/>
    <xf numFmtId="164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32" width="6" customWidth="1"/>
    <col min="33" max="33" width="42.57031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10078.436</v>
      </c>
      <c r="F5" s="4">
        <f>SUM(F6:F495)</f>
        <v>7181.4559999999983</v>
      </c>
      <c r="G5" s="7"/>
      <c r="H5" s="1"/>
      <c r="I5" s="1"/>
      <c r="J5" s="4">
        <f t="shared" ref="J5:S5" si="0">SUM(J6:J495)</f>
        <v>7012.6670000000022</v>
      </c>
      <c r="K5" s="4">
        <f t="shared" si="0"/>
        <v>3065.7690000000002</v>
      </c>
      <c r="L5" s="4">
        <f t="shared" si="0"/>
        <v>0</v>
      </c>
      <c r="M5" s="4">
        <f t="shared" si="0"/>
        <v>0</v>
      </c>
      <c r="N5" s="4">
        <f t="shared" si="0"/>
        <v>2790.61526</v>
      </c>
      <c r="O5" s="4">
        <f t="shared" si="0"/>
        <v>5062.5563400000001</v>
      </c>
      <c r="P5" s="4">
        <f t="shared" si="0"/>
        <v>2740</v>
      </c>
      <c r="Q5" s="4">
        <f t="shared" si="0"/>
        <v>2015.6872000000003</v>
      </c>
      <c r="R5" s="4">
        <f t="shared" si="0"/>
        <v>4392.5488000000005</v>
      </c>
      <c r="S5" s="4">
        <f t="shared" si="0"/>
        <v>0</v>
      </c>
      <c r="T5" s="1"/>
      <c r="U5" s="1"/>
      <c r="V5" s="1"/>
      <c r="W5" s="4">
        <f t="shared" ref="W5:AF5" si="1">SUM(W6:W495)</f>
        <v>2000.6708000000008</v>
      </c>
      <c r="X5" s="4">
        <f t="shared" si="1"/>
        <v>1747.1678000000004</v>
      </c>
      <c r="Y5" s="4">
        <f t="shared" si="1"/>
        <v>1751.0594000000001</v>
      </c>
      <c r="Z5" s="4">
        <f t="shared" si="1"/>
        <v>2019.4829999999988</v>
      </c>
      <c r="AA5" s="4">
        <f t="shared" si="1"/>
        <v>2036.6125999999997</v>
      </c>
      <c r="AB5" s="4">
        <f t="shared" si="1"/>
        <v>1835.2402000000002</v>
      </c>
      <c r="AC5" s="4">
        <f t="shared" si="1"/>
        <v>1830.9721999999995</v>
      </c>
      <c r="AD5" s="4">
        <f t="shared" si="1"/>
        <v>1826.7530000000002</v>
      </c>
      <c r="AE5" s="4">
        <f t="shared" si="1"/>
        <v>1763.5333999999991</v>
      </c>
      <c r="AF5" s="4">
        <f t="shared" si="1"/>
        <v>2172.6003999999984</v>
      </c>
      <c r="AG5" s="1"/>
      <c r="AH5" s="4">
        <f>SUM(AH6:AH495)</f>
        <v>3700.0948000000003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105.224</v>
      </c>
      <c r="D6" s="1">
        <v>125.14400000000001</v>
      </c>
      <c r="E6" s="1">
        <v>40.033999999999999</v>
      </c>
      <c r="F6" s="1">
        <v>66.284999999999997</v>
      </c>
      <c r="G6" s="7">
        <v>1</v>
      </c>
      <c r="H6" s="1">
        <v>50</v>
      </c>
      <c r="I6" s="1" t="s">
        <v>39</v>
      </c>
      <c r="J6" s="1">
        <v>33.75</v>
      </c>
      <c r="K6" s="1">
        <f t="shared" ref="K6:K35" si="2">E6-J6</f>
        <v>6.2839999999999989</v>
      </c>
      <c r="L6" s="1"/>
      <c r="M6" s="1"/>
      <c r="N6" s="1">
        <v>33.636000000000003</v>
      </c>
      <c r="O6" s="1">
        <v>0</v>
      </c>
      <c r="P6" s="1"/>
      <c r="Q6" s="1">
        <f>E6/5</f>
        <v>8.0068000000000001</v>
      </c>
      <c r="R6" s="5"/>
      <c r="S6" s="5"/>
      <c r="T6" s="1"/>
      <c r="U6" s="1">
        <f>(F6+N6+O6+P6+R6)/Q6</f>
        <v>12.479517410201328</v>
      </c>
      <c r="V6" s="1">
        <f>(F6+N6+O6+P6)/Q6</f>
        <v>12.479517410201328</v>
      </c>
      <c r="W6" s="1">
        <v>7.2012</v>
      </c>
      <c r="X6" s="1">
        <v>14.114000000000001</v>
      </c>
      <c r="Y6" s="1">
        <v>13.494</v>
      </c>
      <c r="Z6" s="1">
        <v>13.7986</v>
      </c>
      <c r="AA6" s="1">
        <v>16.076799999999999</v>
      </c>
      <c r="AB6" s="1">
        <v>13.4314</v>
      </c>
      <c r="AC6" s="1">
        <v>11.535600000000001</v>
      </c>
      <c r="AD6" s="1">
        <v>6.7555999999999994</v>
      </c>
      <c r="AE6" s="1">
        <v>6.2695999999999996</v>
      </c>
      <c r="AF6" s="1">
        <v>18.073</v>
      </c>
      <c r="AG6" s="1"/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38</v>
      </c>
      <c r="C7" s="1">
        <v>244.959</v>
      </c>
      <c r="D7" s="1">
        <v>290.43900000000002</v>
      </c>
      <c r="E7" s="1">
        <v>149.208</v>
      </c>
      <c r="F7" s="1">
        <v>132.97999999999999</v>
      </c>
      <c r="G7" s="7">
        <v>1</v>
      </c>
      <c r="H7" s="1">
        <v>45</v>
      </c>
      <c r="I7" s="1" t="s">
        <v>39</v>
      </c>
      <c r="J7" s="1">
        <v>110.7</v>
      </c>
      <c r="K7" s="1">
        <f t="shared" si="2"/>
        <v>38.507999999999996</v>
      </c>
      <c r="L7" s="1"/>
      <c r="M7" s="1"/>
      <c r="N7" s="1"/>
      <c r="O7" s="1">
        <v>48.51400000000001</v>
      </c>
      <c r="P7" s="1"/>
      <c r="Q7" s="1">
        <f t="shared" ref="Q7:Q65" si="3">E7/5</f>
        <v>29.8416</v>
      </c>
      <c r="R7" s="5">
        <f t="shared" ref="R7:R9" si="4">11*Q7-P7-O7-N7-F7</f>
        <v>146.76360000000003</v>
      </c>
      <c r="S7" s="5"/>
      <c r="T7" s="1"/>
      <c r="U7" s="1">
        <f t="shared" ref="U7:U65" si="5">(F7+N7+O7+P7+R7)/Q7</f>
        <v>11.000000000000002</v>
      </c>
      <c r="V7" s="1">
        <f t="shared" ref="V7:V65" si="6">(F7+N7+O7+P7)/Q7</f>
        <v>6.0819124979893839</v>
      </c>
      <c r="W7" s="1">
        <v>25.1328</v>
      </c>
      <c r="X7" s="1">
        <v>22.0688</v>
      </c>
      <c r="Y7" s="1">
        <v>23.175599999999999</v>
      </c>
      <c r="Z7" s="1">
        <v>25.8568</v>
      </c>
      <c r="AA7" s="1">
        <v>26.197399999999998</v>
      </c>
      <c r="AB7" s="1">
        <v>23.148199999999999</v>
      </c>
      <c r="AC7" s="1">
        <v>21.653600000000001</v>
      </c>
      <c r="AD7" s="1">
        <v>20.585999999999999</v>
      </c>
      <c r="AE7" s="1">
        <v>23.5456</v>
      </c>
      <c r="AF7" s="1">
        <v>25.588799999999999</v>
      </c>
      <c r="AG7" s="1" t="s">
        <v>41</v>
      </c>
      <c r="AH7" s="1">
        <f>G7*R7</f>
        <v>146.76360000000003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144.578</v>
      </c>
      <c r="D8" s="1">
        <v>264.46699999999998</v>
      </c>
      <c r="E8" s="1">
        <v>134.61799999999999</v>
      </c>
      <c r="F8" s="1">
        <v>126.277</v>
      </c>
      <c r="G8" s="7">
        <v>1</v>
      </c>
      <c r="H8" s="1">
        <v>45</v>
      </c>
      <c r="I8" s="1" t="s">
        <v>39</v>
      </c>
      <c r="J8" s="1">
        <v>103.67</v>
      </c>
      <c r="K8" s="1">
        <f t="shared" si="2"/>
        <v>30.947999999999993</v>
      </c>
      <c r="L8" s="1"/>
      <c r="M8" s="1"/>
      <c r="N8" s="1">
        <v>91.170999999999992</v>
      </c>
      <c r="O8" s="1">
        <v>5.3320000000000221</v>
      </c>
      <c r="P8" s="1"/>
      <c r="Q8" s="1">
        <f t="shared" si="3"/>
        <v>26.9236</v>
      </c>
      <c r="R8" s="5">
        <f t="shared" si="4"/>
        <v>73.379599999999968</v>
      </c>
      <c r="S8" s="5"/>
      <c r="T8" s="1"/>
      <c r="U8" s="1">
        <f t="shared" si="5"/>
        <v>10.999999999999998</v>
      </c>
      <c r="V8" s="1">
        <f t="shared" si="6"/>
        <v>8.2745249520866455</v>
      </c>
      <c r="W8" s="1">
        <v>27.844200000000001</v>
      </c>
      <c r="X8" s="1">
        <v>34.395000000000003</v>
      </c>
      <c r="Y8" s="1">
        <v>32.547199999999997</v>
      </c>
      <c r="Z8" s="1">
        <v>29.2956</v>
      </c>
      <c r="AA8" s="1">
        <v>30.4148</v>
      </c>
      <c r="AB8" s="1">
        <v>30.3508</v>
      </c>
      <c r="AC8" s="1">
        <v>29.251999999999999</v>
      </c>
      <c r="AD8" s="1">
        <v>34.138800000000003</v>
      </c>
      <c r="AE8" s="1">
        <v>37.815600000000003</v>
      </c>
      <c r="AF8" s="1">
        <v>48.457599999999999</v>
      </c>
      <c r="AG8" s="1"/>
      <c r="AH8" s="1">
        <f>G8*R8</f>
        <v>73.379599999999968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251</v>
      </c>
      <c r="D9" s="1">
        <v>279</v>
      </c>
      <c r="E9" s="1">
        <v>169</v>
      </c>
      <c r="F9" s="1">
        <v>122</v>
      </c>
      <c r="G9" s="7">
        <v>0.45</v>
      </c>
      <c r="H9" s="1">
        <v>45</v>
      </c>
      <c r="I9" s="1" t="s">
        <v>39</v>
      </c>
      <c r="J9" s="1">
        <v>117</v>
      </c>
      <c r="K9" s="1">
        <f t="shared" si="2"/>
        <v>52</v>
      </c>
      <c r="L9" s="1"/>
      <c r="M9" s="1"/>
      <c r="N9" s="1">
        <v>73.200000000000045</v>
      </c>
      <c r="O9" s="1">
        <v>163.80000000000001</v>
      </c>
      <c r="P9" s="1"/>
      <c r="Q9" s="1">
        <f t="shared" si="3"/>
        <v>33.799999999999997</v>
      </c>
      <c r="R9" s="5">
        <f t="shared" si="4"/>
        <v>12.799999999999898</v>
      </c>
      <c r="S9" s="5"/>
      <c r="T9" s="1"/>
      <c r="U9" s="1">
        <f t="shared" si="5"/>
        <v>11</v>
      </c>
      <c r="V9" s="1">
        <f t="shared" si="6"/>
        <v>10.621301775147932</v>
      </c>
      <c r="W9" s="1">
        <v>42.8</v>
      </c>
      <c r="X9" s="1">
        <v>36.200000000000003</v>
      </c>
      <c r="Y9" s="1">
        <v>31.4</v>
      </c>
      <c r="Z9" s="1">
        <v>23.4</v>
      </c>
      <c r="AA9" s="1">
        <v>23</v>
      </c>
      <c r="AB9" s="1">
        <v>10</v>
      </c>
      <c r="AC9" s="1">
        <v>0</v>
      </c>
      <c r="AD9" s="1">
        <v>0</v>
      </c>
      <c r="AE9" s="1">
        <v>0</v>
      </c>
      <c r="AF9" s="1">
        <v>0</v>
      </c>
      <c r="AG9" s="1" t="s">
        <v>45</v>
      </c>
      <c r="AH9" s="1">
        <f>G9*R9</f>
        <v>5.7599999999999545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2" t="s">
        <v>46</v>
      </c>
      <c r="B10" s="22" t="s">
        <v>44</v>
      </c>
      <c r="C10" s="22">
        <v>402</v>
      </c>
      <c r="D10" s="22">
        <v>294</v>
      </c>
      <c r="E10" s="22">
        <v>215</v>
      </c>
      <c r="F10" s="22">
        <v>120</v>
      </c>
      <c r="G10" s="23">
        <v>0.45</v>
      </c>
      <c r="H10" s="22">
        <v>45</v>
      </c>
      <c r="I10" s="22" t="s">
        <v>39</v>
      </c>
      <c r="J10" s="22">
        <v>124</v>
      </c>
      <c r="K10" s="22">
        <f t="shared" si="2"/>
        <v>91</v>
      </c>
      <c r="L10" s="22"/>
      <c r="M10" s="22"/>
      <c r="N10" s="22"/>
      <c r="O10" s="22">
        <v>164</v>
      </c>
      <c r="P10" s="22"/>
      <c r="Q10" s="22">
        <f t="shared" si="3"/>
        <v>43</v>
      </c>
      <c r="R10" s="24">
        <f>8*Q10-P10-O10-N10-F10</f>
        <v>60</v>
      </c>
      <c r="S10" s="24"/>
      <c r="T10" s="22"/>
      <c r="U10" s="22">
        <f t="shared" si="5"/>
        <v>8</v>
      </c>
      <c r="V10" s="22">
        <f t="shared" si="6"/>
        <v>6.6046511627906979</v>
      </c>
      <c r="W10" s="22">
        <v>37</v>
      </c>
      <c r="X10" s="22">
        <v>3.4</v>
      </c>
      <c r="Y10" s="22">
        <v>0</v>
      </c>
      <c r="Z10" s="22">
        <v>32</v>
      </c>
      <c r="AA10" s="22">
        <v>43.2</v>
      </c>
      <c r="AB10" s="22">
        <v>11.2</v>
      </c>
      <c r="AC10" s="22">
        <v>0</v>
      </c>
      <c r="AD10" s="22">
        <v>0</v>
      </c>
      <c r="AE10" s="22">
        <v>0</v>
      </c>
      <c r="AF10" s="22">
        <v>0</v>
      </c>
      <c r="AG10" s="22" t="s">
        <v>47</v>
      </c>
      <c r="AH10" s="22">
        <f>G10*R10</f>
        <v>27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48</v>
      </c>
      <c r="B11" s="13" t="s">
        <v>44</v>
      </c>
      <c r="C11" s="13"/>
      <c r="D11" s="13"/>
      <c r="E11" s="13"/>
      <c r="F11" s="13"/>
      <c r="G11" s="14">
        <v>0</v>
      </c>
      <c r="H11" s="13">
        <v>180</v>
      </c>
      <c r="I11" s="13" t="s">
        <v>39</v>
      </c>
      <c r="J11" s="13"/>
      <c r="K11" s="13">
        <f t="shared" si="2"/>
        <v>0</v>
      </c>
      <c r="L11" s="13"/>
      <c r="M11" s="13"/>
      <c r="N11" s="13"/>
      <c r="O11" s="13">
        <v>0</v>
      </c>
      <c r="P11" s="13"/>
      <c r="Q11" s="13">
        <f t="shared" si="3"/>
        <v>0</v>
      </c>
      <c r="R11" s="15"/>
      <c r="S11" s="15"/>
      <c r="T11" s="13"/>
      <c r="U11" s="13" t="e">
        <f t="shared" si="5"/>
        <v>#DIV/0!</v>
      </c>
      <c r="V11" s="13" t="e">
        <f t="shared" si="6"/>
        <v>#DIV/0!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 t="s">
        <v>49</v>
      </c>
      <c r="AH11" s="13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44</v>
      </c>
      <c r="C12" s="1">
        <v>30</v>
      </c>
      <c r="D12" s="1">
        <v>18</v>
      </c>
      <c r="E12" s="1">
        <v>15</v>
      </c>
      <c r="F12" s="1">
        <v>9</v>
      </c>
      <c r="G12" s="7">
        <v>0.3</v>
      </c>
      <c r="H12" s="1">
        <v>40</v>
      </c>
      <c r="I12" s="1" t="s">
        <v>39</v>
      </c>
      <c r="J12" s="1">
        <v>9</v>
      </c>
      <c r="K12" s="1">
        <f t="shared" si="2"/>
        <v>6</v>
      </c>
      <c r="L12" s="1"/>
      <c r="M12" s="1"/>
      <c r="N12" s="1"/>
      <c r="O12" s="1">
        <v>10</v>
      </c>
      <c r="P12" s="1"/>
      <c r="Q12" s="1">
        <f t="shared" si="3"/>
        <v>3</v>
      </c>
      <c r="R12" s="5">
        <f t="shared" ref="R12:R13" si="7">11*Q12-P12-O12-N12-F12</f>
        <v>14</v>
      </c>
      <c r="S12" s="5"/>
      <c r="T12" s="1"/>
      <c r="U12" s="1">
        <f t="shared" si="5"/>
        <v>11</v>
      </c>
      <c r="V12" s="1">
        <f t="shared" si="6"/>
        <v>6.333333333333333</v>
      </c>
      <c r="W12" s="1">
        <v>2.4</v>
      </c>
      <c r="X12" s="1">
        <v>1.6</v>
      </c>
      <c r="Y12" s="1">
        <v>1.8</v>
      </c>
      <c r="Z12" s="1">
        <v>3</v>
      </c>
      <c r="AA12" s="1">
        <v>3.8</v>
      </c>
      <c r="AB12" s="1">
        <v>1.2</v>
      </c>
      <c r="AC12" s="1">
        <v>-0.4</v>
      </c>
      <c r="AD12" s="1">
        <v>3.8</v>
      </c>
      <c r="AE12" s="1">
        <v>4.2</v>
      </c>
      <c r="AF12" s="1">
        <v>1</v>
      </c>
      <c r="AG12" s="1"/>
      <c r="AH12" s="1">
        <f>G12*R12</f>
        <v>4.2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44</v>
      </c>
      <c r="C13" s="1">
        <v>57</v>
      </c>
      <c r="D13" s="1">
        <v>51</v>
      </c>
      <c r="E13" s="1">
        <v>24</v>
      </c>
      <c r="F13" s="1">
        <v>36</v>
      </c>
      <c r="G13" s="7">
        <v>0.17</v>
      </c>
      <c r="H13" s="1">
        <v>180</v>
      </c>
      <c r="I13" s="1" t="s">
        <v>39</v>
      </c>
      <c r="J13" s="1">
        <v>13</v>
      </c>
      <c r="K13" s="1">
        <f t="shared" si="2"/>
        <v>11</v>
      </c>
      <c r="L13" s="1"/>
      <c r="M13" s="1"/>
      <c r="N13" s="1"/>
      <c r="O13" s="1">
        <v>6</v>
      </c>
      <c r="P13" s="1"/>
      <c r="Q13" s="1">
        <f t="shared" si="3"/>
        <v>4.8</v>
      </c>
      <c r="R13" s="5">
        <f t="shared" si="7"/>
        <v>10.799999999999997</v>
      </c>
      <c r="S13" s="5"/>
      <c r="T13" s="1"/>
      <c r="U13" s="1">
        <f t="shared" si="5"/>
        <v>11</v>
      </c>
      <c r="V13" s="1">
        <f t="shared" si="6"/>
        <v>8.75</v>
      </c>
      <c r="W13" s="1">
        <v>5.2</v>
      </c>
      <c r="X13" s="1">
        <v>4</v>
      </c>
      <c r="Y13" s="1">
        <v>4.5999999999999996</v>
      </c>
      <c r="Z13" s="1">
        <v>4.8</v>
      </c>
      <c r="AA13" s="1">
        <v>6.2</v>
      </c>
      <c r="AB13" s="1">
        <v>5.8</v>
      </c>
      <c r="AC13" s="1">
        <v>1.6</v>
      </c>
      <c r="AD13" s="1">
        <v>1.2</v>
      </c>
      <c r="AE13" s="1">
        <v>2.4</v>
      </c>
      <c r="AF13" s="1">
        <v>6.4</v>
      </c>
      <c r="AG13" s="1"/>
      <c r="AH13" s="1">
        <f>G13*R13</f>
        <v>1.8359999999999996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52</v>
      </c>
      <c r="B14" s="13" t="s">
        <v>44</v>
      </c>
      <c r="C14" s="13"/>
      <c r="D14" s="13"/>
      <c r="E14" s="13"/>
      <c r="F14" s="13"/>
      <c r="G14" s="14">
        <v>0</v>
      </c>
      <c r="H14" s="13">
        <v>50</v>
      </c>
      <c r="I14" s="13" t="s">
        <v>39</v>
      </c>
      <c r="J14" s="13"/>
      <c r="K14" s="13">
        <f t="shared" si="2"/>
        <v>0</v>
      </c>
      <c r="L14" s="13"/>
      <c r="M14" s="13"/>
      <c r="N14" s="13"/>
      <c r="O14" s="13">
        <v>0</v>
      </c>
      <c r="P14" s="13"/>
      <c r="Q14" s="13">
        <f t="shared" si="3"/>
        <v>0</v>
      </c>
      <c r="R14" s="15"/>
      <c r="S14" s="15"/>
      <c r="T14" s="13"/>
      <c r="U14" s="13" t="e">
        <f t="shared" si="5"/>
        <v>#DIV/0!</v>
      </c>
      <c r="V14" s="13" t="e">
        <f t="shared" si="6"/>
        <v>#DIV/0!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 t="s">
        <v>49</v>
      </c>
      <c r="AH14" s="13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44</v>
      </c>
      <c r="C15" s="1">
        <v>120</v>
      </c>
      <c r="D15" s="1">
        <v>166</v>
      </c>
      <c r="E15" s="1">
        <v>65</v>
      </c>
      <c r="F15" s="1">
        <v>74</v>
      </c>
      <c r="G15" s="7">
        <v>0.35</v>
      </c>
      <c r="H15" s="1">
        <v>50</v>
      </c>
      <c r="I15" s="1" t="s">
        <v>39</v>
      </c>
      <c r="J15" s="1">
        <v>67</v>
      </c>
      <c r="K15" s="1">
        <f t="shared" si="2"/>
        <v>-2</v>
      </c>
      <c r="L15" s="1"/>
      <c r="M15" s="1"/>
      <c r="N15" s="1"/>
      <c r="O15" s="1">
        <v>0</v>
      </c>
      <c r="P15" s="1"/>
      <c r="Q15" s="1">
        <f t="shared" si="3"/>
        <v>13</v>
      </c>
      <c r="R15" s="5">
        <f t="shared" ref="R15:R18" si="8">11*Q15-P15-O15-N15-F15</f>
        <v>69</v>
      </c>
      <c r="S15" s="5"/>
      <c r="T15" s="1"/>
      <c r="U15" s="1">
        <f t="shared" si="5"/>
        <v>11</v>
      </c>
      <c r="V15" s="1">
        <f t="shared" si="6"/>
        <v>5.6923076923076925</v>
      </c>
      <c r="W15" s="1">
        <v>10.199999999999999</v>
      </c>
      <c r="X15" s="1">
        <v>5</v>
      </c>
      <c r="Y15" s="1">
        <v>6.4</v>
      </c>
      <c r="Z15" s="1">
        <v>18.399999999999999</v>
      </c>
      <c r="AA15" s="1">
        <v>17.2</v>
      </c>
      <c r="AB15" s="1">
        <v>9</v>
      </c>
      <c r="AC15" s="1">
        <v>12.6</v>
      </c>
      <c r="AD15" s="1">
        <v>14.8</v>
      </c>
      <c r="AE15" s="1">
        <v>10.199999999999999</v>
      </c>
      <c r="AF15" s="1">
        <v>6.8</v>
      </c>
      <c r="AG15" s="1"/>
      <c r="AH15" s="1">
        <f>G15*R15</f>
        <v>24.15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8" t="s">
        <v>54</v>
      </c>
      <c r="B16" s="18" t="s">
        <v>38</v>
      </c>
      <c r="C16" s="18">
        <v>425.23200000000003</v>
      </c>
      <c r="D16" s="18">
        <v>469.45699999999999</v>
      </c>
      <c r="E16" s="18">
        <v>139.77600000000001</v>
      </c>
      <c r="F16" s="18">
        <v>339.55900000000003</v>
      </c>
      <c r="G16" s="19">
        <v>1</v>
      </c>
      <c r="H16" s="18">
        <v>55</v>
      </c>
      <c r="I16" s="18" t="s">
        <v>39</v>
      </c>
      <c r="J16" s="18">
        <v>77.150000000000006</v>
      </c>
      <c r="K16" s="18">
        <f t="shared" si="2"/>
        <v>62.626000000000005</v>
      </c>
      <c r="L16" s="18"/>
      <c r="M16" s="18"/>
      <c r="N16" s="18"/>
      <c r="O16" s="18">
        <v>0</v>
      </c>
      <c r="P16" s="18">
        <v>100</v>
      </c>
      <c r="Q16" s="18">
        <f t="shared" si="3"/>
        <v>27.955200000000001</v>
      </c>
      <c r="R16" s="20"/>
      <c r="S16" s="20"/>
      <c r="T16" s="18"/>
      <c r="U16" s="18">
        <f t="shared" si="5"/>
        <v>15.72369362408425</v>
      </c>
      <c r="V16" s="18">
        <f t="shared" si="6"/>
        <v>15.72369362408425</v>
      </c>
      <c r="W16" s="18">
        <v>35.686</v>
      </c>
      <c r="X16" s="18">
        <v>38.351199999999999</v>
      </c>
      <c r="Y16" s="18">
        <v>36.602400000000003</v>
      </c>
      <c r="Z16" s="18">
        <v>38.792999999999999</v>
      </c>
      <c r="AA16" s="18">
        <v>35.287400000000012</v>
      </c>
      <c r="AB16" s="18">
        <v>15.9838</v>
      </c>
      <c r="AC16" s="18">
        <v>18.626200000000001</v>
      </c>
      <c r="AD16" s="18">
        <v>26.334399999999999</v>
      </c>
      <c r="AE16" s="18">
        <v>23.514800000000001</v>
      </c>
      <c r="AF16" s="18">
        <v>20.704799999999999</v>
      </c>
      <c r="AG16" s="21" t="s">
        <v>147</v>
      </c>
      <c r="AH16" s="18">
        <f>G16*R16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2" t="s">
        <v>55</v>
      </c>
      <c r="B17" s="22" t="s">
        <v>38</v>
      </c>
      <c r="C17" s="22">
        <v>1086.511</v>
      </c>
      <c r="D17" s="22">
        <v>1300.9449999999999</v>
      </c>
      <c r="E17" s="22">
        <v>662.25300000000004</v>
      </c>
      <c r="F17" s="22">
        <v>727.89200000000005</v>
      </c>
      <c r="G17" s="23">
        <v>1</v>
      </c>
      <c r="H17" s="22">
        <v>50</v>
      </c>
      <c r="I17" s="22" t="s">
        <v>39</v>
      </c>
      <c r="J17" s="22">
        <v>465.9</v>
      </c>
      <c r="K17" s="22">
        <f t="shared" si="2"/>
        <v>196.35300000000007</v>
      </c>
      <c r="L17" s="22"/>
      <c r="M17" s="22"/>
      <c r="N17" s="22"/>
      <c r="O17" s="22">
        <v>108.6939999999996</v>
      </c>
      <c r="P17" s="22">
        <v>200</v>
      </c>
      <c r="Q17" s="22">
        <f t="shared" si="3"/>
        <v>132.45060000000001</v>
      </c>
      <c r="R17" s="24">
        <f>8*Q17-P17-O17-N17-F17</f>
        <v>23.018800000000397</v>
      </c>
      <c r="S17" s="24"/>
      <c r="T17" s="22"/>
      <c r="U17" s="22">
        <f t="shared" si="5"/>
        <v>8</v>
      </c>
      <c r="V17" s="22">
        <f t="shared" si="6"/>
        <v>7.8262084127969196</v>
      </c>
      <c r="W17" s="22">
        <v>125.15179999999999</v>
      </c>
      <c r="X17" s="22">
        <v>104.9804</v>
      </c>
      <c r="Y17" s="22">
        <v>127.9836</v>
      </c>
      <c r="Z17" s="22">
        <v>160.28200000000001</v>
      </c>
      <c r="AA17" s="22">
        <v>151.9742</v>
      </c>
      <c r="AB17" s="22">
        <v>94.211999999999989</v>
      </c>
      <c r="AC17" s="22">
        <v>111.91240000000001</v>
      </c>
      <c r="AD17" s="22">
        <v>146.8776</v>
      </c>
      <c r="AE17" s="22">
        <v>127.5676000000001</v>
      </c>
      <c r="AF17" s="22">
        <v>144.27780000000001</v>
      </c>
      <c r="AG17" s="22" t="s">
        <v>56</v>
      </c>
      <c r="AH17" s="22">
        <f>G17*R17</f>
        <v>23.018800000000397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38</v>
      </c>
      <c r="C18" s="1">
        <v>203.09200000000001</v>
      </c>
      <c r="D18" s="1">
        <v>172.96</v>
      </c>
      <c r="E18" s="1">
        <v>110.24</v>
      </c>
      <c r="F18" s="1">
        <v>64.846000000000004</v>
      </c>
      <c r="G18" s="7">
        <v>1</v>
      </c>
      <c r="H18" s="1">
        <v>60</v>
      </c>
      <c r="I18" s="1" t="s">
        <v>39</v>
      </c>
      <c r="J18" s="1">
        <v>69.400000000000006</v>
      </c>
      <c r="K18" s="1">
        <f t="shared" si="2"/>
        <v>40.839999999999989</v>
      </c>
      <c r="L18" s="1"/>
      <c r="M18" s="1"/>
      <c r="N18" s="1">
        <v>99.085600000000085</v>
      </c>
      <c r="O18" s="1">
        <v>64.82039999999995</v>
      </c>
      <c r="P18" s="1"/>
      <c r="Q18" s="1">
        <f t="shared" si="3"/>
        <v>22.047999999999998</v>
      </c>
      <c r="R18" s="5">
        <f t="shared" si="8"/>
        <v>13.775999999999954</v>
      </c>
      <c r="S18" s="5"/>
      <c r="T18" s="1"/>
      <c r="U18" s="1">
        <f t="shared" si="5"/>
        <v>11</v>
      </c>
      <c r="V18" s="1">
        <f t="shared" si="6"/>
        <v>10.375181422351236</v>
      </c>
      <c r="W18" s="1">
        <v>24.222000000000001</v>
      </c>
      <c r="X18" s="1">
        <v>25.279800000000002</v>
      </c>
      <c r="Y18" s="1">
        <v>23.452200000000001</v>
      </c>
      <c r="Z18" s="1">
        <v>19.040800000000001</v>
      </c>
      <c r="AA18" s="1">
        <v>28.648800000000001</v>
      </c>
      <c r="AB18" s="1">
        <v>24.310199999999998</v>
      </c>
      <c r="AC18" s="1">
        <v>19.462199999999999</v>
      </c>
      <c r="AD18" s="1">
        <v>25.951599999999999</v>
      </c>
      <c r="AE18" s="1">
        <v>18.026399999999999</v>
      </c>
      <c r="AF18" s="1">
        <v>21.639800000000001</v>
      </c>
      <c r="AG18" s="1"/>
      <c r="AH18" s="1">
        <f>G18*R18</f>
        <v>13.775999999999954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8" t="s">
        <v>58</v>
      </c>
      <c r="B19" s="18" t="s">
        <v>38</v>
      </c>
      <c r="C19" s="18">
        <v>484.19799999999998</v>
      </c>
      <c r="D19" s="18">
        <v>419.81900000000002</v>
      </c>
      <c r="E19" s="18">
        <v>325.36900000000003</v>
      </c>
      <c r="F19" s="18">
        <v>132.423</v>
      </c>
      <c r="G19" s="19">
        <v>1</v>
      </c>
      <c r="H19" s="18">
        <v>60</v>
      </c>
      <c r="I19" s="18" t="s">
        <v>39</v>
      </c>
      <c r="J19" s="18">
        <v>200.8</v>
      </c>
      <c r="K19" s="18">
        <f t="shared" si="2"/>
        <v>124.56900000000002</v>
      </c>
      <c r="L19" s="18"/>
      <c r="M19" s="18"/>
      <c r="N19" s="18"/>
      <c r="O19" s="18">
        <v>226.63540000000009</v>
      </c>
      <c r="P19" s="18">
        <v>240</v>
      </c>
      <c r="Q19" s="18">
        <f t="shared" si="3"/>
        <v>65.073800000000006</v>
      </c>
      <c r="R19" s="20">
        <f>13*Q19-P19-O19-N19-F19</f>
        <v>246.90099999999995</v>
      </c>
      <c r="S19" s="20"/>
      <c r="T19" s="18"/>
      <c r="U19" s="18">
        <f t="shared" si="5"/>
        <v>13</v>
      </c>
      <c r="V19" s="18">
        <f t="shared" si="6"/>
        <v>9.2058309181268054</v>
      </c>
      <c r="W19" s="18">
        <v>68.04740000000001</v>
      </c>
      <c r="X19" s="18">
        <v>43.175199999999997</v>
      </c>
      <c r="Y19" s="18">
        <v>48.213200000000001</v>
      </c>
      <c r="Z19" s="18">
        <v>69.972400000000007</v>
      </c>
      <c r="AA19" s="18">
        <v>69.825999999999993</v>
      </c>
      <c r="AB19" s="18">
        <v>66.239999999999995</v>
      </c>
      <c r="AC19" s="18">
        <v>60.430999999999997</v>
      </c>
      <c r="AD19" s="18">
        <v>47.846400000000003</v>
      </c>
      <c r="AE19" s="18">
        <v>51.842200000000012</v>
      </c>
      <c r="AF19" s="18">
        <v>85.450999999999993</v>
      </c>
      <c r="AG19" s="21" t="s">
        <v>146</v>
      </c>
      <c r="AH19" s="18">
        <f>G19*R19</f>
        <v>246.90099999999995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3" t="s">
        <v>59</v>
      </c>
      <c r="B20" s="13" t="s">
        <v>38</v>
      </c>
      <c r="C20" s="13"/>
      <c r="D20" s="13"/>
      <c r="E20" s="13"/>
      <c r="F20" s="13"/>
      <c r="G20" s="14">
        <v>0</v>
      </c>
      <c r="H20" s="13">
        <v>60</v>
      </c>
      <c r="I20" s="13" t="s">
        <v>39</v>
      </c>
      <c r="J20" s="13"/>
      <c r="K20" s="13">
        <f t="shared" si="2"/>
        <v>0</v>
      </c>
      <c r="L20" s="13"/>
      <c r="M20" s="13"/>
      <c r="N20" s="13"/>
      <c r="O20" s="13">
        <v>0</v>
      </c>
      <c r="P20" s="13"/>
      <c r="Q20" s="13">
        <f t="shared" si="3"/>
        <v>0</v>
      </c>
      <c r="R20" s="15"/>
      <c r="S20" s="15"/>
      <c r="T20" s="13"/>
      <c r="U20" s="13" t="e">
        <f t="shared" si="5"/>
        <v>#DIV/0!</v>
      </c>
      <c r="V20" s="13" t="e">
        <f t="shared" si="6"/>
        <v>#DIV/0!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 t="s">
        <v>49</v>
      </c>
      <c r="AH20" s="13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8" t="s">
        <v>60</v>
      </c>
      <c r="B21" s="18" t="s">
        <v>38</v>
      </c>
      <c r="C21" s="18">
        <v>507.21</v>
      </c>
      <c r="D21" s="18">
        <v>450.44299999999998</v>
      </c>
      <c r="E21" s="18">
        <v>299.49900000000002</v>
      </c>
      <c r="F21" s="18">
        <v>196.31899999999999</v>
      </c>
      <c r="G21" s="19">
        <v>1</v>
      </c>
      <c r="H21" s="18">
        <v>60</v>
      </c>
      <c r="I21" s="18" t="s">
        <v>39</v>
      </c>
      <c r="J21" s="18">
        <v>170.63</v>
      </c>
      <c r="K21" s="18">
        <f t="shared" si="2"/>
        <v>128.86900000000003</v>
      </c>
      <c r="L21" s="18"/>
      <c r="M21" s="18"/>
      <c r="N21" s="18">
        <v>102.05199999999989</v>
      </c>
      <c r="O21" s="18">
        <v>166.60300000000021</v>
      </c>
      <c r="P21" s="18"/>
      <c r="Q21" s="18">
        <f t="shared" si="3"/>
        <v>59.899800000000006</v>
      </c>
      <c r="R21" s="20">
        <f>13*Q21-P21-O21-N21-F21</f>
        <v>313.72340000000008</v>
      </c>
      <c r="S21" s="20"/>
      <c r="T21" s="18"/>
      <c r="U21" s="18">
        <f t="shared" si="5"/>
        <v>13</v>
      </c>
      <c r="V21" s="18">
        <f t="shared" si="6"/>
        <v>7.7625300919201736</v>
      </c>
      <c r="W21" s="18">
        <v>57.393400000000007</v>
      </c>
      <c r="X21" s="18">
        <v>56.283999999999992</v>
      </c>
      <c r="Y21" s="18">
        <v>61.975600000000007</v>
      </c>
      <c r="Z21" s="18">
        <v>63.585599999999999</v>
      </c>
      <c r="AA21" s="18">
        <v>66.123999999999995</v>
      </c>
      <c r="AB21" s="18">
        <v>53.226599999999998</v>
      </c>
      <c r="AC21" s="18">
        <v>52.375</v>
      </c>
      <c r="AD21" s="18">
        <v>62.294199999999996</v>
      </c>
      <c r="AE21" s="18">
        <v>59.791200000000003</v>
      </c>
      <c r="AF21" s="18">
        <v>65.555399999999992</v>
      </c>
      <c r="AG21" s="21" t="s">
        <v>145</v>
      </c>
      <c r="AH21" s="18">
        <f t="shared" ref="AH21:AH27" si="9">G21*R21</f>
        <v>313.72340000000008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38</v>
      </c>
      <c r="C22" s="1">
        <v>157.12</v>
      </c>
      <c r="D22" s="1">
        <v>151.02600000000001</v>
      </c>
      <c r="E22" s="1">
        <v>91.272000000000006</v>
      </c>
      <c r="F22" s="1">
        <v>73.632000000000005</v>
      </c>
      <c r="G22" s="7">
        <v>1</v>
      </c>
      <c r="H22" s="1">
        <v>60</v>
      </c>
      <c r="I22" s="1" t="s">
        <v>39</v>
      </c>
      <c r="J22" s="1">
        <v>50.3</v>
      </c>
      <c r="K22" s="1">
        <f t="shared" si="2"/>
        <v>40.972000000000008</v>
      </c>
      <c r="L22" s="1"/>
      <c r="M22" s="1"/>
      <c r="N22" s="1"/>
      <c r="O22" s="1">
        <v>91.719599999999986</v>
      </c>
      <c r="P22" s="1"/>
      <c r="Q22" s="1">
        <f t="shared" si="3"/>
        <v>18.2544</v>
      </c>
      <c r="R22" s="5">
        <f t="shared" ref="R22:R27" si="10">11*Q22-P22-O22-N22-F22</f>
        <v>35.446800000000025</v>
      </c>
      <c r="S22" s="5"/>
      <c r="T22" s="1"/>
      <c r="U22" s="1">
        <f t="shared" si="5"/>
        <v>11</v>
      </c>
      <c r="V22" s="1">
        <f t="shared" si="6"/>
        <v>9.0581777544044169</v>
      </c>
      <c r="W22" s="1">
        <v>17.9116</v>
      </c>
      <c r="X22" s="1">
        <v>9.3155999999999999</v>
      </c>
      <c r="Y22" s="1">
        <v>11.561999999999999</v>
      </c>
      <c r="Z22" s="1">
        <v>21.790600000000001</v>
      </c>
      <c r="AA22" s="1">
        <v>24.232199999999999</v>
      </c>
      <c r="AB22" s="1">
        <v>20.998799999999999</v>
      </c>
      <c r="AC22" s="1">
        <v>19.973199999999999</v>
      </c>
      <c r="AD22" s="1">
        <v>30.3642</v>
      </c>
      <c r="AE22" s="1">
        <v>27.183399999999999</v>
      </c>
      <c r="AF22" s="1">
        <v>26.4664</v>
      </c>
      <c r="AG22" s="1"/>
      <c r="AH22" s="1">
        <f t="shared" si="9"/>
        <v>35.446800000000025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8" t="s">
        <v>62</v>
      </c>
      <c r="B23" s="18" t="s">
        <v>38</v>
      </c>
      <c r="C23" s="18">
        <v>115.244</v>
      </c>
      <c r="D23" s="18">
        <v>111.093</v>
      </c>
      <c r="E23" s="18">
        <v>70.935000000000002</v>
      </c>
      <c r="F23" s="18">
        <v>49.609000000000002</v>
      </c>
      <c r="G23" s="19">
        <v>1</v>
      </c>
      <c r="H23" s="18">
        <v>60</v>
      </c>
      <c r="I23" s="18" t="s">
        <v>39</v>
      </c>
      <c r="J23" s="18">
        <v>38.299999999999997</v>
      </c>
      <c r="K23" s="18">
        <f t="shared" si="2"/>
        <v>32.635000000000005</v>
      </c>
      <c r="L23" s="18"/>
      <c r="M23" s="18"/>
      <c r="N23" s="18"/>
      <c r="O23" s="18">
        <v>50</v>
      </c>
      <c r="P23" s="18">
        <v>100</v>
      </c>
      <c r="Q23" s="18">
        <f t="shared" si="3"/>
        <v>14.187000000000001</v>
      </c>
      <c r="R23" s="20"/>
      <c r="S23" s="20"/>
      <c r="T23" s="18"/>
      <c r="U23" s="18">
        <f t="shared" si="5"/>
        <v>14.069852682032847</v>
      </c>
      <c r="V23" s="18">
        <f t="shared" si="6"/>
        <v>14.069852682032847</v>
      </c>
      <c r="W23" s="18">
        <v>14.529199999999999</v>
      </c>
      <c r="X23" s="18">
        <v>11.1968</v>
      </c>
      <c r="Y23" s="18">
        <v>11.8978</v>
      </c>
      <c r="Z23" s="18">
        <v>18.616399999999999</v>
      </c>
      <c r="AA23" s="18">
        <v>17.583400000000001</v>
      </c>
      <c r="AB23" s="18">
        <v>10.0184</v>
      </c>
      <c r="AC23" s="18">
        <v>12.122400000000001</v>
      </c>
      <c r="AD23" s="18">
        <v>17.397200000000009</v>
      </c>
      <c r="AE23" s="18">
        <v>19.8598</v>
      </c>
      <c r="AF23" s="18">
        <v>25.677800000000001</v>
      </c>
      <c r="AG23" s="21" t="s">
        <v>146</v>
      </c>
      <c r="AH23" s="18">
        <f t="shared" si="9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2" t="s">
        <v>63</v>
      </c>
      <c r="B24" s="22" t="s">
        <v>38</v>
      </c>
      <c r="C24" s="22">
        <v>247.65600000000001</v>
      </c>
      <c r="D24" s="22">
        <v>155.48400000000001</v>
      </c>
      <c r="E24" s="22">
        <v>146.672</v>
      </c>
      <c r="F24" s="22">
        <v>29.5</v>
      </c>
      <c r="G24" s="23">
        <v>1</v>
      </c>
      <c r="H24" s="22">
        <v>60</v>
      </c>
      <c r="I24" s="22" t="s">
        <v>39</v>
      </c>
      <c r="J24" s="22">
        <v>102.93</v>
      </c>
      <c r="K24" s="22">
        <f t="shared" si="2"/>
        <v>43.74199999999999</v>
      </c>
      <c r="L24" s="22"/>
      <c r="M24" s="22"/>
      <c r="N24" s="22">
        <v>26.983399999999961</v>
      </c>
      <c r="O24" s="22">
        <v>79.033600000000035</v>
      </c>
      <c r="P24" s="22">
        <v>100</v>
      </c>
      <c r="Q24" s="22">
        <f t="shared" si="3"/>
        <v>29.334399999999999</v>
      </c>
      <c r="R24" s="24"/>
      <c r="S24" s="24"/>
      <c r="T24" s="22"/>
      <c r="U24" s="22">
        <f t="shared" si="5"/>
        <v>8.0286966837569551</v>
      </c>
      <c r="V24" s="22">
        <f t="shared" si="6"/>
        <v>8.0286966837569551</v>
      </c>
      <c r="W24" s="22">
        <v>28.2864</v>
      </c>
      <c r="X24" s="22">
        <v>20.8934</v>
      </c>
      <c r="Y24" s="22">
        <v>13.157</v>
      </c>
      <c r="Z24" s="22">
        <v>24.506</v>
      </c>
      <c r="AA24" s="22">
        <v>30.6722</v>
      </c>
      <c r="AB24" s="22">
        <v>18.4434</v>
      </c>
      <c r="AC24" s="22">
        <v>15.295400000000001</v>
      </c>
      <c r="AD24" s="22">
        <v>15.4948</v>
      </c>
      <c r="AE24" s="22">
        <v>15.994999999999999</v>
      </c>
      <c r="AF24" s="22">
        <v>22.1112</v>
      </c>
      <c r="AG24" s="22" t="s">
        <v>56</v>
      </c>
      <c r="AH24" s="22">
        <f t="shared" si="9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65</v>
      </c>
      <c r="B25" s="1" t="s">
        <v>38</v>
      </c>
      <c r="C25" s="1">
        <v>58.695999999999998</v>
      </c>
      <c r="D25" s="1">
        <v>72.424000000000007</v>
      </c>
      <c r="E25" s="1">
        <v>64.930999999999997</v>
      </c>
      <c r="F25" s="1">
        <v>16.771000000000001</v>
      </c>
      <c r="G25" s="7">
        <v>1</v>
      </c>
      <c r="H25" s="1">
        <v>30</v>
      </c>
      <c r="I25" s="1" t="s">
        <v>39</v>
      </c>
      <c r="J25" s="1">
        <v>45.7</v>
      </c>
      <c r="K25" s="1">
        <f t="shared" si="2"/>
        <v>19.230999999999995</v>
      </c>
      <c r="L25" s="1"/>
      <c r="M25" s="1"/>
      <c r="N25" s="1">
        <v>26.103199999999951</v>
      </c>
      <c r="O25" s="1">
        <v>62.937800000000067</v>
      </c>
      <c r="P25" s="1"/>
      <c r="Q25" s="1">
        <f t="shared" si="3"/>
        <v>12.9862</v>
      </c>
      <c r="R25" s="5">
        <f t="shared" si="10"/>
        <v>37.036199999999972</v>
      </c>
      <c r="S25" s="5"/>
      <c r="T25" s="1"/>
      <c r="U25" s="1">
        <f t="shared" si="5"/>
        <v>11</v>
      </c>
      <c r="V25" s="1">
        <f t="shared" si="6"/>
        <v>8.1480340669325901</v>
      </c>
      <c r="W25" s="1">
        <v>12.7674</v>
      </c>
      <c r="X25" s="1">
        <v>10.231199999999999</v>
      </c>
      <c r="Y25" s="1">
        <v>10.35</v>
      </c>
      <c r="Z25" s="1">
        <v>8.9144000000000005</v>
      </c>
      <c r="AA25" s="1">
        <v>9.2358000000000011</v>
      </c>
      <c r="AB25" s="1">
        <v>12.684200000000001</v>
      </c>
      <c r="AC25" s="1">
        <v>12.902799999999999</v>
      </c>
      <c r="AD25" s="1">
        <v>10.417999999999999</v>
      </c>
      <c r="AE25" s="1">
        <v>9.4394000000000009</v>
      </c>
      <c r="AF25" s="1">
        <v>7.7906000000000004</v>
      </c>
      <c r="AG25" s="1"/>
      <c r="AH25" s="1">
        <f t="shared" si="9"/>
        <v>37.036199999999972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66</v>
      </c>
      <c r="B26" s="1" t="s">
        <v>38</v>
      </c>
      <c r="C26" s="1">
        <v>58.628999999999998</v>
      </c>
      <c r="D26" s="1">
        <v>312.375</v>
      </c>
      <c r="E26" s="1">
        <v>99.826999999999998</v>
      </c>
      <c r="F26" s="1">
        <v>217.02500000000001</v>
      </c>
      <c r="G26" s="7">
        <v>1</v>
      </c>
      <c r="H26" s="1">
        <v>30</v>
      </c>
      <c r="I26" s="1" t="s">
        <v>39</v>
      </c>
      <c r="J26" s="1">
        <v>73.2</v>
      </c>
      <c r="K26" s="1">
        <f t="shared" si="2"/>
        <v>26.626999999999995</v>
      </c>
      <c r="L26" s="1"/>
      <c r="M26" s="1"/>
      <c r="N26" s="1">
        <v>56.868599999999958</v>
      </c>
      <c r="O26" s="1">
        <v>0</v>
      </c>
      <c r="P26" s="1"/>
      <c r="Q26" s="1">
        <f t="shared" si="3"/>
        <v>19.965399999999999</v>
      </c>
      <c r="R26" s="5"/>
      <c r="S26" s="5"/>
      <c r="T26" s="1"/>
      <c r="U26" s="1">
        <f t="shared" si="5"/>
        <v>13.718412854237831</v>
      </c>
      <c r="V26" s="1">
        <f t="shared" si="6"/>
        <v>13.718412854237831</v>
      </c>
      <c r="W26" s="1">
        <v>21.6234</v>
      </c>
      <c r="X26" s="1">
        <v>35.197399999999988</v>
      </c>
      <c r="Y26" s="1">
        <v>39.151200000000003</v>
      </c>
      <c r="Z26" s="1">
        <v>25.131599999999999</v>
      </c>
      <c r="AA26" s="1">
        <v>17.633199999999999</v>
      </c>
      <c r="AB26" s="1">
        <v>23.240400000000001</v>
      </c>
      <c r="AC26" s="1">
        <v>33.239400000000003</v>
      </c>
      <c r="AD26" s="1">
        <v>39.892200000000003</v>
      </c>
      <c r="AE26" s="1">
        <v>32.479200000000013</v>
      </c>
      <c r="AF26" s="1">
        <v>33.558999999999997</v>
      </c>
      <c r="AG26" s="1"/>
      <c r="AH26" s="1">
        <f t="shared" si="9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38</v>
      </c>
      <c r="C27" s="1">
        <v>54.801000000000002</v>
      </c>
      <c r="D27" s="1">
        <v>107.983</v>
      </c>
      <c r="E27" s="1">
        <v>60.06</v>
      </c>
      <c r="F27" s="1">
        <v>44.655000000000001</v>
      </c>
      <c r="G27" s="7">
        <v>1</v>
      </c>
      <c r="H27" s="1">
        <v>30</v>
      </c>
      <c r="I27" s="1" t="s">
        <v>39</v>
      </c>
      <c r="J27" s="1">
        <v>48.4</v>
      </c>
      <c r="K27" s="1">
        <f t="shared" si="2"/>
        <v>11.660000000000004</v>
      </c>
      <c r="L27" s="1"/>
      <c r="M27" s="1"/>
      <c r="N27" s="1">
        <v>14.553799999999949</v>
      </c>
      <c r="O27" s="1">
        <v>30.087200000000049</v>
      </c>
      <c r="P27" s="1"/>
      <c r="Q27" s="1">
        <f t="shared" si="3"/>
        <v>12.012</v>
      </c>
      <c r="R27" s="5">
        <f t="shared" si="10"/>
        <v>42.835999999999999</v>
      </c>
      <c r="S27" s="5"/>
      <c r="T27" s="1"/>
      <c r="U27" s="1">
        <f t="shared" si="5"/>
        <v>11</v>
      </c>
      <c r="V27" s="1">
        <f t="shared" si="6"/>
        <v>7.433899433899434</v>
      </c>
      <c r="W27" s="1">
        <v>11.8584</v>
      </c>
      <c r="X27" s="1">
        <v>12.123799999999999</v>
      </c>
      <c r="Y27" s="1">
        <v>13.335800000000001</v>
      </c>
      <c r="Z27" s="1">
        <v>12.937200000000001</v>
      </c>
      <c r="AA27" s="1">
        <v>10.9094</v>
      </c>
      <c r="AB27" s="1">
        <v>14.4756</v>
      </c>
      <c r="AC27" s="1">
        <v>12.381399999999999</v>
      </c>
      <c r="AD27" s="1">
        <v>6.9047999999999998</v>
      </c>
      <c r="AE27" s="1">
        <v>6.9090000000000007</v>
      </c>
      <c r="AF27" s="1">
        <v>13.593400000000001</v>
      </c>
      <c r="AG27" s="1"/>
      <c r="AH27" s="1">
        <f t="shared" si="9"/>
        <v>42.835999999999999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3" t="s">
        <v>68</v>
      </c>
      <c r="B28" s="13" t="s">
        <v>38</v>
      </c>
      <c r="C28" s="13"/>
      <c r="D28" s="13"/>
      <c r="E28" s="13"/>
      <c r="F28" s="13"/>
      <c r="G28" s="14">
        <v>0</v>
      </c>
      <c r="H28" s="13">
        <v>45</v>
      </c>
      <c r="I28" s="13" t="s">
        <v>39</v>
      </c>
      <c r="J28" s="13"/>
      <c r="K28" s="13">
        <f t="shared" si="2"/>
        <v>0</v>
      </c>
      <c r="L28" s="13"/>
      <c r="M28" s="13"/>
      <c r="N28" s="13"/>
      <c r="O28" s="13">
        <v>0</v>
      </c>
      <c r="P28" s="13"/>
      <c r="Q28" s="13">
        <f t="shared" si="3"/>
        <v>0</v>
      </c>
      <c r="R28" s="15"/>
      <c r="S28" s="15"/>
      <c r="T28" s="13"/>
      <c r="U28" s="13" t="e">
        <f t="shared" si="5"/>
        <v>#DIV/0!</v>
      </c>
      <c r="V28" s="13" t="e">
        <f t="shared" si="6"/>
        <v>#DIV/0!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 t="s">
        <v>49</v>
      </c>
      <c r="AH28" s="13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38</v>
      </c>
      <c r="C29" s="1">
        <v>121.25700000000001</v>
      </c>
      <c r="D29" s="1">
        <v>156.142</v>
      </c>
      <c r="E29" s="1">
        <v>97.888999999999996</v>
      </c>
      <c r="F29" s="1">
        <v>59.808999999999997</v>
      </c>
      <c r="G29" s="7">
        <v>1</v>
      </c>
      <c r="H29" s="1">
        <v>40</v>
      </c>
      <c r="I29" s="1" t="s">
        <v>39</v>
      </c>
      <c r="J29" s="1">
        <v>70.2</v>
      </c>
      <c r="K29" s="1">
        <f t="shared" si="2"/>
        <v>27.688999999999993</v>
      </c>
      <c r="L29" s="1"/>
      <c r="M29" s="1"/>
      <c r="N29" s="1"/>
      <c r="O29" s="1">
        <v>78.878999999999962</v>
      </c>
      <c r="P29" s="1"/>
      <c r="Q29" s="1">
        <f t="shared" si="3"/>
        <v>19.5778</v>
      </c>
      <c r="R29" s="5">
        <f t="shared" ref="R29:R32" si="11">11*Q29-P29-O29-N29-F29</f>
        <v>76.667800000000028</v>
      </c>
      <c r="S29" s="5"/>
      <c r="T29" s="1"/>
      <c r="U29" s="1">
        <f t="shared" si="5"/>
        <v>11</v>
      </c>
      <c r="V29" s="1">
        <f t="shared" si="6"/>
        <v>7.0839420159568469</v>
      </c>
      <c r="W29" s="1">
        <v>16.085000000000001</v>
      </c>
      <c r="X29" s="1">
        <v>11.6386</v>
      </c>
      <c r="Y29" s="1">
        <v>15.077999999999999</v>
      </c>
      <c r="Z29" s="1">
        <v>19.585799999999999</v>
      </c>
      <c r="AA29" s="1">
        <v>18.730799999999999</v>
      </c>
      <c r="AB29" s="1">
        <v>12.2296</v>
      </c>
      <c r="AC29" s="1">
        <v>15.457599999999999</v>
      </c>
      <c r="AD29" s="1">
        <v>16.522200000000009</v>
      </c>
      <c r="AE29" s="1">
        <v>13.344799999999999</v>
      </c>
      <c r="AF29" s="1">
        <v>17.7606</v>
      </c>
      <c r="AG29" s="1"/>
      <c r="AH29" s="1">
        <f t="shared" ref="AH29:AH35" si="12">G29*R29</f>
        <v>76.667800000000028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38</v>
      </c>
      <c r="C30" s="1">
        <v>62.548000000000002</v>
      </c>
      <c r="D30" s="1">
        <v>65.59</v>
      </c>
      <c r="E30" s="1">
        <v>36.557000000000002</v>
      </c>
      <c r="F30" s="1">
        <v>33.411999999999999</v>
      </c>
      <c r="G30" s="7">
        <v>1</v>
      </c>
      <c r="H30" s="1">
        <v>30</v>
      </c>
      <c r="I30" s="1" t="s">
        <v>39</v>
      </c>
      <c r="J30" s="1">
        <v>26.7</v>
      </c>
      <c r="K30" s="1">
        <f t="shared" si="2"/>
        <v>9.8570000000000029</v>
      </c>
      <c r="L30" s="1"/>
      <c r="M30" s="1"/>
      <c r="N30" s="1"/>
      <c r="O30" s="1">
        <v>33.774000000000008</v>
      </c>
      <c r="P30" s="1"/>
      <c r="Q30" s="1">
        <f t="shared" si="3"/>
        <v>7.3114000000000008</v>
      </c>
      <c r="R30" s="5">
        <f t="shared" si="11"/>
        <v>13.239400000000003</v>
      </c>
      <c r="S30" s="5"/>
      <c r="T30" s="1"/>
      <c r="U30" s="1">
        <f t="shared" si="5"/>
        <v>11</v>
      </c>
      <c r="V30" s="1">
        <f t="shared" si="6"/>
        <v>9.1892113685477472</v>
      </c>
      <c r="W30" s="1">
        <v>7.3138000000000014</v>
      </c>
      <c r="X30" s="1">
        <v>4.9962</v>
      </c>
      <c r="Y30" s="1">
        <v>4.1162000000000001</v>
      </c>
      <c r="Z30" s="1">
        <v>8.4480000000000004</v>
      </c>
      <c r="AA30" s="1">
        <v>9.0191999999999997</v>
      </c>
      <c r="AB30" s="1">
        <v>5.9139999999999997</v>
      </c>
      <c r="AC30" s="1">
        <v>5.6288</v>
      </c>
      <c r="AD30" s="1">
        <v>5.8646000000000003</v>
      </c>
      <c r="AE30" s="1">
        <v>5.8574000000000002</v>
      </c>
      <c r="AF30" s="1">
        <v>8.5648</v>
      </c>
      <c r="AG30" s="1"/>
      <c r="AH30" s="1">
        <f t="shared" si="12"/>
        <v>13.239400000000003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38</v>
      </c>
      <c r="C31" s="1">
        <v>91.069000000000003</v>
      </c>
      <c r="D31" s="1">
        <v>109.788</v>
      </c>
      <c r="E31" s="1">
        <v>61.863</v>
      </c>
      <c r="F31" s="1">
        <v>26.2</v>
      </c>
      <c r="G31" s="7">
        <v>1</v>
      </c>
      <c r="H31" s="1">
        <v>50</v>
      </c>
      <c r="I31" s="1" t="s">
        <v>39</v>
      </c>
      <c r="J31" s="1">
        <v>47.5</v>
      </c>
      <c r="K31" s="1">
        <f t="shared" si="2"/>
        <v>14.363</v>
      </c>
      <c r="L31" s="1"/>
      <c r="M31" s="1"/>
      <c r="N31" s="1"/>
      <c r="O31" s="1">
        <v>49.340400000000002</v>
      </c>
      <c r="P31" s="1"/>
      <c r="Q31" s="1">
        <f t="shared" si="3"/>
        <v>12.3726</v>
      </c>
      <c r="R31" s="5">
        <f t="shared" si="11"/>
        <v>60.558199999999999</v>
      </c>
      <c r="S31" s="5"/>
      <c r="T31" s="1"/>
      <c r="U31" s="1">
        <f t="shared" si="5"/>
        <v>11</v>
      </c>
      <c r="V31" s="1">
        <f t="shared" si="6"/>
        <v>6.1054588364612128</v>
      </c>
      <c r="W31" s="1">
        <v>9.9093999999999998</v>
      </c>
      <c r="X31" s="1">
        <v>10.611599999999999</v>
      </c>
      <c r="Y31" s="1">
        <v>12.674200000000001</v>
      </c>
      <c r="Z31" s="1">
        <v>14.1812</v>
      </c>
      <c r="AA31" s="1">
        <v>15.744</v>
      </c>
      <c r="AB31" s="1">
        <v>12.1084</v>
      </c>
      <c r="AC31" s="1">
        <v>8.8255999999999997</v>
      </c>
      <c r="AD31" s="1">
        <v>17.333200000000001</v>
      </c>
      <c r="AE31" s="1">
        <v>19.162800000000001</v>
      </c>
      <c r="AF31" s="1">
        <v>22.482399999999998</v>
      </c>
      <c r="AG31" s="1"/>
      <c r="AH31" s="1">
        <f t="shared" si="12"/>
        <v>60.558199999999999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38</v>
      </c>
      <c r="C32" s="1">
        <v>88.867000000000004</v>
      </c>
      <c r="D32" s="1">
        <v>122.801</v>
      </c>
      <c r="E32" s="1">
        <v>57.924999999999997</v>
      </c>
      <c r="F32" s="1">
        <v>64.018000000000001</v>
      </c>
      <c r="G32" s="7">
        <v>1</v>
      </c>
      <c r="H32" s="1">
        <v>50</v>
      </c>
      <c r="I32" s="1" t="s">
        <v>39</v>
      </c>
      <c r="J32" s="1">
        <v>40.4</v>
      </c>
      <c r="K32" s="1">
        <f t="shared" si="2"/>
        <v>17.524999999999999</v>
      </c>
      <c r="L32" s="1"/>
      <c r="M32" s="1"/>
      <c r="N32" s="1"/>
      <c r="O32" s="1">
        <v>5.2439999999999998</v>
      </c>
      <c r="P32" s="1"/>
      <c r="Q32" s="1">
        <f t="shared" si="3"/>
        <v>11.584999999999999</v>
      </c>
      <c r="R32" s="5">
        <f t="shared" si="11"/>
        <v>58.172999999999988</v>
      </c>
      <c r="S32" s="5"/>
      <c r="T32" s="1"/>
      <c r="U32" s="1">
        <f t="shared" si="5"/>
        <v>11</v>
      </c>
      <c r="V32" s="1">
        <f t="shared" si="6"/>
        <v>5.9785930082002592</v>
      </c>
      <c r="W32" s="1">
        <v>8.9858000000000011</v>
      </c>
      <c r="X32" s="1">
        <v>7.0066000000000006</v>
      </c>
      <c r="Y32" s="1">
        <v>9.3597999999999999</v>
      </c>
      <c r="Z32" s="1">
        <v>15.0562</v>
      </c>
      <c r="AA32" s="1">
        <v>14.673999999999999</v>
      </c>
      <c r="AB32" s="1">
        <v>8.1138000000000012</v>
      </c>
      <c r="AC32" s="1">
        <v>7.7713999999999999</v>
      </c>
      <c r="AD32" s="1">
        <v>13.138400000000001</v>
      </c>
      <c r="AE32" s="1">
        <v>13.702</v>
      </c>
      <c r="AF32" s="1">
        <v>5.7347999999999999</v>
      </c>
      <c r="AG32" s="1"/>
      <c r="AH32" s="1">
        <f t="shared" si="12"/>
        <v>58.172999999999988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2" t="s">
        <v>73</v>
      </c>
      <c r="B33" s="22" t="s">
        <v>44</v>
      </c>
      <c r="C33" s="22">
        <v>436</v>
      </c>
      <c r="D33" s="22">
        <v>748</v>
      </c>
      <c r="E33" s="22">
        <v>453</v>
      </c>
      <c r="F33" s="22">
        <v>354</v>
      </c>
      <c r="G33" s="23">
        <v>0.4</v>
      </c>
      <c r="H33" s="22">
        <v>45</v>
      </c>
      <c r="I33" s="22" t="s">
        <v>39</v>
      </c>
      <c r="J33" s="22">
        <v>325</v>
      </c>
      <c r="K33" s="22">
        <f t="shared" si="2"/>
        <v>128</v>
      </c>
      <c r="L33" s="22"/>
      <c r="M33" s="22"/>
      <c r="N33" s="22">
        <v>114.09999999999989</v>
      </c>
      <c r="O33" s="22">
        <v>126.90000000000011</v>
      </c>
      <c r="P33" s="22">
        <v>250</v>
      </c>
      <c r="Q33" s="22">
        <f t="shared" si="3"/>
        <v>90.6</v>
      </c>
      <c r="R33" s="24"/>
      <c r="S33" s="24"/>
      <c r="T33" s="22"/>
      <c r="U33" s="22">
        <f t="shared" si="5"/>
        <v>9.3267108167770427</v>
      </c>
      <c r="V33" s="22">
        <f t="shared" si="6"/>
        <v>9.3267108167770427</v>
      </c>
      <c r="W33" s="22">
        <v>100.2</v>
      </c>
      <c r="X33" s="22">
        <v>89</v>
      </c>
      <c r="Y33" s="22">
        <v>78</v>
      </c>
      <c r="Z33" s="22">
        <v>75</v>
      </c>
      <c r="AA33" s="22">
        <v>70</v>
      </c>
      <c r="AB33" s="22">
        <v>73</v>
      </c>
      <c r="AC33" s="22">
        <v>72</v>
      </c>
      <c r="AD33" s="22">
        <v>51.8</v>
      </c>
      <c r="AE33" s="22">
        <v>45.2</v>
      </c>
      <c r="AF33" s="22">
        <v>25.2</v>
      </c>
      <c r="AG33" s="22" t="s">
        <v>74</v>
      </c>
      <c r="AH33" s="22">
        <f t="shared" si="12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44</v>
      </c>
      <c r="C34" s="1">
        <v>301</v>
      </c>
      <c r="D34" s="1">
        <v>175</v>
      </c>
      <c r="E34" s="1">
        <v>103</v>
      </c>
      <c r="F34" s="1">
        <v>95</v>
      </c>
      <c r="G34" s="7">
        <v>0.45</v>
      </c>
      <c r="H34" s="1">
        <v>50</v>
      </c>
      <c r="I34" s="1" t="s">
        <v>39</v>
      </c>
      <c r="J34" s="1">
        <v>110</v>
      </c>
      <c r="K34" s="1">
        <f t="shared" si="2"/>
        <v>-7</v>
      </c>
      <c r="L34" s="1"/>
      <c r="M34" s="1"/>
      <c r="N34" s="1"/>
      <c r="O34" s="1">
        <v>174</v>
      </c>
      <c r="P34" s="1"/>
      <c r="Q34" s="1">
        <f t="shared" si="3"/>
        <v>20.6</v>
      </c>
      <c r="R34" s="5"/>
      <c r="S34" s="5"/>
      <c r="T34" s="1"/>
      <c r="U34" s="1">
        <f t="shared" si="5"/>
        <v>13.058252427184465</v>
      </c>
      <c r="V34" s="1">
        <f t="shared" si="6"/>
        <v>13.058252427184465</v>
      </c>
      <c r="W34" s="1">
        <v>31.4</v>
      </c>
      <c r="X34" s="1">
        <v>20.6</v>
      </c>
      <c r="Y34" s="1">
        <v>10.4</v>
      </c>
      <c r="Z34" s="1">
        <v>25.4</v>
      </c>
      <c r="AA34" s="1">
        <v>34.4</v>
      </c>
      <c r="AB34" s="1">
        <v>29.2</v>
      </c>
      <c r="AC34" s="1">
        <v>26.2</v>
      </c>
      <c r="AD34" s="1">
        <v>25.6</v>
      </c>
      <c r="AE34" s="1">
        <v>23.8</v>
      </c>
      <c r="AF34" s="1">
        <v>29.8</v>
      </c>
      <c r="AG34" s="1"/>
      <c r="AH34" s="1">
        <f t="shared" si="12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2" t="s">
        <v>76</v>
      </c>
      <c r="B35" s="22" t="s">
        <v>44</v>
      </c>
      <c r="C35" s="22">
        <v>359</v>
      </c>
      <c r="D35" s="22">
        <v>470</v>
      </c>
      <c r="E35" s="22">
        <v>419</v>
      </c>
      <c r="F35" s="22">
        <v>84</v>
      </c>
      <c r="G35" s="23">
        <v>0.4</v>
      </c>
      <c r="H35" s="22">
        <v>45</v>
      </c>
      <c r="I35" s="22" t="s">
        <v>39</v>
      </c>
      <c r="J35" s="22">
        <v>323</v>
      </c>
      <c r="K35" s="22">
        <f t="shared" si="2"/>
        <v>96</v>
      </c>
      <c r="L35" s="22"/>
      <c r="M35" s="22"/>
      <c r="N35" s="22">
        <v>201.8</v>
      </c>
      <c r="O35" s="22">
        <v>138.19999999999999</v>
      </c>
      <c r="P35" s="22">
        <v>250</v>
      </c>
      <c r="Q35" s="22">
        <f t="shared" si="3"/>
        <v>83.8</v>
      </c>
      <c r="R35" s="24"/>
      <c r="S35" s="24"/>
      <c r="T35" s="22"/>
      <c r="U35" s="22">
        <f t="shared" si="5"/>
        <v>8.0429594272076379</v>
      </c>
      <c r="V35" s="22">
        <f t="shared" si="6"/>
        <v>8.0429594272076379</v>
      </c>
      <c r="W35" s="22">
        <v>81.8</v>
      </c>
      <c r="X35" s="22">
        <v>71.8</v>
      </c>
      <c r="Y35" s="22">
        <v>68.8</v>
      </c>
      <c r="Z35" s="22">
        <v>65</v>
      </c>
      <c r="AA35" s="22">
        <v>66.400000000000006</v>
      </c>
      <c r="AB35" s="22">
        <v>78.400000000000006</v>
      </c>
      <c r="AC35" s="22">
        <v>77.400000000000006</v>
      </c>
      <c r="AD35" s="22">
        <v>53.2</v>
      </c>
      <c r="AE35" s="22">
        <v>47.8</v>
      </c>
      <c r="AF35" s="22">
        <v>55.4</v>
      </c>
      <c r="AG35" s="22" t="s">
        <v>56</v>
      </c>
      <c r="AH35" s="22">
        <f t="shared" si="12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77</v>
      </c>
      <c r="B36" s="13" t="s">
        <v>38</v>
      </c>
      <c r="C36" s="13"/>
      <c r="D36" s="13"/>
      <c r="E36" s="13"/>
      <c r="F36" s="13"/>
      <c r="G36" s="14">
        <v>0</v>
      </c>
      <c r="H36" s="13">
        <v>45</v>
      </c>
      <c r="I36" s="13" t="s">
        <v>39</v>
      </c>
      <c r="J36" s="13"/>
      <c r="K36" s="13">
        <f t="shared" ref="K36:K64" si="13">E36-J36</f>
        <v>0</v>
      </c>
      <c r="L36" s="13"/>
      <c r="M36" s="13"/>
      <c r="N36" s="13"/>
      <c r="O36" s="13">
        <v>0</v>
      </c>
      <c r="P36" s="13"/>
      <c r="Q36" s="13">
        <f t="shared" si="3"/>
        <v>0</v>
      </c>
      <c r="R36" s="15"/>
      <c r="S36" s="15"/>
      <c r="T36" s="13"/>
      <c r="U36" s="13" t="e">
        <f t="shared" si="5"/>
        <v>#DIV/0!</v>
      </c>
      <c r="V36" s="13" t="e">
        <f t="shared" si="6"/>
        <v>#DIV/0!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 t="s">
        <v>49</v>
      </c>
      <c r="AH36" s="13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78</v>
      </c>
      <c r="B37" s="13" t="s">
        <v>44</v>
      </c>
      <c r="C37" s="13"/>
      <c r="D37" s="13"/>
      <c r="E37" s="13"/>
      <c r="F37" s="13"/>
      <c r="G37" s="14">
        <v>0</v>
      </c>
      <c r="H37" s="13">
        <v>45</v>
      </c>
      <c r="I37" s="13" t="s">
        <v>39</v>
      </c>
      <c r="J37" s="13"/>
      <c r="K37" s="13">
        <f t="shared" si="13"/>
        <v>0</v>
      </c>
      <c r="L37" s="13"/>
      <c r="M37" s="13"/>
      <c r="N37" s="13"/>
      <c r="O37" s="13">
        <v>0</v>
      </c>
      <c r="P37" s="13"/>
      <c r="Q37" s="13">
        <f t="shared" si="3"/>
        <v>0</v>
      </c>
      <c r="R37" s="15"/>
      <c r="S37" s="15"/>
      <c r="T37" s="13"/>
      <c r="U37" s="13" t="e">
        <f t="shared" si="5"/>
        <v>#DIV/0!</v>
      </c>
      <c r="V37" s="13" t="e">
        <f t="shared" si="6"/>
        <v>#DIV/0!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 t="s">
        <v>49</v>
      </c>
      <c r="AH37" s="13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2" t="s">
        <v>79</v>
      </c>
      <c r="B38" s="22" t="s">
        <v>44</v>
      </c>
      <c r="C38" s="22">
        <v>323</v>
      </c>
      <c r="D38" s="22">
        <v>460</v>
      </c>
      <c r="E38" s="22">
        <v>237</v>
      </c>
      <c r="F38" s="22">
        <v>253</v>
      </c>
      <c r="G38" s="23">
        <v>0.35</v>
      </c>
      <c r="H38" s="22">
        <v>40</v>
      </c>
      <c r="I38" s="22" t="s">
        <v>39</v>
      </c>
      <c r="J38" s="22">
        <v>167</v>
      </c>
      <c r="K38" s="22">
        <f t="shared" si="13"/>
        <v>70</v>
      </c>
      <c r="L38" s="22"/>
      <c r="M38" s="22"/>
      <c r="N38" s="22">
        <v>23.199999999999989</v>
      </c>
      <c r="O38" s="22">
        <v>162.80000000000001</v>
      </c>
      <c r="P38" s="22"/>
      <c r="Q38" s="22">
        <f t="shared" si="3"/>
        <v>47.4</v>
      </c>
      <c r="R38" s="24"/>
      <c r="S38" s="24"/>
      <c r="T38" s="22"/>
      <c r="U38" s="22">
        <f t="shared" si="5"/>
        <v>9.261603375527427</v>
      </c>
      <c r="V38" s="22">
        <f t="shared" si="6"/>
        <v>9.261603375527427</v>
      </c>
      <c r="W38" s="22">
        <v>50.6</v>
      </c>
      <c r="X38" s="22">
        <v>49.8</v>
      </c>
      <c r="Y38" s="22">
        <v>44.8</v>
      </c>
      <c r="Z38" s="22">
        <v>48.4</v>
      </c>
      <c r="AA38" s="22">
        <v>50.2</v>
      </c>
      <c r="AB38" s="22">
        <v>43</v>
      </c>
      <c r="AC38" s="22">
        <v>45.6</v>
      </c>
      <c r="AD38" s="22">
        <v>36</v>
      </c>
      <c r="AE38" s="22">
        <v>25.4</v>
      </c>
      <c r="AF38" s="22">
        <v>25.4</v>
      </c>
      <c r="AG38" s="22" t="s">
        <v>74</v>
      </c>
      <c r="AH38" s="22">
        <f>G38*R38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38</v>
      </c>
      <c r="C39" s="1">
        <v>159.054</v>
      </c>
      <c r="D39" s="1">
        <v>121.455</v>
      </c>
      <c r="E39" s="1">
        <v>90.522000000000006</v>
      </c>
      <c r="F39" s="1">
        <v>6.1280000000000001</v>
      </c>
      <c r="G39" s="7">
        <v>1</v>
      </c>
      <c r="H39" s="1">
        <v>40</v>
      </c>
      <c r="I39" s="1" t="s">
        <v>39</v>
      </c>
      <c r="J39" s="1">
        <v>90.9</v>
      </c>
      <c r="K39" s="1">
        <f t="shared" si="13"/>
        <v>-0.37800000000000011</v>
      </c>
      <c r="L39" s="1"/>
      <c r="M39" s="1"/>
      <c r="N39" s="1"/>
      <c r="O39" s="1">
        <v>86.251399999999961</v>
      </c>
      <c r="P39" s="1"/>
      <c r="Q39" s="1">
        <f t="shared" si="3"/>
        <v>18.104400000000002</v>
      </c>
      <c r="R39" s="5">
        <f t="shared" ref="R39:R47" si="14">11*Q39-P39-O39-N39-F39</f>
        <v>106.76900000000005</v>
      </c>
      <c r="S39" s="5"/>
      <c r="T39" s="1"/>
      <c r="U39" s="1">
        <f t="shared" si="5"/>
        <v>11</v>
      </c>
      <c r="V39" s="1">
        <f t="shared" si="6"/>
        <v>5.1025938445902623</v>
      </c>
      <c r="W39" s="1">
        <v>15.3866</v>
      </c>
      <c r="X39" s="1">
        <v>12.557399999999999</v>
      </c>
      <c r="Y39" s="1">
        <v>16.1234</v>
      </c>
      <c r="Z39" s="1">
        <v>17.6632</v>
      </c>
      <c r="AA39" s="1">
        <v>22.0928</v>
      </c>
      <c r="AB39" s="1">
        <v>29.5916</v>
      </c>
      <c r="AC39" s="1">
        <v>18.412600000000001</v>
      </c>
      <c r="AD39" s="1">
        <v>5.523200000000001</v>
      </c>
      <c r="AE39" s="1">
        <v>12.268800000000001</v>
      </c>
      <c r="AF39" s="1">
        <v>26.019200000000001</v>
      </c>
      <c r="AG39" s="1"/>
      <c r="AH39" s="1">
        <f>G39*R39</f>
        <v>106.76900000000005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44</v>
      </c>
      <c r="C40" s="1">
        <v>158</v>
      </c>
      <c r="D40" s="1">
        <v>187</v>
      </c>
      <c r="E40" s="1">
        <v>102</v>
      </c>
      <c r="F40" s="1">
        <v>109</v>
      </c>
      <c r="G40" s="7">
        <v>0.4</v>
      </c>
      <c r="H40" s="1">
        <v>40</v>
      </c>
      <c r="I40" s="1" t="s">
        <v>39</v>
      </c>
      <c r="J40" s="1">
        <v>92</v>
      </c>
      <c r="K40" s="1">
        <f t="shared" si="13"/>
        <v>10</v>
      </c>
      <c r="L40" s="1"/>
      <c r="M40" s="1"/>
      <c r="N40" s="1">
        <v>144.19999999999999</v>
      </c>
      <c r="O40" s="1">
        <v>33.800000000000011</v>
      </c>
      <c r="P40" s="1"/>
      <c r="Q40" s="1">
        <f t="shared" si="3"/>
        <v>20.399999999999999</v>
      </c>
      <c r="R40" s="5"/>
      <c r="S40" s="5"/>
      <c r="T40" s="1"/>
      <c r="U40" s="1">
        <f t="shared" si="5"/>
        <v>14.068627450980394</v>
      </c>
      <c r="V40" s="1">
        <f t="shared" si="6"/>
        <v>14.068627450980394</v>
      </c>
      <c r="W40" s="1">
        <v>29.8</v>
      </c>
      <c r="X40" s="1">
        <v>33.200000000000003</v>
      </c>
      <c r="Y40" s="1">
        <v>27.2</v>
      </c>
      <c r="Z40" s="1">
        <v>10.8</v>
      </c>
      <c r="AA40" s="1">
        <v>14.4</v>
      </c>
      <c r="AB40" s="1">
        <v>30</v>
      </c>
      <c r="AC40" s="1">
        <v>24.2</v>
      </c>
      <c r="AD40" s="1">
        <v>17.8</v>
      </c>
      <c r="AE40" s="1">
        <v>18.600000000000001</v>
      </c>
      <c r="AF40" s="1">
        <v>22.2</v>
      </c>
      <c r="AG40" s="1"/>
      <c r="AH40" s="1">
        <f>G40*R40</f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44</v>
      </c>
      <c r="C41" s="1">
        <v>339</v>
      </c>
      <c r="D41" s="1">
        <v>245</v>
      </c>
      <c r="E41" s="1">
        <v>199</v>
      </c>
      <c r="F41" s="1">
        <v>96</v>
      </c>
      <c r="G41" s="7">
        <v>0.4</v>
      </c>
      <c r="H41" s="1">
        <v>45</v>
      </c>
      <c r="I41" s="1" t="s">
        <v>39</v>
      </c>
      <c r="J41" s="1">
        <v>123</v>
      </c>
      <c r="K41" s="1">
        <f t="shared" si="13"/>
        <v>76</v>
      </c>
      <c r="L41" s="1"/>
      <c r="M41" s="1"/>
      <c r="N41" s="1">
        <v>189.6</v>
      </c>
      <c r="O41" s="1">
        <v>127.4</v>
      </c>
      <c r="P41" s="1"/>
      <c r="Q41" s="1">
        <f t="shared" si="3"/>
        <v>39.799999999999997</v>
      </c>
      <c r="R41" s="5">
        <f t="shared" si="14"/>
        <v>24.799999999999983</v>
      </c>
      <c r="S41" s="5"/>
      <c r="T41" s="1"/>
      <c r="U41" s="1">
        <f t="shared" si="5"/>
        <v>11</v>
      </c>
      <c r="V41" s="1">
        <f t="shared" si="6"/>
        <v>10.376884422110553</v>
      </c>
      <c r="W41" s="1">
        <v>47</v>
      </c>
      <c r="X41" s="1">
        <v>45.6</v>
      </c>
      <c r="Y41" s="1">
        <v>39.6</v>
      </c>
      <c r="Z41" s="1">
        <v>15.8</v>
      </c>
      <c r="AA41" s="1">
        <v>17</v>
      </c>
      <c r="AB41" s="1">
        <v>50.8</v>
      </c>
      <c r="AC41" s="1">
        <v>46.4</v>
      </c>
      <c r="AD41" s="1">
        <v>28</v>
      </c>
      <c r="AE41" s="1">
        <v>26.2</v>
      </c>
      <c r="AF41" s="1">
        <v>39.799999999999997</v>
      </c>
      <c r="AG41" s="1"/>
      <c r="AH41" s="1">
        <f>G41*R41</f>
        <v>9.9199999999999946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38</v>
      </c>
      <c r="C42" s="1">
        <v>75.293999999999997</v>
      </c>
      <c r="D42" s="1">
        <v>98.507000000000005</v>
      </c>
      <c r="E42" s="1">
        <v>93.372</v>
      </c>
      <c r="F42" s="1">
        <v>3.7069999999999999</v>
      </c>
      <c r="G42" s="7">
        <v>1</v>
      </c>
      <c r="H42" s="1">
        <v>40</v>
      </c>
      <c r="I42" s="1" t="s">
        <v>39</v>
      </c>
      <c r="J42" s="1">
        <v>85.5</v>
      </c>
      <c r="K42" s="1">
        <f t="shared" si="13"/>
        <v>7.8719999999999999</v>
      </c>
      <c r="L42" s="1"/>
      <c r="M42" s="1"/>
      <c r="N42" s="1">
        <v>19.265999999999991</v>
      </c>
      <c r="O42" s="1">
        <v>100.7824</v>
      </c>
      <c r="P42" s="1"/>
      <c r="Q42" s="1">
        <f t="shared" si="3"/>
        <v>18.674399999999999</v>
      </c>
      <c r="R42" s="5">
        <f t="shared" si="14"/>
        <v>81.663000000000011</v>
      </c>
      <c r="S42" s="5"/>
      <c r="T42" s="1"/>
      <c r="U42" s="1">
        <f t="shared" si="5"/>
        <v>11</v>
      </c>
      <c r="V42" s="1">
        <f t="shared" si="6"/>
        <v>6.6270080966456746</v>
      </c>
      <c r="W42" s="1">
        <v>16.965599999999998</v>
      </c>
      <c r="X42" s="1">
        <v>11.911</v>
      </c>
      <c r="Y42" s="1">
        <v>12.773999999999999</v>
      </c>
      <c r="Z42" s="1">
        <v>12.775</v>
      </c>
      <c r="AA42" s="1">
        <v>13.497400000000001</v>
      </c>
      <c r="AB42" s="1">
        <v>14.3452</v>
      </c>
      <c r="AC42" s="1">
        <v>9.5627999999999993</v>
      </c>
      <c r="AD42" s="1">
        <v>14.7066</v>
      </c>
      <c r="AE42" s="1">
        <v>19.757400000000001</v>
      </c>
      <c r="AF42" s="1">
        <v>19.309799999999999</v>
      </c>
      <c r="AG42" s="1"/>
      <c r="AH42" s="1">
        <f t="shared" ref="AH42:AH47" si="15">G42*R42</f>
        <v>81.663000000000011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2" t="s">
        <v>84</v>
      </c>
      <c r="B43" s="22" t="s">
        <v>44</v>
      </c>
      <c r="C43" s="22">
        <v>390</v>
      </c>
      <c r="D43" s="22">
        <v>273</v>
      </c>
      <c r="E43" s="22">
        <v>243</v>
      </c>
      <c r="F43" s="22">
        <v>99</v>
      </c>
      <c r="G43" s="23">
        <v>0.35</v>
      </c>
      <c r="H43" s="22">
        <v>40</v>
      </c>
      <c r="I43" s="22" t="s">
        <v>39</v>
      </c>
      <c r="J43" s="22">
        <v>157</v>
      </c>
      <c r="K43" s="22">
        <f t="shared" si="13"/>
        <v>86</v>
      </c>
      <c r="L43" s="22"/>
      <c r="M43" s="22"/>
      <c r="N43" s="22"/>
      <c r="O43" s="22">
        <v>282.60000000000002</v>
      </c>
      <c r="P43" s="22"/>
      <c r="Q43" s="22">
        <f t="shared" si="3"/>
        <v>48.6</v>
      </c>
      <c r="R43" s="24">
        <f>8*Q43-P43-O43-N43-F43</f>
        <v>7.1999999999999886</v>
      </c>
      <c r="S43" s="24"/>
      <c r="T43" s="22"/>
      <c r="U43" s="22">
        <f t="shared" si="5"/>
        <v>8</v>
      </c>
      <c r="V43" s="22">
        <f t="shared" si="6"/>
        <v>7.8518518518518521</v>
      </c>
      <c r="W43" s="22">
        <v>51.2</v>
      </c>
      <c r="X43" s="22">
        <v>25.2</v>
      </c>
      <c r="Y43" s="22">
        <v>24.6</v>
      </c>
      <c r="Z43" s="22">
        <v>42.8</v>
      </c>
      <c r="AA43" s="22">
        <v>44</v>
      </c>
      <c r="AB43" s="22">
        <v>37.200000000000003</v>
      </c>
      <c r="AC43" s="22">
        <v>37.799999999999997</v>
      </c>
      <c r="AD43" s="22">
        <v>36.6</v>
      </c>
      <c r="AE43" s="22">
        <v>31</v>
      </c>
      <c r="AF43" s="22">
        <v>16.2</v>
      </c>
      <c r="AG43" s="22" t="s">
        <v>56</v>
      </c>
      <c r="AH43" s="22">
        <f t="shared" si="15"/>
        <v>2.519999999999996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44</v>
      </c>
      <c r="C44" s="1">
        <v>42</v>
      </c>
      <c r="D44" s="1">
        <v>104</v>
      </c>
      <c r="E44" s="1">
        <v>118</v>
      </c>
      <c r="F44" s="1">
        <v>2</v>
      </c>
      <c r="G44" s="7">
        <v>0.4</v>
      </c>
      <c r="H44" s="1">
        <v>40</v>
      </c>
      <c r="I44" s="1" t="s">
        <v>39</v>
      </c>
      <c r="J44" s="1">
        <v>90</v>
      </c>
      <c r="K44" s="1">
        <f t="shared" si="13"/>
        <v>28</v>
      </c>
      <c r="L44" s="1"/>
      <c r="M44" s="1"/>
      <c r="N44" s="1"/>
      <c r="O44" s="1">
        <v>8</v>
      </c>
      <c r="P44" s="1"/>
      <c r="Q44" s="1">
        <f t="shared" si="3"/>
        <v>23.6</v>
      </c>
      <c r="R44" s="5">
        <f>7*Q44-P44-O44-N44-F44</f>
        <v>155.20000000000002</v>
      </c>
      <c r="S44" s="5"/>
      <c r="T44" s="1"/>
      <c r="U44" s="1">
        <f t="shared" si="5"/>
        <v>7</v>
      </c>
      <c r="V44" s="1">
        <f t="shared" si="6"/>
        <v>0.42372881355932202</v>
      </c>
      <c r="W44" s="1">
        <v>8.1999999999999993</v>
      </c>
      <c r="X44" s="1">
        <v>0</v>
      </c>
      <c r="Y44" s="1">
        <v>0</v>
      </c>
      <c r="Z44" s="1">
        <v>0</v>
      </c>
      <c r="AA44" s="1">
        <v>0</v>
      </c>
      <c r="AB44" s="1">
        <v>2.8</v>
      </c>
      <c r="AC44" s="1">
        <v>26</v>
      </c>
      <c r="AD44" s="1">
        <v>61.6</v>
      </c>
      <c r="AE44" s="1">
        <v>52.8</v>
      </c>
      <c r="AF44" s="1">
        <v>14</v>
      </c>
      <c r="AG44" s="1"/>
      <c r="AH44" s="1">
        <f t="shared" si="15"/>
        <v>62.080000000000013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38</v>
      </c>
      <c r="C45" s="1">
        <v>86.27</v>
      </c>
      <c r="D45" s="1">
        <v>89.631</v>
      </c>
      <c r="E45" s="1">
        <v>17.481000000000002</v>
      </c>
      <c r="F45" s="1">
        <v>56.991</v>
      </c>
      <c r="G45" s="7">
        <v>1</v>
      </c>
      <c r="H45" s="1">
        <v>50</v>
      </c>
      <c r="I45" s="1" t="s">
        <v>39</v>
      </c>
      <c r="J45" s="1">
        <v>12.4</v>
      </c>
      <c r="K45" s="1">
        <f t="shared" si="13"/>
        <v>5.0810000000000013</v>
      </c>
      <c r="L45" s="1"/>
      <c r="M45" s="1"/>
      <c r="N45" s="1"/>
      <c r="O45" s="1">
        <v>0</v>
      </c>
      <c r="P45" s="1"/>
      <c r="Q45" s="1">
        <f t="shared" si="3"/>
        <v>3.4962000000000004</v>
      </c>
      <c r="R45" s="5"/>
      <c r="S45" s="5"/>
      <c r="T45" s="1"/>
      <c r="U45" s="1">
        <f t="shared" si="5"/>
        <v>16.300840912991244</v>
      </c>
      <c r="V45" s="1">
        <f t="shared" si="6"/>
        <v>16.300840912991244</v>
      </c>
      <c r="W45" s="1">
        <v>2.4047999999999998</v>
      </c>
      <c r="X45" s="1">
        <v>5.298</v>
      </c>
      <c r="Y45" s="1">
        <v>5.8311999999999999</v>
      </c>
      <c r="Z45" s="1">
        <v>9.6768000000000001</v>
      </c>
      <c r="AA45" s="1">
        <v>10.632199999999999</v>
      </c>
      <c r="AB45" s="1">
        <v>9.1686000000000014</v>
      </c>
      <c r="AC45" s="1">
        <v>11.7616</v>
      </c>
      <c r="AD45" s="1">
        <v>10.8308</v>
      </c>
      <c r="AE45" s="1">
        <v>6.4859999999999998</v>
      </c>
      <c r="AF45" s="1">
        <v>3.5144000000000002</v>
      </c>
      <c r="AG45" s="25" t="s">
        <v>87</v>
      </c>
      <c r="AH45" s="1">
        <f t="shared" si="15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8" t="s">
        <v>88</v>
      </c>
      <c r="B46" s="18" t="s">
        <v>38</v>
      </c>
      <c r="C46" s="18">
        <v>211.89599999999999</v>
      </c>
      <c r="D46" s="18">
        <v>201.60300000000001</v>
      </c>
      <c r="E46" s="18">
        <v>84.32</v>
      </c>
      <c r="F46" s="18">
        <v>113.70099999999999</v>
      </c>
      <c r="G46" s="19">
        <v>1</v>
      </c>
      <c r="H46" s="18">
        <v>50</v>
      </c>
      <c r="I46" s="18" t="s">
        <v>39</v>
      </c>
      <c r="J46" s="18">
        <v>58</v>
      </c>
      <c r="K46" s="18">
        <f t="shared" si="13"/>
        <v>26.319999999999993</v>
      </c>
      <c r="L46" s="18"/>
      <c r="M46" s="18"/>
      <c r="N46" s="18"/>
      <c r="O46" s="18">
        <v>0</v>
      </c>
      <c r="P46" s="18"/>
      <c r="Q46" s="18">
        <f t="shared" si="3"/>
        <v>16.863999999999997</v>
      </c>
      <c r="R46" s="20">
        <f>13*Q46-P46-O46-N46-F46</f>
        <v>105.53099999999998</v>
      </c>
      <c r="S46" s="20"/>
      <c r="T46" s="18"/>
      <c r="U46" s="18">
        <f t="shared" si="5"/>
        <v>13</v>
      </c>
      <c r="V46" s="18">
        <f t="shared" si="6"/>
        <v>6.742231973434536</v>
      </c>
      <c r="W46" s="18">
        <v>15.3492</v>
      </c>
      <c r="X46" s="18">
        <v>17.770800000000001</v>
      </c>
      <c r="Y46" s="18">
        <v>21.53</v>
      </c>
      <c r="Z46" s="18">
        <v>28.027200000000001</v>
      </c>
      <c r="AA46" s="18">
        <v>27.776800000000001</v>
      </c>
      <c r="AB46" s="18">
        <v>23.02</v>
      </c>
      <c r="AC46" s="18">
        <v>15.7324</v>
      </c>
      <c r="AD46" s="18">
        <v>20.855399999999999</v>
      </c>
      <c r="AE46" s="18">
        <v>28.765799999999999</v>
      </c>
      <c r="AF46" s="18">
        <v>32.6066</v>
      </c>
      <c r="AG46" s="21" t="s">
        <v>146</v>
      </c>
      <c r="AH46" s="18">
        <f t="shared" si="15"/>
        <v>105.53099999999998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89</v>
      </c>
      <c r="B47" s="1" t="s">
        <v>38</v>
      </c>
      <c r="C47" s="1">
        <v>131.79599999999999</v>
      </c>
      <c r="D47" s="1">
        <v>201.39500000000001</v>
      </c>
      <c r="E47" s="1">
        <v>178.23599999999999</v>
      </c>
      <c r="F47" s="1">
        <v>31.824999999999999</v>
      </c>
      <c r="G47" s="7">
        <v>1</v>
      </c>
      <c r="H47" s="1">
        <v>40</v>
      </c>
      <c r="I47" s="1" t="s">
        <v>39</v>
      </c>
      <c r="J47" s="1">
        <v>132.23699999999999</v>
      </c>
      <c r="K47" s="1">
        <f t="shared" si="13"/>
        <v>45.998999999999995</v>
      </c>
      <c r="L47" s="1"/>
      <c r="M47" s="1"/>
      <c r="N47" s="1">
        <v>90.312600000000003</v>
      </c>
      <c r="O47" s="1">
        <v>11.918399999999989</v>
      </c>
      <c r="P47" s="1"/>
      <c r="Q47" s="1">
        <f t="shared" si="3"/>
        <v>35.647199999999998</v>
      </c>
      <c r="R47" s="5">
        <f t="shared" si="14"/>
        <v>258.06319999999999</v>
      </c>
      <c r="S47" s="5"/>
      <c r="T47" s="1"/>
      <c r="U47" s="1">
        <f t="shared" si="5"/>
        <v>11</v>
      </c>
      <c r="V47" s="1">
        <f t="shared" si="6"/>
        <v>3.7606319710945035</v>
      </c>
      <c r="W47" s="1">
        <v>24.7712</v>
      </c>
      <c r="X47" s="1">
        <v>27.779599999999999</v>
      </c>
      <c r="Y47" s="1">
        <v>25.927399999999999</v>
      </c>
      <c r="Z47" s="1">
        <v>25.548400000000001</v>
      </c>
      <c r="AA47" s="1">
        <v>25.2852</v>
      </c>
      <c r="AB47" s="1">
        <v>23.3398</v>
      </c>
      <c r="AC47" s="1">
        <v>21.4544</v>
      </c>
      <c r="AD47" s="1">
        <v>21.307600000000001</v>
      </c>
      <c r="AE47" s="1">
        <v>24.596</v>
      </c>
      <c r="AF47" s="1">
        <v>31.2242</v>
      </c>
      <c r="AG47" s="1"/>
      <c r="AH47" s="1">
        <f t="shared" si="15"/>
        <v>258.06319999999999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90</v>
      </c>
      <c r="B48" s="10" t="s">
        <v>44</v>
      </c>
      <c r="C48" s="10">
        <v>-3</v>
      </c>
      <c r="D48" s="10">
        <v>3</v>
      </c>
      <c r="E48" s="10"/>
      <c r="F48" s="10"/>
      <c r="G48" s="11">
        <v>0</v>
      </c>
      <c r="H48" s="10" t="e">
        <v>#N/A</v>
      </c>
      <c r="I48" s="10" t="s">
        <v>64</v>
      </c>
      <c r="J48" s="10"/>
      <c r="K48" s="10">
        <f t="shared" si="13"/>
        <v>0</v>
      </c>
      <c r="L48" s="10"/>
      <c r="M48" s="10"/>
      <c r="N48" s="10"/>
      <c r="O48" s="10">
        <v>0</v>
      </c>
      <c r="P48" s="10"/>
      <c r="Q48" s="10">
        <f t="shared" si="3"/>
        <v>0</v>
      </c>
      <c r="R48" s="12"/>
      <c r="S48" s="12"/>
      <c r="T48" s="10"/>
      <c r="U48" s="10" t="e">
        <f t="shared" si="5"/>
        <v>#DIV/0!</v>
      </c>
      <c r="V48" s="10" t="e">
        <f t="shared" si="6"/>
        <v>#DIV/0!</v>
      </c>
      <c r="W48" s="10">
        <v>0</v>
      </c>
      <c r="X48" s="10">
        <v>0</v>
      </c>
      <c r="Y48" s="10">
        <v>0</v>
      </c>
      <c r="Z48" s="10">
        <v>0.6</v>
      </c>
      <c r="AA48" s="10">
        <v>0.6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/>
      <c r="AH48" s="10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91</v>
      </c>
      <c r="B49" s="1" t="s">
        <v>44</v>
      </c>
      <c r="C49" s="1">
        <v>170</v>
      </c>
      <c r="D49" s="1">
        <v>85</v>
      </c>
      <c r="E49" s="1">
        <v>146</v>
      </c>
      <c r="F49" s="1"/>
      <c r="G49" s="7">
        <v>0.45</v>
      </c>
      <c r="H49" s="1">
        <v>50</v>
      </c>
      <c r="I49" s="1" t="s">
        <v>39</v>
      </c>
      <c r="J49" s="1">
        <v>104</v>
      </c>
      <c r="K49" s="1">
        <f t="shared" si="13"/>
        <v>42</v>
      </c>
      <c r="L49" s="1"/>
      <c r="M49" s="1"/>
      <c r="N49" s="1">
        <v>116.14</v>
      </c>
      <c r="O49" s="1">
        <v>227.46</v>
      </c>
      <c r="P49" s="1"/>
      <c r="Q49" s="1">
        <f t="shared" si="3"/>
        <v>29.2</v>
      </c>
      <c r="R49" s="5"/>
      <c r="S49" s="5"/>
      <c r="T49" s="1"/>
      <c r="U49" s="1">
        <f t="shared" si="5"/>
        <v>11.767123287671234</v>
      </c>
      <c r="V49" s="1">
        <f t="shared" si="6"/>
        <v>11.767123287671234</v>
      </c>
      <c r="W49" s="1">
        <v>39.4</v>
      </c>
      <c r="X49" s="1">
        <v>23.8</v>
      </c>
      <c r="Y49" s="1">
        <v>18.399999999999999</v>
      </c>
      <c r="Z49" s="1">
        <v>23.8</v>
      </c>
      <c r="AA49" s="1">
        <v>25.4</v>
      </c>
      <c r="AB49" s="1">
        <v>27</v>
      </c>
      <c r="AC49" s="1">
        <v>30.4</v>
      </c>
      <c r="AD49" s="1">
        <v>32.4</v>
      </c>
      <c r="AE49" s="1">
        <v>24.4</v>
      </c>
      <c r="AF49" s="1">
        <v>34.799999999999997</v>
      </c>
      <c r="AG49" s="1"/>
      <c r="AH49" s="1">
        <f>G49*R49</f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6" t="s">
        <v>92</v>
      </c>
      <c r="B50" s="1" t="s">
        <v>38</v>
      </c>
      <c r="C50" s="1"/>
      <c r="D50" s="1"/>
      <c r="E50" s="1"/>
      <c r="F50" s="1"/>
      <c r="G50" s="7">
        <v>1</v>
      </c>
      <c r="H50" s="1">
        <v>40</v>
      </c>
      <c r="I50" s="1" t="s">
        <v>39</v>
      </c>
      <c r="J50" s="1"/>
      <c r="K50" s="1">
        <f t="shared" si="13"/>
        <v>0</v>
      </c>
      <c r="L50" s="1"/>
      <c r="M50" s="1"/>
      <c r="N50" s="1"/>
      <c r="O50" s="16"/>
      <c r="P50" s="1"/>
      <c r="Q50" s="1">
        <f t="shared" si="3"/>
        <v>0</v>
      </c>
      <c r="R50" s="17">
        <v>4</v>
      </c>
      <c r="S50" s="5"/>
      <c r="T50" s="1"/>
      <c r="U50" s="1" t="e">
        <f t="shared" si="5"/>
        <v>#DIV/0!</v>
      </c>
      <c r="V50" s="1" t="e">
        <f t="shared" si="6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-0.152</v>
      </c>
      <c r="AE50" s="1">
        <v>-0.152</v>
      </c>
      <c r="AF50" s="1">
        <v>0</v>
      </c>
      <c r="AG50" s="16" t="s">
        <v>93</v>
      </c>
      <c r="AH50" s="1">
        <f>G50*R50</f>
        <v>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94</v>
      </c>
      <c r="B51" s="1" t="s">
        <v>44</v>
      </c>
      <c r="C51" s="1">
        <v>120</v>
      </c>
      <c r="D51" s="1">
        <v>213</v>
      </c>
      <c r="E51" s="1">
        <v>128</v>
      </c>
      <c r="F51" s="1">
        <v>83</v>
      </c>
      <c r="G51" s="7">
        <v>0.4</v>
      </c>
      <c r="H51" s="1">
        <v>40</v>
      </c>
      <c r="I51" s="1" t="s">
        <v>39</v>
      </c>
      <c r="J51" s="1">
        <v>102</v>
      </c>
      <c r="K51" s="1">
        <f t="shared" si="13"/>
        <v>26</v>
      </c>
      <c r="L51" s="1"/>
      <c r="M51" s="1"/>
      <c r="N51" s="1">
        <v>48</v>
      </c>
      <c r="O51" s="1">
        <v>75</v>
      </c>
      <c r="P51" s="1"/>
      <c r="Q51" s="1">
        <f t="shared" si="3"/>
        <v>25.6</v>
      </c>
      <c r="R51" s="5">
        <f t="shared" ref="R51:R52" si="16">11*Q51-P51-O51-N51-F51</f>
        <v>75.600000000000023</v>
      </c>
      <c r="S51" s="5"/>
      <c r="T51" s="1"/>
      <c r="U51" s="1">
        <f t="shared" si="5"/>
        <v>11</v>
      </c>
      <c r="V51" s="1">
        <f t="shared" si="6"/>
        <v>8.046875</v>
      </c>
      <c r="W51" s="1">
        <v>25.2</v>
      </c>
      <c r="X51" s="1">
        <v>26</v>
      </c>
      <c r="Y51" s="1">
        <v>27.4</v>
      </c>
      <c r="Z51" s="1">
        <v>28</v>
      </c>
      <c r="AA51" s="1">
        <v>26</v>
      </c>
      <c r="AB51" s="1">
        <v>32.200000000000003</v>
      </c>
      <c r="AC51" s="1">
        <v>25.4</v>
      </c>
      <c r="AD51" s="1">
        <v>-3.4</v>
      </c>
      <c r="AE51" s="1">
        <v>-5.8</v>
      </c>
      <c r="AF51" s="1">
        <v>32</v>
      </c>
      <c r="AG51" s="1"/>
      <c r="AH51" s="1">
        <f>G51*R51</f>
        <v>30.240000000000009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44</v>
      </c>
      <c r="C52" s="1">
        <v>226</v>
      </c>
      <c r="D52" s="1">
        <v>214</v>
      </c>
      <c r="E52" s="1">
        <v>132</v>
      </c>
      <c r="F52" s="1">
        <v>83</v>
      </c>
      <c r="G52" s="7">
        <v>0.4</v>
      </c>
      <c r="H52" s="1">
        <v>40</v>
      </c>
      <c r="I52" s="1" t="s">
        <v>39</v>
      </c>
      <c r="J52" s="1">
        <v>98</v>
      </c>
      <c r="K52" s="1">
        <f t="shared" si="13"/>
        <v>34</v>
      </c>
      <c r="L52" s="1"/>
      <c r="M52" s="1"/>
      <c r="N52" s="1">
        <v>59.600000000000023</v>
      </c>
      <c r="O52" s="1">
        <v>17.399999999999981</v>
      </c>
      <c r="P52" s="1"/>
      <c r="Q52" s="1">
        <f t="shared" si="3"/>
        <v>26.4</v>
      </c>
      <c r="R52" s="5">
        <f t="shared" si="16"/>
        <v>130.39999999999998</v>
      </c>
      <c r="S52" s="5"/>
      <c r="T52" s="1"/>
      <c r="U52" s="1">
        <f t="shared" si="5"/>
        <v>11</v>
      </c>
      <c r="V52" s="1">
        <f t="shared" si="6"/>
        <v>6.0606060606060606</v>
      </c>
      <c r="W52" s="1">
        <v>23</v>
      </c>
      <c r="X52" s="1">
        <v>27.6</v>
      </c>
      <c r="Y52" s="1">
        <v>27.8</v>
      </c>
      <c r="Z52" s="1">
        <v>31.8</v>
      </c>
      <c r="AA52" s="1">
        <v>36</v>
      </c>
      <c r="AB52" s="1">
        <v>39</v>
      </c>
      <c r="AC52" s="1">
        <v>35</v>
      </c>
      <c r="AD52" s="1">
        <v>31</v>
      </c>
      <c r="AE52" s="1">
        <v>29</v>
      </c>
      <c r="AF52" s="1">
        <v>42.4</v>
      </c>
      <c r="AG52" s="1"/>
      <c r="AH52" s="1">
        <f>G52*R52</f>
        <v>52.16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3" t="s">
        <v>96</v>
      </c>
      <c r="B53" s="13" t="s">
        <v>38</v>
      </c>
      <c r="C53" s="13"/>
      <c r="D53" s="13"/>
      <c r="E53" s="13"/>
      <c r="F53" s="13"/>
      <c r="G53" s="14">
        <v>0</v>
      </c>
      <c r="H53" s="13">
        <v>50</v>
      </c>
      <c r="I53" s="13" t="s">
        <v>39</v>
      </c>
      <c r="J53" s="13"/>
      <c r="K53" s="13">
        <f t="shared" si="13"/>
        <v>0</v>
      </c>
      <c r="L53" s="13"/>
      <c r="M53" s="13"/>
      <c r="N53" s="13"/>
      <c r="O53" s="13">
        <v>0</v>
      </c>
      <c r="P53" s="13"/>
      <c r="Q53" s="13">
        <f t="shared" si="3"/>
        <v>0</v>
      </c>
      <c r="R53" s="15"/>
      <c r="S53" s="15"/>
      <c r="T53" s="13"/>
      <c r="U53" s="13" t="e">
        <f t="shared" si="5"/>
        <v>#DIV/0!</v>
      </c>
      <c r="V53" s="13" t="e">
        <f t="shared" si="6"/>
        <v>#DIV/0!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 t="s">
        <v>49</v>
      </c>
      <c r="AH53" s="13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8" t="s">
        <v>97</v>
      </c>
      <c r="B54" s="18" t="s">
        <v>38</v>
      </c>
      <c r="C54" s="18">
        <v>193.863</v>
      </c>
      <c r="D54" s="18">
        <v>134.15899999999999</v>
      </c>
      <c r="E54" s="18">
        <v>98.703999999999994</v>
      </c>
      <c r="F54" s="18">
        <v>60.595999999999997</v>
      </c>
      <c r="G54" s="19">
        <v>1</v>
      </c>
      <c r="H54" s="18">
        <v>50</v>
      </c>
      <c r="I54" s="18" t="s">
        <v>39</v>
      </c>
      <c r="J54" s="18">
        <v>59.1</v>
      </c>
      <c r="K54" s="18">
        <f t="shared" si="13"/>
        <v>39.603999999999992</v>
      </c>
      <c r="L54" s="18"/>
      <c r="M54" s="18"/>
      <c r="N54" s="18">
        <v>28.021999999999991</v>
      </c>
      <c r="O54" s="18">
        <v>100.3128</v>
      </c>
      <c r="P54" s="18"/>
      <c r="Q54" s="18">
        <f t="shared" si="3"/>
        <v>19.7408</v>
      </c>
      <c r="R54" s="20">
        <f>13*Q54-P54-O54-N54-F54</f>
        <v>67.699600000000032</v>
      </c>
      <c r="S54" s="20"/>
      <c r="T54" s="18"/>
      <c r="U54" s="18">
        <f t="shared" si="5"/>
        <v>13</v>
      </c>
      <c r="V54" s="18">
        <f t="shared" si="6"/>
        <v>9.5705746474306999</v>
      </c>
      <c r="W54" s="18">
        <v>19.480799999999999</v>
      </c>
      <c r="X54" s="18">
        <v>18.350999999999999</v>
      </c>
      <c r="Y54" s="18">
        <v>16.7502</v>
      </c>
      <c r="Z54" s="18">
        <v>22.401199999999999</v>
      </c>
      <c r="AA54" s="18">
        <v>24.828600000000002</v>
      </c>
      <c r="AB54" s="18">
        <v>21.520800000000001</v>
      </c>
      <c r="AC54" s="18">
        <v>22.629000000000001</v>
      </c>
      <c r="AD54" s="18">
        <v>18.896799999999999</v>
      </c>
      <c r="AE54" s="18">
        <v>12.9572</v>
      </c>
      <c r="AF54" s="18">
        <v>19.0718</v>
      </c>
      <c r="AG54" s="21" t="s">
        <v>146</v>
      </c>
      <c r="AH54" s="18">
        <f>G54*R54</f>
        <v>67.699600000000032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38</v>
      </c>
      <c r="C55" s="1">
        <v>32.652000000000001</v>
      </c>
      <c r="D55" s="1">
        <v>17.600000000000001</v>
      </c>
      <c r="E55" s="1">
        <v>14.99</v>
      </c>
      <c r="F55" s="1">
        <v>3.9580000000000002</v>
      </c>
      <c r="G55" s="7">
        <v>1</v>
      </c>
      <c r="H55" s="1">
        <v>50</v>
      </c>
      <c r="I55" s="1" t="s">
        <v>39</v>
      </c>
      <c r="J55" s="1">
        <v>11.4</v>
      </c>
      <c r="K55" s="1">
        <f t="shared" si="13"/>
        <v>3.59</v>
      </c>
      <c r="L55" s="1"/>
      <c r="M55" s="1"/>
      <c r="N55" s="1"/>
      <c r="O55" s="1">
        <v>22.230399999999999</v>
      </c>
      <c r="P55" s="1"/>
      <c r="Q55" s="1">
        <f t="shared" si="3"/>
        <v>2.9980000000000002</v>
      </c>
      <c r="R55" s="5">
        <f t="shared" ref="R55" si="17">11*Q55-P55-O55-N55-F55</f>
        <v>6.7896000000000019</v>
      </c>
      <c r="S55" s="5"/>
      <c r="T55" s="1"/>
      <c r="U55" s="1">
        <f t="shared" si="5"/>
        <v>11</v>
      </c>
      <c r="V55" s="1">
        <f t="shared" si="6"/>
        <v>8.7352901934623084</v>
      </c>
      <c r="W55" s="1">
        <v>3.8195999999999999</v>
      </c>
      <c r="X55" s="1">
        <v>2.4607999999999999</v>
      </c>
      <c r="Y55" s="1">
        <v>2.1907999999999999</v>
      </c>
      <c r="Z55" s="1">
        <v>2.4603999999999999</v>
      </c>
      <c r="AA55" s="1">
        <v>2.1107999999999998</v>
      </c>
      <c r="AB55" s="1">
        <v>3.7391999999999999</v>
      </c>
      <c r="AC55" s="1">
        <v>4.0835999999999997</v>
      </c>
      <c r="AD55" s="1">
        <v>3.5059999999999998</v>
      </c>
      <c r="AE55" s="1">
        <v>2.1419999999999999</v>
      </c>
      <c r="AF55" s="1">
        <v>5.8984000000000014</v>
      </c>
      <c r="AG55" s="1"/>
      <c r="AH55" s="1">
        <f>G55*R55</f>
        <v>6.7896000000000019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3" t="s">
        <v>99</v>
      </c>
      <c r="B56" s="13" t="s">
        <v>44</v>
      </c>
      <c r="C56" s="13"/>
      <c r="D56" s="13"/>
      <c r="E56" s="13"/>
      <c r="F56" s="13"/>
      <c r="G56" s="14">
        <v>0</v>
      </c>
      <c r="H56" s="13">
        <v>50</v>
      </c>
      <c r="I56" s="13" t="s">
        <v>39</v>
      </c>
      <c r="J56" s="13"/>
      <c r="K56" s="13">
        <f t="shared" si="13"/>
        <v>0</v>
      </c>
      <c r="L56" s="13"/>
      <c r="M56" s="13"/>
      <c r="N56" s="13"/>
      <c r="O56" s="13">
        <v>0</v>
      </c>
      <c r="P56" s="13"/>
      <c r="Q56" s="13">
        <f t="shared" si="3"/>
        <v>0</v>
      </c>
      <c r="R56" s="15"/>
      <c r="S56" s="15"/>
      <c r="T56" s="13"/>
      <c r="U56" s="13" t="e">
        <f t="shared" si="5"/>
        <v>#DIV/0!</v>
      </c>
      <c r="V56" s="13" t="e">
        <f t="shared" si="6"/>
        <v>#DIV/0!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 t="s">
        <v>49</v>
      </c>
      <c r="AH56" s="13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44</v>
      </c>
      <c r="C57" s="1">
        <v>414</v>
      </c>
      <c r="D57" s="1">
        <v>601</v>
      </c>
      <c r="E57" s="1">
        <v>447</v>
      </c>
      <c r="F57" s="1">
        <v>177</v>
      </c>
      <c r="G57" s="7">
        <v>0.4</v>
      </c>
      <c r="H57" s="1">
        <v>40</v>
      </c>
      <c r="I57" s="1" t="s">
        <v>39</v>
      </c>
      <c r="J57" s="1">
        <v>349</v>
      </c>
      <c r="K57" s="1">
        <f t="shared" si="13"/>
        <v>98</v>
      </c>
      <c r="L57" s="1"/>
      <c r="M57" s="1"/>
      <c r="N57" s="1">
        <v>271</v>
      </c>
      <c r="O57" s="1">
        <v>287</v>
      </c>
      <c r="P57" s="1"/>
      <c r="Q57" s="1">
        <f t="shared" si="3"/>
        <v>89.4</v>
      </c>
      <c r="R57" s="5">
        <f t="shared" ref="R57:R60" si="18">11*Q57-P57-O57-N57-F57</f>
        <v>248.40000000000009</v>
      </c>
      <c r="S57" s="5"/>
      <c r="T57" s="1"/>
      <c r="U57" s="1">
        <f t="shared" si="5"/>
        <v>11</v>
      </c>
      <c r="V57" s="1">
        <f t="shared" si="6"/>
        <v>8.221476510067113</v>
      </c>
      <c r="W57" s="1">
        <v>89.4</v>
      </c>
      <c r="X57" s="1">
        <v>87</v>
      </c>
      <c r="Y57" s="1">
        <v>82.8</v>
      </c>
      <c r="Z57" s="1">
        <v>91</v>
      </c>
      <c r="AA57" s="1">
        <v>82.2</v>
      </c>
      <c r="AB57" s="1">
        <v>84.2</v>
      </c>
      <c r="AC57" s="1">
        <v>88.2</v>
      </c>
      <c r="AD57" s="1">
        <v>68.8</v>
      </c>
      <c r="AE57" s="1">
        <v>68.8</v>
      </c>
      <c r="AF57" s="1">
        <v>106.4</v>
      </c>
      <c r="AG57" s="1"/>
      <c r="AH57" s="1">
        <f>G57*R57</f>
        <v>99.360000000000042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44</v>
      </c>
      <c r="C58" s="1">
        <v>364</v>
      </c>
      <c r="D58" s="1">
        <v>477</v>
      </c>
      <c r="E58" s="1">
        <v>415</v>
      </c>
      <c r="F58" s="1">
        <v>134</v>
      </c>
      <c r="G58" s="7">
        <v>0.4</v>
      </c>
      <c r="H58" s="1">
        <v>40</v>
      </c>
      <c r="I58" s="1" t="s">
        <v>39</v>
      </c>
      <c r="J58" s="1">
        <v>293</v>
      </c>
      <c r="K58" s="1">
        <f t="shared" si="13"/>
        <v>122</v>
      </c>
      <c r="L58" s="1"/>
      <c r="M58" s="1"/>
      <c r="N58" s="1">
        <v>167.8</v>
      </c>
      <c r="O58" s="1">
        <v>417.2</v>
      </c>
      <c r="P58" s="1"/>
      <c r="Q58" s="1">
        <f t="shared" si="3"/>
        <v>83</v>
      </c>
      <c r="R58" s="5">
        <f t="shared" si="18"/>
        <v>194</v>
      </c>
      <c r="S58" s="5"/>
      <c r="T58" s="1"/>
      <c r="U58" s="1">
        <f t="shared" si="5"/>
        <v>11</v>
      </c>
      <c r="V58" s="1">
        <f t="shared" si="6"/>
        <v>8.6626506024096379</v>
      </c>
      <c r="W58" s="1">
        <v>82.2</v>
      </c>
      <c r="X58" s="1">
        <v>68.8</v>
      </c>
      <c r="Y58" s="1">
        <v>69</v>
      </c>
      <c r="Z58" s="1">
        <v>75.599999999999994</v>
      </c>
      <c r="AA58" s="1">
        <v>70</v>
      </c>
      <c r="AB58" s="1">
        <v>60</v>
      </c>
      <c r="AC58" s="1">
        <v>61.6</v>
      </c>
      <c r="AD58" s="1">
        <v>57</v>
      </c>
      <c r="AE58" s="1">
        <v>60.6</v>
      </c>
      <c r="AF58" s="1">
        <v>42.6</v>
      </c>
      <c r="AG58" s="1"/>
      <c r="AH58" s="1">
        <f>G58*R58</f>
        <v>77.600000000000009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102</v>
      </c>
      <c r="B59" s="1" t="s">
        <v>38</v>
      </c>
      <c r="C59" s="1">
        <v>194.54499999999999</v>
      </c>
      <c r="D59" s="1">
        <v>161.86799999999999</v>
      </c>
      <c r="E59" s="1">
        <v>174.67400000000001</v>
      </c>
      <c r="F59" s="1">
        <v>4.5350000000000001</v>
      </c>
      <c r="G59" s="7">
        <v>1</v>
      </c>
      <c r="H59" s="1">
        <v>40</v>
      </c>
      <c r="I59" s="1" t="s">
        <v>39</v>
      </c>
      <c r="J59" s="1">
        <v>122.1</v>
      </c>
      <c r="K59" s="1">
        <f t="shared" si="13"/>
        <v>52.574000000000012</v>
      </c>
      <c r="L59" s="1"/>
      <c r="M59" s="1"/>
      <c r="N59" s="1"/>
      <c r="O59" s="1">
        <v>78.053399999999954</v>
      </c>
      <c r="P59" s="1">
        <v>100</v>
      </c>
      <c r="Q59" s="1">
        <f t="shared" si="3"/>
        <v>34.934800000000003</v>
      </c>
      <c r="R59" s="5">
        <f t="shared" si="18"/>
        <v>201.69440000000006</v>
      </c>
      <c r="S59" s="5"/>
      <c r="T59" s="1"/>
      <c r="U59" s="1">
        <f t="shared" si="5"/>
        <v>11</v>
      </c>
      <c r="V59" s="1">
        <f t="shared" si="6"/>
        <v>5.2265477403620437</v>
      </c>
      <c r="W59" s="1">
        <v>28.02859999999999</v>
      </c>
      <c r="X59" s="1">
        <v>19.059999999999999</v>
      </c>
      <c r="Y59" s="1">
        <v>21.7986</v>
      </c>
      <c r="Z59" s="1">
        <v>27.8324</v>
      </c>
      <c r="AA59" s="1">
        <v>29.819199999999999</v>
      </c>
      <c r="AB59" s="1">
        <v>27.0746</v>
      </c>
      <c r="AC59" s="1">
        <v>25.104399999999998</v>
      </c>
      <c r="AD59" s="1">
        <v>32.174999999999997</v>
      </c>
      <c r="AE59" s="1">
        <v>26.134399999999999</v>
      </c>
      <c r="AF59" s="1">
        <v>25.425000000000001</v>
      </c>
      <c r="AG59" s="1"/>
      <c r="AH59" s="1">
        <f>G59*R59</f>
        <v>201.69440000000006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103</v>
      </c>
      <c r="B60" s="1" t="s">
        <v>38</v>
      </c>
      <c r="C60" s="1">
        <v>142.23699999999999</v>
      </c>
      <c r="D60" s="1">
        <v>171.28100000000001</v>
      </c>
      <c r="E60" s="1">
        <v>164.41900000000001</v>
      </c>
      <c r="F60" s="1">
        <v>15.172000000000001</v>
      </c>
      <c r="G60" s="7">
        <v>1</v>
      </c>
      <c r="H60" s="1">
        <v>40</v>
      </c>
      <c r="I60" s="1" t="s">
        <v>39</v>
      </c>
      <c r="J60" s="1">
        <v>113.5</v>
      </c>
      <c r="K60" s="1">
        <f t="shared" si="13"/>
        <v>50.919000000000011</v>
      </c>
      <c r="L60" s="1"/>
      <c r="M60" s="1"/>
      <c r="N60" s="1">
        <v>46.370800000000003</v>
      </c>
      <c r="O60" s="1">
        <v>56.653200000000027</v>
      </c>
      <c r="P60" s="1">
        <v>100</v>
      </c>
      <c r="Q60" s="1">
        <f t="shared" si="3"/>
        <v>32.883800000000001</v>
      </c>
      <c r="R60" s="5">
        <f t="shared" si="18"/>
        <v>143.5258</v>
      </c>
      <c r="S60" s="5"/>
      <c r="T60" s="1"/>
      <c r="U60" s="1">
        <f t="shared" si="5"/>
        <v>11</v>
      </c>
      <c r="V60" s="1">
        <f t="shared" si="6"/>
        <v>6.6353645259976046</v>
      </c>
      <c r="W60" s="1">
        <v>28.970800000000001</v>
      </c>
      <c r="X60" s="1">
        <v>24.825800000000001</v>
      </c>
      <c r="Y60" s="1">
        <v>25.2606</v>
      </c>
      <c r="Z60" s="1">
        <v>23.820799999999998</v>
      </c>
      <c r="AA60" s="1">
        <v>26.288</v>
      </c>
      <c r="AB60" s="1">
        <v>26.238399999999999</v>
      </c>
      <c r="AC60" s="1">
        <v>22.290199999999999</v>
      </c>
      <c r="AD60" s="1">
        <v>27.90499999999999</v>
      </c>
      <c r="AE60" s="1">
        <v>32.424599999999998</v>
      </c>
      <c r="AF60" s="1">
        <v>35.490400000000001</v>
      </c>
      <c r="AG60" s="1"/>
      <c r="AH60" s="1">
        <f>G60*R60</f>
        <v>143.5258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3" t="s">
        <v>104</v>
      </c>
      <c r="B61" s="13" t="s">
        <v>38</v>
      </c>
      <c r="C61" s="13"/>
      <c r="D61" s="13"/>
      <c r="E61" s="13"/>
      <c r="F61" s="13"/>
      <c r="G61" s="14">
        <v>0</v>
      </c>
      <c r="H61" s="13">
        <v>40</v>
      </c>
      <c r="I61" s="13" t="s">
        <v>39</v>
      </c>
      <c r="J61" s="13"/>
      <c r="K61" s="13">
        <f t="shared" si="13"/>
        <v>0</v>
      </c>
      <c r="L61" s="13"/>
      <c r="M61" s="13"/>
      <c r="N61" s="13"/>
      <c r="O61" s="13">
        <v>0</v>
      </c>
      <c r="P61" s="13"/>
      <c r="Q61" s="13">
        <f t="shared" si="3"/>
        <v>0</v>
      </c>
      <c r="R61" s="15"/>
      <c r="S61" s="15"/>
      <c r="T61" s="13"/>
      <c r="U61" s="13" t="e">
        <f t="shared" si="5"/>
        <v>#DIV/0!</v>
      </c>
      <c r="V61" s="13" t="e">
        <f t="shared" si="6"/>
        <v>#DIV/0!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 t="s">
        <v>49</v>
      </c>
      <c r="AH61" s="13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105</v>
      </c>
      <c r="B62" s="1" t="s">
        <v>38</v>
      </c>
      <c r="C62" s="1">
        <v>76.869</v>
      </c>
      <c r="D62" s="1">
        <v>77.2</v>
      </c>
      <c r="E62" s="1">
        <v>39.101999999999997</v>
      </c>
      <c r="F62" s="1">
        <v>25.808</v>
      </c>
      <c r="G62" s="7">
        <v>1</v>
      </c>
      <c r="H62" s="1">
        <v>30</v>
      </c>
      <c r="I62" s="1" t="s">
        <v>39</v>
      </c>
      <c r="J62" s="1">
        <v>34.299999999999997</v>
      </c>
      <c r="K62" s="1">
        <f t="shared" si="13"/>
        <v>4.8019999999999996</v>
      </c>
      <c r="L62" s="1"/>
      <c r="M62" s="1"/>
      <c r="N62" s="1"/>
      <c r="O62" s="1">
        <v>43.692</v>
      </c>
      <c r="P62" s="1"/>
      <c r="Q62" s="1">
        <f t="shared" si="3"/>
        <v>7.8203999999999994</v>
      </c>
      <c r="R62" s="5">
        <f>11*Q62-P62-O62-N62-F62</f>
        <v>16.524399999999986</v>
      </c>
      <c r="S62" s="5"/>
      <c r="T62" s="1"/>
      <c r="U62" s="1">
        <f t="shared" si="5"/>
        <v>10.999999999999998</v>
      </c>
      <c r="V62" s="1">
        <f t="shared" si="6"/>
        <v>8.8870134519973405</v>
      </c>
      <c r="W62" s="1">
        <v>8.6164000000000005</v>
      </c>
      <c r="X62" s="1">
        <v>7.5105999999999993</v>
      </c>
      <c r="Y62" s="1">
        <v>8.8274000000000008</v>
      </c>
      <c r="Z62" s="1">
        <v>7.9165999999999999</v>
      </c>
      <c r="AA62" s="1">
        <v>7.7214</v>
      </c>
      <c r="AB62" s="1">
        <v>13.0206</v>
      </c>
      <c r="AC62" s="1">
        <v>12.630599999999999</v>
      </c>
      <c r="AD62" s="1">
        <v>8.246599999999999</v>
      </c>
      <c r="AE62" s="1">
        <v>10.232200000000001</v>
      </c>
      <c r="AF62" s="1">
        <v>13.94</v>
      </c>
      <c r="AG62" s="1"/>
      <c r="AH62" s="1">
        <f>G62*R62</f>
        <v>16.524399999999986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106</v>
      </c>
      <c r="B63" s="13" t="s">
        <v>44</v>
      </c>
      <c r="C63" s="13"/>
      <c r="D63" s="13"/>
      <c r="E63" s="13"/>
      <c r="F63" s="13"/>
      <c r="G63" s="14">
        <v>0</v>
      </c>
      <c r="H63" s="13">
        <v>60</v>
      </c>
      <c r="I63" s="13" t="s">
        <v>39</v>
      </c>
      <c r="J63" s="13"/>
      <c r="K63" s="13">
        <f t="shared" si="13"/>
        <v>0</v>
      </c>
      <c r="L63" s="13"/>
      <c r="M63" s="13"/>
      <c r="N63" s="13"/>
      <c r="O63" s="13">
        <v>0</v>
      </c>
      <c r="P63" s="13"/>
      <c r="Q63" s="13">
        <f t="shared" si="3"/>
        <v>0</v>
      </c>
      <c r="R63" s="15"/>
      <c r="S63" s="15"/>
      <c r="T63" s="13"/>
      <c r="U63" s="13" t="e">
        <f t="shared" si="5"/>
        <v>#DIV/0!</v>
      </c>
      <c r="V63" s="13" t="e">
        <f t="shared" si="6"/>
        <v>#DIV/0!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 t="s">
        <v>49</v>
      </c>
      <c r="AH63" s="13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107</v>
      </c>
      <c r="B64" s="13" t="s">
        <v>44</v>
      </c>
      <c r="C64" s="13"/>
      <c r="D64" s="13"/>
      <c r="E64" s="13"/>
      <c r="F64" s="13"/>
      <c r="G64" s="14">
        <v>0</v>
      </c>
      <c r="H64" s="13">
        <v>50</v>
      </c>
      <c r="I64" s="13" t="s">
        <v>39</v>
      </c>
      <c r="J64" s="13"/>
      <c r="K64" s="13">
        <f t="shared" si="13"/>
        <v>0</v>
      </c>
      <c r="L64" s="13"/>
      <c r="M64" s="13"/>
      <c r="N64" s="13"/>
      <c r="O64" s="13">
        <v>0</v>
      </c>
      <c r="P64" s="13"/>
      <c r="Q64" s="13">
        <f t="shared" si="3"/>
        <v>0</v>
      </c>
      <c r="R64" s="15"/>
      <c r="S64" s="15"/>
      <c r="T64" s="13"/>
      <c r="U64" s="13" t="e">
        <f t="shared" si="5"/>
        <v>#DIV/0!</v>
      </c>
      <c r="V64" s="13" t="e">
        <f t="shared" si="6"/>
        <v>#DIV/0!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 t="s">
        <v>49</v>
      </c>
      <c r="AH64" s="13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108</v>
      </c>
      <c r="B65" s="13" t="s">
        <v>44</v>
      </c>
      <c r="C65" s="13"/>
      <c r="D65" s="13"/>
      <c r="E65" s="13"/>
      <c r="F65" s="13"/>
      <c r="G65" s="14">
        <v>0</v>
      </c>
      <c r="H65" s="13">
        <v>50</v>
      </c>
      <c r="I65" s="13" t="s">
        <v>39</v>
      </c>
      <c r="J65" s="13"/>
      <c r="K65" s="13">
        <f t="shared" ref="K65:K96" si="19">E65-J65</f>
        <v>0</v>
      </c>
      <c r="L65" s="13"/>
      <c r="M65" s="13"/>
      <c r="N65" s="13"/>
      <c r="O65" s="13">
        <v>0</v>
      </c>
      <c r="P65" s="13"/>
      <c r="Q65" s="13">
        <f t="shared" si="3"/>
        <v>0</v>
      </c>
      <c r="R65" s="15"/>
      <c r="S65" s="15"/>
      <c r="T65" s="13"/>
      <c r="U65" s="13" t="e">
        <f t="shared" si="5"/>
        <v>#DIV/0!</v>
      </c>
      <c r="V65" s="13" t="e">
        <f t="shared" si="6"/>
        <v>#DIV/0!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 t="s">
        <v>49</v>
      </c>
      <c r="AH65" s="13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109</v>
      </c>
      <c r="B66" s="13" t="s">
        <v>44</v>
      </c>
      <c r="C66" s="13"/>
      <c r="D66" s="13"/>
      <c r="E66" s="13"/>
      <c r="F66" s="13"/>
      <c r="G66" s="14">
        <v>0</v>
      </c>
      <c r="H66" s="13">
        <v>30</v>
      </c>
      <c r="I66" s="13" t="s">
        <v>39</v>
      </c>
      <c r="J66" s="13"/>
      <c r="K66" s="13">
        <f t="shared" si="19"/>
        <v>0</v>
      </c>
      <c r="L66" s="13"/>
      <c r="M66" s="13"/>
      <c r="N66" s="13"/>
      <c r="O66" s="13">
        <v>0</v>
      </c>
      <c r="P66" s="13"/>
      <c r="Q66" s="13">
        <f t="shared" ref="Q66:Q96" si="20">E66/5</f>
        <v>0</v>
      </c>
      <c r="R66" s="15"/>
      <c r="S66" s="15"/>
      <c r="T66" s="13"/>
      <c r="U66" s="13" t="e">
        <f t="shared" ref="U66:U96" si="21">(F66+N66+O66+P66+R66)/Q66</f>
        <v>#DIV/0!</v>
      </c>
      <c r="V66" s="13" t="e">
        <f t="shared" ref="V66:V96" si="22">(F66+N66+O66+P66)/Q66</f>
        <v>#DIV/0!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 t="s">
        <v>49</v>
      </c>
      <c r="AH66" s="13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110</v>
      </c>
      <c r="B67" s="13" t="s">
        <v>44</v>
      </c>
      <c r="C67" s="13"/>
      <c r="D67" s="13"/>
      <c r="E67" s="13"/>
      <c r="F67" s="13"/>
      <c r="G67" s="14">
        <v>0</v>
      </c>
      <c r="H67" s="13">
        <v>55</v>
      </c>
      <c r="I67" s="13" t="s">
        <v>39</v>
      </c>
      <c r="J67" s="13"/>
      <c r="K67" s="13">
        <f t="shared" si="19"/>
        <v>0</v>
      </c>
      <c r="L67" s="13"/>
      <c r="M67" s="13"/>
      <c r="N67" s="13"/>
      <c r="O67" s="13">
        <v>0</v>
      </c>
      <c r="P67" s="13"/>
      <c r="Q67" s="13">
        <f t="shared" si="20"/>
        <v>0</v>
      </c>
      <c r="R67" s="15"/>
      <c r="S67" s="15"/>
      <c r="T67" s="13"/>
      <c r="U67" s="13" t="e">
        <f t="shared" si="21"/>
        <v>#DIV/0!</v>
      </c>
      <c r="V67" s="13" t="e">
        <f t="shared" si="22"/>
        <v>#DIV/0!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 t="s">
        <v>49</v>
      </c>
      <c r="AH67" s="13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3" t="s">
        <v>111</v>
      </c>
      <c r="B68" s="13" t="s">
        <v>44</v>
      </c>
      <c r="C68" s="13"/>
      <c r="D68" s="13"/>
      <c r="E68" s="13"/>
      <c r="F68" s="13"/>
      <c r="G68" s="14">
        <v>0</v>
      </c>
      <c r="H68" s="13">
        <v>40</v>
      </c>
      <c r="I68" s="13" t="s">
        <v>39</v>
      </c>
      <c r="J68" s="13"/>
      <c r="K68" s="13">
        <f t="shared" si="19"/>
        <v>0</v>
      </c>
      <c r="L68" s="13"/>
      <c r="M68" s="13"/>
      <c r="N68" s="13"/>
      <c r="O68" s="13">
        <v>0</v>
      </c>
      <c r="P68" s="13"/>
      <c r="Q68" s="13">
        <f t="shared" si="20"/>
        <v>0</v>
      </c>
      <c r="R68" s="15"/>
      <c r="S68" s="15"/>
      <c r="T68" s="13"/>
      <c r="U68" s="13" t="e">
        <f t="shared" si="21"/>
        <v>#DIV/0!</v>
      </c>
      <c r="V68" s="13" t="e">
        <f t="shared" si="22"/>
        <v>#DIV/0!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 t="s">
        <v>49</v>
      </c>
      <c r="AH68" s="13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44</v>
      </c>
      <c r="C69" s="1">
        <v>95</v>
      </c>
      <c r="D69" s="1">
        <v>116</v>
      </c>
      <c r="E69" s="1">
        <v>79</v>
      </c>
      <c r="F69" s="1">
        <v>43</v>
      </c>
      <c r="G69" s="7">
        <v>0.4</v>
      </c>
      <c r="H69" s="1">
        <v>50</v>
      </c>
      <c r="I69" s="1" t="s">
        <v>39</v>
      </c>
      <c r="J69" s="1">
        <v>51</v>
      </c>
      <c r="K69" s="1">
        <f t="shared" si="19"/>
        <v>28</v>
      </c>
      <c r="L69" s="1"/>
      <c r="M69" s="1"/>
      <c r="N69" s="1">
        <v>52.800000000000011</v>
      </c>
      <c r="O69" s="1">
        <v>49.199999999999989</v>
      </c>
      <c r="P69" s="1"/>
      <c r="Q69" s="1">
        <f t="shared" si="20"/>
        <v>15.8</v>
      </c>
      <c r="R69" s="5">
        <f t="shared" ref="R69:R70" si="23">11*Q69-P69-O69-N69-F69</f>
        <v>28.800000000000011</v>
      </c>
      <c r="S69" s="5"/>
      <c r="T69" s="1"/>
      <c r="U69" s="1">
        <f t="shared" si="21"/>
        <v>11</v>
      </c>
      <c r="V69" s="1">
        <f t="shared" si="22"/>
        <v>9.1772151898734169</v>
      </c>
      <c r="W69" s="1">
        <v>18.2</v>
      </c>
      <c r="X69" s="1">
        <v>17.8</v>
      </c>
      <c r="Y69" s="1">
        <v>17</v>
      </c>
      <c r="Z69" s="1">
        <v>14</v>
      </c>
      <c r="AA69" s="1">
        <v>17.8</v>
      </c>
      <c r="AB69" s="1">
        <v>12.4</v>
      </c>
      <c r="AC69" s="1">
        <v>8</v>
      </c>
      <c r="AD69" s="1">
        <v>22.4</v>
      </c>
      <c r="AE69" s="1">
        <v>21</v>
      </c>
      <c r="AF69" s="1">
        <v>22.8</v>
      </c>
      <c r="AG69" s="1"/>
      <c r="AH69" s="1">
        <f t="shared" ref="AH69:AH80" si="24">G69*R69</f>
        <v>11.520000000000005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44</v>
      </c>
      <c r="C70" s="1">
        <v>96</v>
      </c>
      <c r="D70" s="1">
        <v>76</v>
      </c>
      <c r="E70" s="1">
        <v>49</v>
      </c>
      <c r="F70" s="1">
        <v>16</v>
      </c>
      <c r="G70" s="7">
        <v>0.4</v>
      </c>
      <c r="H70" s="1">
        <v>55</v>
      </c>
      <c r="I70" s="1" t="s">
        <v>39</v>
      </c>
      <c r="J70" s="1">
        <v>29</v>
      </c>
      <c r="K70" s="1">
        <f t="shared" si="19"/>
        <v>20</v>
      </c>
      <c r="L70" s="1"/>
      <c r="M70" s="1"/>
      <c r="N70" s="1">
        <v>7</v>
      </c>
      <c r="O70" s="1">
        <v>30</v>
      </c>
      <c r="P70" s="1"/>
      <c r="Q70" s="1">
        <f t="shared" si="20"/>
        <v>9.8000000000000007</v>
      </c>
      <c r="R70" s="5">
        <f t="shared" si="23"/>
        <v>54.800000000000011</v>
      </c>
      <c r="S70" s="5"/>
      <c r="T70" s="1"/>
      <c r="U70" s="1">
        <f t="shared" si="21"/>
        <v>11</v>
      </c>
      <c r="V70" s="1">
        <f t="shared" si="22"/>
        <v>5.408163265306122</v>
      </c>
      <c r="W70" s="1">
        <v>10</v>
      </c>
      <c r="X70" s="1">
        <v>9</v>
      </c>
      <c r="Y70" s="1">
        <v>6.2</v>
      </c>
      <c r="Z70" s="1">
        <v>12</v>
      </c>
      <c r="AA70" s="1">
        <v>12.2</v>
      </c>
      <c r="AB70" s="1">
        <v>11.4</v>
      </c>
      <c r="AC70" s="1">
        <v>14.2</v>
      </c>
      <c r="AD70" s="1">
        <v>14.6</v>
      </c>
      <c r="AE70" s="1">
        <v>12.6</v>
      </c>
      <c r="AF70" s="1">
        <v>24</v>
      </c>
      <c r="AG70" s="1"/>
      <c r="AH70" s="1">
        <f t="shared" si="24"/>
        <v>21.920000000000005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38</v>
      </c>
      <c r="C71" s="1">
        <v>48.719000000000001</v>
      </c>
      <c r="D71" s="1">
        <v>40.107999999999997</v>
      </c>
      <c r="E71" s="1">
        <v>7.8140000000000001</v>
      </c>
      <c r="F71" s="1">
        <v>33.646000000000001</v>
      </c>
      <c r="G71" s="7">
        <v>1</v>
      </c>
      <c r="H71" s="1">
        <v>55</v>
      </c>
      <c r="I71" s="1" t="s">
        <v>39</v>
      </c>
      <c r="J71" s="1">
        <v>5.7</v>
      </c>
      <c r="K71" s="1">
        <f t="shared" si="19"/>
        <v>2.1139999999999999</v>
      </c>
      <c r="L71" s="1"/>
      <c r="M71" s="1"/>
      <c r="N71" s="1"/>
      <c r="O71" s="1">
        <v>0</v>
      </c>
      <c r="P71" s="1"/>
      <c r="Q71" s="1">
        <f t="shared" si="20"/>
        <v>1.5628</v>
      </c>
      <c r="R71" s="5"/>
      <c r="S71" s="5"/>
      <c r="T71" s="1"/>
      <c r="U71" s="1">
        <f t="shared" si="21"/>
        <v>21.52930637317635</v>
      </c>
      <c r="V71" s="1">
        <f t="shared" si="22"/>
        <v>21.52930637317635</v>
      </c>
      <c r="W71" s="1">
        <v>2.4243999999999999</v>
      </c>
      <c r="X71" s="1">
        <v>2.3016000000000001</v>
      </c>
      <c r="Y71" s="1">
        <v>1.4403999999999999</v>
      </c>
      <c r="Z71" s="1">
        <v>3.1648000000000001</v>
      </c>
      <c r="AA71" s="1">
        <v>4.6020000000000003</v>
      </c>
      <c r="AB71" s="1">
        <v>3.738</v>
      </c>
      <c r="AC71" s="1">
        <v>2.302</v>
      </c>
      <c r="AD71" s="1">
        <v>0.57640000000000002</v>
      </c>
      <c r="AE71" s="1">
        <v>1.4408000000000001</v>
      </c>
      <c r="AF71" s="1">
        <v>4.8688000000000002</v>
      </c>
      <c r="AG71" s="25" t="s">
        <v>87</v>
      </c>
      <c r="AH71" s="1">
        <f t="shared" si="24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44</v>
      </c>
      <c r="C72" s="1">
        <v>6</v>
      </c>
      <c r="D72" s="1">
        <v>18</v>
      </c>
      <c r="E72" s="1">
        <v>1</v>
      </c>
      <c r="F72" s="1">
        <v>13</v>
      </c>
      <c r="G72" s="7">
        <v>0.2</v>
      </c>
      <c r="H72" s="1">
        <v>40</v>
      </c>
      <c r="I72" s="1" t="s">
        <v>39</v>
      </c>
      <c r="J72" s="1">
        <v>5</v>
      </c>
      <c r="K72" s="1">
        <f t="shared" si="19"/>
        <v>-4</v>
      </c>
      <c r="L72" s="1"/>
      <c r="M72" s="1"/>
      <c r="N72" s="1"/>
      <c r="O72" s="1">
        <v>0</v>
      </c>
      <c r="P72" s="1"/>
      <c r="Q72" s="1">
        <f t="shared" si="20"/>
        <v>0.2</v>
      </c>
      <c r="R72" s="5"/>
      <c r="S72" s="5"/>
      <c r="T72" s="1"/>
      <c r="U72" s="1">
        <f t="shared" si="21"/>
        <v>65</v>
      </c>
      <c r="V72" s="1">
        <f t="shared" si="22"/>
        <v>65</v>
      </c>
      <c r="W72" s="1">
        <v>0.6</v>
      </c>
      <c r="X72" s="1">
        <v>0.6</v>
      </c>
      <c r="Y72" s="1">
        <v>1.2</v>
      </c>
      <c r="Z72" s="1">
        <v>1.8</v>
      </c>
      <c r="AA72" s="1">
        <v>0.8</v>
      </c>
      <c r="AB72" s="1">
        <v>-0.4</v>
      </c>
      <c r="AC72" s="1">
        <v>0.8</v>
      </c>
      <c r="AD72" s="1">
        <v>0.8</v>
      </c>
      <c r="AE72" s="1">
        <v>-0.4</v>
      </c>
      <c r="AF72" s="1">
        <v>-0.4</v>
      </c>
      <c r="AG72" s="1" t="s">
        <v>116</v>
      </c>
      <c r="AH72" s="1">
        <f t="shared" si="24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44</v>
      </c>
      <c r="C73" s="1">
        <v>18</v>
      </c>
      <c r="D73" s="1">
        <v>12</v>
      </c>
      <c r="E73" s="1"/>
      <c r="F73" s="1"/>
      <c r="G73" s="7">
        <v>0.2</v>
      </c>
      <c r="H73" s="1">
        <v>35</v>
      </c>
      <c r="I73" s="1" t="s">
        <v>39</v>
      </c>
      <c r="J73" s="1">
        <v>11</v>
      </c>
      <c r="K73" s="1">
        <f t="shared" si="19"/>
        <v>-11</v>
      </c>
      <c r="L73" s="1"/>
      <c r="M73" s="1"/>
      <c r="N73" s="1">
        <v>45.8</v>
      </c>
      <c r="O73" s="1">
        <v>0</v>
      </c>
      <c r="P73" s="1"/>
      <c r="Q73" s="1">
        <f t="shared" si="20"/>
        <v>0</v>
      </c>
      <c r="R73" s="5"/>
      <c r="S73" s="5"/>
      <c r="T73" s="1"/>
      <c r="U73" s="1" t="e">
        <f t="shared" si="21"/>
        <v>#DIV/0!</v>
      </c>
      <c r="V73" s="1" t="e">
        <f t="shared" si="22"/>
        <v>#DIV/0!</v>
      </c>
      <c r="W73" s="1">
        <v>2.2000000000000002</v>
      </c>
      <c r="X73" s="1">
        <v>6.2</v>
      </c>
      <c r="Y73" s="1">
        <v>2.8</v>
      </c>
      <c r="Z73" s="1">
        <v>3.6</v>
      </c>
      <c r="AA73" s="1">
        <v>3.4</v>
      </c>
      <c r="AB73" s="1">
        <v>3.2</v>
      </c>
      <c r="AC73" s="1">
        <v>6</v>
      </c>
      <c r="AD73" s="1">
        <v>3</v>
      </c>
      <c r="AE73" s="1">
        <v>0.8</v>
      </c>
      <c r="AF73" s="1">
        <v>4</v>
      </c>
      <c r="AG73" s="1"/>
      <c r="AH73" s="1">
        <f t="shared" si="24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8" t="s">
        <v>118</v>
      </c>
      <c r="B74" s="18" t="s">
        <v>38</v>
      </c>
      <c r="C74" s="18">
        <v>100.794</v>
      </c>
      <c r="D74" s="18">
        <v>81.66</v>
      </c>
      <c r="E74" s="18">
        <v>56.216000000000001</v>
      </c>
      <c r="F74" s="18">
        <v>61.195999999999998</v>
      </c>
      <c r="G74" s="19">
        <v>1</v>
      </c>
      <c r="H74" s="18">
        <v>60</v>
      </c>
      <c r="I74" s="18" t="s">
        <v>39</v>
      </c>
      <c r="J74" s="18">
        <v>12.6</v>
      </c>
      <c r="K74" s="18">
        <f t="shared" si="19"/>
        <v>43.616</v>
      </c>
      <c r="L74" s="18"/>
      <c r="M74" s="18"/>
      <c r="N74" s="18"/>
      <c r="O74" s="18">
        <v>62.354800000000033</v>
      </c>
      <c r="P74" s="18"/>
      <c r="Q74" s="18">
        <f t="shared" si="20"/>
        <v>11.2432</v>
      </c>
      <c r="R74" s="20">
        <f t="shared" ref="R74:R75" si="25">13*Q74-P74-O74-N74-F74</f>
        <v>22.610799999999955</v>
      </c>
      <c r="S74" s="20"/>
      <c r="T74" s="18"/>
      <c r="U74" s="18">
        <f t="shared" si="21"/>
        <v>13</v>
      </c>
      <c r="V74" s="18">
        <f t="shared" si="22"/>
        <v>10.988935534367444</v>
      </c>
      <c r="W74" s="18">
        <v>11.9268</v>
      </c>
      <c r="X74" s="18">
        <v>6.5419999999999998</v>
      </c>
      <c r="Y74" s="18">
        <v>7.5668000000000006</v>
      </c>
      <c r="Z74" s="18">
        <v>14.023999999999999</v>
      </c>
      <c r="AA74" s="18">
        <v>13.954599999999999</v>
      </c>
      <c r="AB74" s="18">
        <v>13.6814</v>
      </c>
      <c r="AC74" s="18">
        <v>16.1388</v>
      </c>
      <c r="AD74" s="18">
        <v>13.3484</v>
      </c>
      <c r="AE74" s="18">
        <v>12.81</v>
      </c>
      <c r="AF74" s="18">
        <v>25.884799999999998</v>
      </c>
      <c r="AG74" s="21" t="s">
        <v>146</v>
      </c>
      <c r="AH74" s="18">
        <f t="shared" si="24"/>
        <v>22.610799999999955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8" t="s">
        <v>119</v>
      </c>
      <c r="B75" s="18" t="s">
        <v>38</v>
      </c>
      <c r="C75" s="18">
        <v>575.73299999999995</v>
      </c>
      <c r="D75" s="18">
        <v>864.62400000000002</v>
      </c>
      <c r="E75" s="18">
        <v>486.73500000000001</v>
      </c>
      <c r="F75" s="18">
        <v>415.452</v>
      </c>
      <c r="G75" s="19">
        <v>1</v>
      </c>
      <c r="H75" s="18">
        <v>60</v>
      </c>
      <c r="I75" s="18" t="s">
        <v>39</v>
      </c>
      <c r="J75" s="18">
        <v>378.5</v>
      </c>
      <c r="K75" s="18">
        <f t="shared" si="19"/>
        <v>108.23500000000001</v>
      </c>
      <c r="L75" s="18"/>
      <c r="M75" s="18"/>
      <c r="N75" s="18"/>
      <c r="O75" s="18">
        <v>200</v>
      </c>
      <c r="P75" s="18">
        <v>400</v>
      </c>
      <c r="Q75" s="18">
        <f t="shared" si="20"/>
        <v>97.347000000000008</v>
      </c>
      <c r="R75" s="20">
        <f t="shared" si="25"/>
        <v>250.0590000000002</v>
      </c>
      <c r="S75" s="20"/>
      <c r="T75" s="18"/>
      <c r="U75" s="18">
        <f t="shared" si="21"/>
        <v>13</v>
      </c>
      <c r="V75" s="18">
        <f t="shared" si="22"/>
        <v>10.431261363986563</v>
      </c>
      <c r="W75" s="18">
        <v>90.032200000000017</v>
      </c>
      <c r="X75" s="18">
        <v>63.2164</v>
      </c>
      <c r="Y75" s="18">
        <v>77.668199999999985</v>
      </c>
      <c r="Z75" s="18">
        <v>118.8652</v>
      </c>
      <c r="AA75" s="18">
        <v>96.430800000000005</v>
      </c>
      <c r="AB75" s="18">
        <v>86.983999999999966</v>
      </c>
      <c r="AC75" s="18">
        <v>108.2154</v>
      </c>
      <c r="AD75" s="18">
        <v>97.971799999999988</v>
      </c>
      <c r="AE75" s="18">
        <v>88.295799999999957</v>
      </c>
      <c r="AF75" s="18">
        <v>139.74799999999999</v>
      </c>
      <c r="AG75" s="21" t="s">
        <v>146</v>
      </c>
      <c r="AH75" s="18">
        <f t="shared" si="24"/>
        <v>250.0590000000002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8" t="s">
        <v>120</v>
      </c>
      <c r="B76" s="18" t="s">
        <v>38</v>
      </c>
      <c r="C76" s="18">
        <v>751.16399999999999</v>
      </c>
      <c r="D76" s="18">
        <v>514.88800000000003</v>
      </c>
      <c r="E76" s="18">
        <v>427.964</v>
      </c>
      <c r="F76" s="18">
        <v>193.71600000000001</v>
      </c>
      <c r="G76" s="19">
        <v>1</v>
      </c>
      <c r="H76" s="18">
        <v>60</v>
      </c>
      <c r="I76" s="18" t="s">
        <v>39</v>
      </c>
      <c r="J76" s="18">
        <v>238.5</v>
      </c>
      <c r="K76" s="18">
        <f t="shared" si="19"/>
        <v>189.464</v>
      </c>
      <c r="L76" s="18"/>
      <c r="M76" s="18"/>
      <c r="N76" s="18">
        <v>382.59940000000017</v>
      </c>
      <c r="O76" s="18">
        <v>200</v>
      </c>
      <c r="P76" s="18">
        <v>600</v>
      </c>
      <c r="Q76" s="18">
        <f t="shared" si="20"/>
        <v>85.592799999999997</v>
      </c>
      <c r="R76" s="20"/>
      <c r="S76" s="20"/>
      <c r="T76" s="18"/>
      <c r="U76" s="18">
        <f t="shared" si="21"/>
        <v>16.079803441410963</v>
      </c>
      <c r="V76" s="18">
        <f t="shared" si="22"/>
        <v>16.079803441410963</v>
      </c>
      <c r="W76" s="18">
        <v>99.980999999999995</v>
      </c>
      <c r="X76" s="18">
        <v>89.228199999999987</v>
      </c>
      <c r="Y76" s="18">
        <v>82.684599999999961</v>
      </c>
      <c r="Z76" s="18">
        <v>104.65219999999999</v>
      </c>
      <c r="AA76" s="18">
        <v>115.4054</v>
      </c>
      <c r="AB76" s="18">
        <v>123.1216</v>
      </c>
      <c r="AC76" s="18">
        <v>121.47920000000001</v>
      </c>
      <c r="AD76" s="18">
        <v>144.25280000000001</v>
      </c>
      <c r="AE76" s="18">
        <v>177.75759999999991</v>
      </c>
      <c r="AF76" s="18">
        <v>225.54920000000001</v>
      </c>
      <c r="AG76" s="21" t="s">
        <v>146</v>
      </c>
      <c r="AH76" s="18">
        <f t="shared" si="24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2" t="s">
        <v>121</v>
      </c>
      <c r="B77" s="22" t="s">
        <v>38</v>
      </c>
      <c r="C77" s="22">
        <v>1254.3530000000001</v>
      </c>
      <c r="D77" s="22">
        <v>1606.2349999999999</v>
      </c>
      <c r="E77" s="22">
        <v>826.99800000000005</v>
      </c>
      <c r="F77" s="22">
        <v>916.82799999999997</v>
      </c>
      <c r="G77" s="23">
        <v>1</v>
      </c>
      <c r="H77" s="22">
        <v>60</v>
      </c>
      <c r="I77" s="22" t="s">
        <v>39</v>
      </c>
      <c r="J77" s="22">
        <v>510</v>
      </c>
      <c r="K77" s="22">
        <f t="shared" si="19"/>
        <v>316.99800000000005</v>
      </c>
      <c r="L77" s="22"/>
      <c r="M77" s="22"/>
      <c r="N77" s="22">
        <v>77.150860000000193</v>
      </c>
      <c r="O77" s="22">
        <v>152.5761399999997</v>
      </c>
      <c r="P77" s="22"/>
      <c r="Q77" s="22">
        <f t="shared" si="20"/>
        <v>165.39960000000002</v>
      </c>
      <c r="R77" s="24">
        <f>8*Q77-P77-O77-N77-F77</f>
        <v>176.64180000000033</v>
      </c>
      <c r="S77" s="24"/>
      <c r="T77" s="22"/>
      <c r="U77" s="22">
        <f t="shared" si="21"/>
        <v>8</v>
      </c>
      <c r="V77" s="22">
        <f t="shared" si="22"/>
        <v>6.9320300653689593</v>
      </c>
      <c r="W77" s="22">
        <v>151.32939999999999</v>
      </c>
      <c r="X77" s="22">
        <v>164.15360000000001</v>
      </c>
      <c r="Y77" s="22">
        <v>183.4752</v>
      </c>
      <c r="Z77" s="22">
        <v>186.6532</v>
      </c>
      <c r="AA77" s="22">
        <v>171.51660000000001</v>
      </c>
      <c r="AB77" s="22">
        <v>162.89099999999999</v>
      </c>
      <c r="AC77" s="22">
        <v>175.666</v>
      </c>
      <c r="AD77" s="22">
        <v>148.84639999999999</v>
      </c>
      <c r="AE77" s="22">
        <v>157.0124000000001</v>
      </c>
      <c r="AF77" s="22">
        <v>209.07740000000001</v>
      </c>
      <c r="AG77" s="22" t="s">
        <v>56</v>
      </c>
      <c r="AH77" s="22">
        <f t="shared" si="24"/>
        <v>176.64180000000033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122</v>
      </c>
      <c r="B78" s="1" t="s">
        <v>38</v>
      </c>
      <c r="C78" s="1">
        <v>53.533999999999999</v>
      </c>
      <c r="D78" s="1">
        <v>45.4</v>
      </c>
      <c r="E78" s="1">
        <v>13.529</v>
      </c>
      <c r="F78" s="1">
        <v>34.570999999999998</v>
      </c>
      <c r="G78" s="7">
        <v>1</v>
      </c>
      <c r="H78" s="1">
        <v>55</v>
      </c>
      <c r="I78" s="1" t="s">
        <v>39</v>
      </c>
      <c r="J78" s="1">
        <v>11.6</v>
      </c>
      <c r="K78" s="1">
        <f t="shared" si="19"/>
        <v>1.9290000000000003</v>
      </c>
      <c r="L78" s="1"/>
      <c r="M78" s="1"/>
      <c r="N78" s="1"/>
      <c r="O78" s="1">
        <v>0</v>
      </c>
      <c r="P78" s="1"/>
      <c r="Q78" s="1">
        <f t="shared" si="20"/>
        <v>2.7058</v>
      </c>
      <c r="R78" s="5"/>
      <c r="S78" s="5"/>
      <c r="T78" s="1"/>
      <c r="U78" s="1">
        <f t="shared" si="21"/>
        <v>12.776627984329957</v>
      </c>
      <c r="V78" s="1">
        <f t="shared" si="22"/>
        <v>12.776627984329957</v>
      </c>
      <c r="W78" s="1">
        <v>2.4396</v>
      </c>
      <c r="X78" s="1">
        <v>1.9004000000000001</v>
      </c>
      <c r="Y78" s="1">
        <v>1.36</v>
      </c>
      <c r="Z78" s="1">
        <v>1.6364000000000001</v>
      </c>
      <c r="AA78" s="1">
        <v>4.077</v>
      </c>
      <c r="AB78" s="1">
        <v>2.4474</v>
      </c>
      <c r="AC78" s="1">
        <v>-0.2576</v>
      </c>
      <c r="AD78" s="1">
        <v>0.81679999999999997</v>
      </c>
      <c r="AE78" s="1">
        <v>1.3328</v>
      </c>
      <c r="AF78" s="1">
        <v>2.1347999999999998</v>
      </c>
      <c r="AG78" s="1"/>
      <c r="AH78" s="1">
        <f t="shared" si="24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123</v>
      </c>
      <c r="B79" s="1" t="s">
        <v>38</v>
      </c>
      <c r="C79" s="1">
        <v>17.385000000000002</v>
      </c>
      <c r="D79" s="1">
        <v>13.532999999999999</v>
      </c>
      <c r="E79" s="1">
        <v>4.0419999999999998</v>
      </c>
      <c r="F79" s="1">
        <v>9.4060000000000006</v>
      </c>
      <c r="G79" s="7">
        <v>1</v>
      </c>
      <c r="H79" s="1">
        <v>55</v>
      </c>
      <c r="I79" s="1" t="s">
        <v>39</v>
      </c>
      <c r="J79" s="1">
        <v>2.8</v>
      </c>
      <c r="K79" s="1">
        <f t="shared" si="19"/>
        <v>1.242</v>
      </c>
      <c r="L79" s="1"/>
      <c r="M79" s="1"/>
      <c r="N79" s="1"/>
      <c r="O79" s="1">
        <v>6.734</v>
      </c>
      <c r="P79" s="1"/>
      <c r="Q79" s="1">
        <f t="shared" si="20"/>
        <v>0.80840000000000001</v>
      </c>
      <c r="R79" s="5"/>
      <c r="S79" s="5"/>
      <c r="T79" s="1"/>
      <c r="U79" s="1">
        <f t="shared" si="21"/>
        <v>19.96536368134587</v>
      </c>
      <c r="V79" s="1">
        <f t="shared" si="22"/>
        <v>19.96536368134587</v>
      </c>
      <c r="W79" s="1">
        <v>1.6140000000000001</v>
      </c>
      <c r="X79" s="1">
        <v>0.54580000000000006</v>
      </c>
      <c r="Y79" s="1">
        <v>9.4000000000000004E-3</v>
      </c>
      <c r="Z79" s="1">
        <v>1.1999999999999999E-3</v>
      </c>
      <c r="AA79" s="1">
        <v>-0.26800000000000002</v>
      </c>
      <c r="AB79" s="1">
        <v>0.2888</v>
      </c>
      <c r="AC79" s="1">
        <v>0.30980000000000002</v>
      </c>
      <c r="AD79" s="1">
        <v>2.1000000000000001E-2</v>
      </c>
      <c r="AE79" s="1">
        <v>0.26879999999999998</v>
      </c>
      <c r="AF79" s="1">
        <v>1.6108</v>
      </c>
      <c r="AG79" s="25" t="s">
        <v>87</v>
      </c>
      <c r="AH79" s="1">
        <f t="shared" si="24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124</v>
      </c>
      <c r="B80" s="1" t="s">
        <v>38</v>
      </c>
      <c r="C80" s="1">
        <v>8.2639999999999993</v>
      </c>
      <c r="D80" s="1">
        <v>5.5</v>
      </c>
      <c r="E80" s="1">
        <v>4.08</v>
      </c>
      <c r="F80" s="1">
        <v>1.42</v>
      </c>
      <c r="G80" s="7">
        <v>1</v>
      </c>
      <c r="H80" s="1">
        <v>55</v>
      </c>
      <c r="I80" s="1" t="s">
        <v>39</v>
      </c>
      <c r="J80" s="1">
        <v>4.2</v>
      </c>
      <c r="K80" s="1">
        <f t="shared" si="19"/>
        <v>-0.12000000000000011</v>
      </c>
      <c r="L80" s="1"/>
      <c r="M80" s="1"/>
      <c r="N80" s="1">
        <v>4</v>
      </c>
      <c r="O80" s="1">
        <v>8.0920000000000005</v>
      </c>
      <c r="P80" s="1"/>
      <c r="Q80" s="1">
        <f t="shared" si="20"/>
        <v>0.81600000000000006</v>
      </c>
      <c r="R80" s="5"/>
      <c r="S80" s="5"/>
      <c r="T80" s="1"/>
      <c r="U80" s="1">
        <f t="shared" si="21"/>
        <v>16.558823529411764</v>
      </c>
      <c r="V80" s="1">
        <f t="shared" si="22"/>
        <v>16.558823529411764</v>
      </c>
      <c r="W80" s="1">
        <v>1.3512</v>
      </c>
      <c r="X80" s="1">
        <v>0.80800000000000005</v>
      </c>
      <c r="Y80" s="1">
        <v>0.27279999999999999</v>
      </c>
      <c r="Z80" s="1">
        <v>-8.0399999999999999E-2</v>
      </c>
      <c r="AA80" s="1">
        <v>-8.0399999999999999E-2</v>
      </c>
      <c r="AB80" s="1">
        <v>0.27439999999999998</v>
      </c>
      <c r="AC80" s="1">
        <v>0.27439999999999998</v>
      </c>
      <c r="AD80" s="1">
        <v>0</v>
      </c>
      <c r="AE80" s="1">
        <v>0</v>
      </c>
      <c r="AF80" s="1">
        <v>0.5444</v>
      </c>
      <c r="AG80" s="1"/>
      <c r="AH80" s="1">
        <f t="shared" si="24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3" t="s">
        <v>125</v>
      </c>
      <c r="B81" s="13" t="s">
        <v>38</v>
      </c>
      <c r="C81" s="13"/>
      <c r="D81" s="13"/>
      <c r="E81" s="13"/>
      <c r="F81" s="13"/>
      <c r="G81" s="14">
        <v>0</v>
      </c>
      <c r="H81" s="13">
        <v>60</v>
      </c>
      <c r="I81" s="13" t="s">
        <v>39</v>
      </c>
      <c r="J81" s="13"/>
      <c r="K81" s="13">
        <f t="shared" si="19"/>
        <v>0</v>
      </c>
      <c r="L81" s="13"/>
      <c r="M81" s="13"/>
      <c r="N81" s="13"/>
      <c r="O81" s="13">
        <v>0</v>
      </c>
      <c r="P81" s="13"/>
      <c r="Q81" s="13">
        <f t="shared" si="20"/>
        <v>0</v>
      </c>
      <c r="R81" s="15"/>
      <c r="S81" s="15"/>
      <c r="T81" s="13"/>
      <c r="U81" s="13" t="e">
        <f t="shared" si="21"/>
        <v>#DIV/0!</v>
      </c>
      <c r="V81" s="13" t="e">
        <f t="shared" si="22"/>
        <v>#DIV/0!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 t="s">
        <v>49</v>
      </c>
      <c r="AH81" s="13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126</v>
      </c>
      <c r="B82" s="1" t="s">
        <v>44</v>
      </c>
      <c r="C82" s="1">
        <v>45</v>
      </c>
      <c r="D82" s="1">
        <v>36</v>
      </c>
      <c r="E82" s="1">
        <v>7</v>
      </c>
      <c r="F82" s="1">
        <v>19</v>
      </c>
      <c r="G82" s="7">
        <v>0.3</v>
      </c>
      <c r="H82" s="1">
        <v>40</v>
      </c>
      <c r="I82" s="1" t="s">
        <v>39</v>
      </c>
      <c r="J82" s="1">
        <v>3</v>
      </c>
      <c r="K82" s="1">
        <f t="shared" si="19"/>
        <v>4</v>
      </c>
      <c r="L82" s="1"/>
      <c r="M82" s="1"/>
      <c r="N82" s="1">
        <v>96.199999999999989</v>
      </c>
      <c r="O82" s="1">
        <v>0</v>
      </c>
      <c r="P82" s="1"/>
      <c r="Q82" s="1">
        <f t="shared" si="20"/>
        <v>1.4</v>
      </c>
      <c r="R82" s="5"/>
      <c r="S82" s="5"/>
      <c r="T82" s="1"/>
      <c r="U82" s="1">
        <f t="shared" si="21"/>
        <v>82.285714285714278</v>
      </c>
      <c r="V82" s="1">
        <f t="shared" si="22"/>
        <v>82.285714285714278</v>
      </c>
      <c r="W82" s="1">
        <v>6.2</v>
      </c>
      <c r="X82" s="1">
        <v>13.2</v>
      </c>
      <c r="Y82" s="1">
        <v>7.8</v>
      </c>
      <c r="Z82" s="1">
        <v>6.2</v>
      </c>
      <c r="AA82" s="1">
        <v>7.8</v>
      </c>
      <c r="AB82" s="1">
        <v>13</v>
      </c>
      <c r="AC82" s="1">
        <v>15.2</v>
      </c>
      <c r="AD82" s="1">
        <v>6.2</v>
      </c>
      <c r="AE82" s="1">
        <v>4.8</v>
      </c>
      <c r="AF82" s="1">
        <v>14</v>
      </c>
      <c r="AG82" s="1"/>
      <c r="AH82" s="1">
        <f t="shared" ref="AH82:AH94" si="26">G82*R82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127</v>
      </c>
      <c r="B83" s="1" t="s">
        <v>44</v>
      </c>
      <c r="C83" s="1">
        <v>86</v>
      </c>
      <c r="D83" s="1"/>
      <c r="E83" s="1">
        <v>21</v>
      </c>
      <c r="F83" s="1"/>
      <c r="G83" s="7">
        <v>0.3</v>
      </c>
      <c r="H83" s="1">
        <v>40</v>
      </c>
      <c r="I83" s="1" t="s">
        <v>39</v>
      </c>
      <c r="J83" s="1">
        <v>35</v>
      </c>
      <c r="K83" s="1">
        <f t="shared" si="19"/>
        <v>-14</v>
      </c>
      <c r="L83" s="1"/>
      <c r="M83" s="1"/>
      <c r="N83" s="1">
        <v>82</v>
      </c>
      <c r="O83" s="1">
        <v>64</v>
      </c>
      <c r="P83" s="1"/>
      <c r="Q83" s="1">
        <f t="shared" si="20"/>
        <v>4.2</v>
      </c>
      <c r="R83" s="5"/>
      <c r="S83" s="5"/>
      <c r="T83" s="1"/>
      <c r="U83" s="1">
        <f t="shared" si="21"/>
        <v>34.761904761904759</v>
      </c>
      <c r="V83" s="1">
        <f t="shared" si="22"/>
        <v>34.761904761904759</v>
      </c>
      <c r="W83" s="1">
        <v>14.6</v>
      </c>
      <c r="X83" s="1">
        <v>13</v>
      </c>
      <c r="Y83" s="1">
        <v>3.4</v>
      </c>
      <c r="Z83" s="1">
        <v>9.1999999999999993</v>
      </c>
      <c r="AA83" s="1">
        <v>9.8000000000000007</v>
      </c>
      <c r="AB83" s="1">
        <v>1.2</v>
      </c>
      <c r="AC83" s="1">
        <v>4</v>
      </c>
      <c r="AD83" s="1">
        <v>15.4</v>
      </c>
      <c r="AE83" s="1">
        <v>12.8</v>
      </c>
      <c r="AF83" s="1">
        <v>8.1999999999999993</v>
      </c>
      <c r="AG83" s="1"/>
      <c r="AH83" s="1">
        <f t="shared" si="26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128</v>
      </c>
      <c r="B84" s="1" t="s">
        <v>44</v>
      </c>
      <c r="C84" s="1">
        <v>53</v>
      </c>
      <c r="D84" s="1">
        <v>119</v>
      </c>
      <c r="E84" s="1">
        <v>33</v>
      </c>
      <c r="F84" s="1">
        <v>86</v>
      </c>
      <c r="G84" s="7">
        <v>0.3</v>
      </c>
      <c r="H84" s="1">
        <v>40</v>
      </c>
      <c r="I84" s="1" t="s">
        <v>39</v>
      </c>
      <c r="J84" s="1">
        <v>29</v>
      </c>
      <c r="K84" s="1">
        <f t="shared" si="19"/>
        <v>4</v>
      </c>
      <c r="L84" s="1"/>
      <c r="M84" s="1"/>
      <c r="N84" s="1"/>
      <c r="O84" s="1">
        <v>0</v>
      </c>
      <c r="P84" s="1"/>
      <c r="Q84" s="1">
        <f t="shared" si="20"/>
        <v>6.6</v>
      </c>
      <c r="R84" s="5"/>
      <c r="S84" s="5"/>
      <c r="T84" s="1"/>
      <c r="U84" s="1">
        <f t="shared" si="21"/>
        <v>13.030303030303031</v>
      </c>
      <c r="V84" s="1">
        <f t="shared" si="22"/>
        <v>13.030303030303031</v>
      </c>
      <c r="W84" s="1">
        <v>4</v>
      </c>
      <c r="X84" s="1">
        <v>2.2000000000000002</v>
      </c>
      <c r="Y84" s="1">
        <v>6.4</v>
      </c>
      <c r="Z84" s="1">
        <v>12.4</v>
      </c>
      <c r="AA84" s="1">
        <v>9.6</v>
      </c>
      <c r="AB84" s="1">
        <v>5.8</v>
      </c>
      <c r="AC84" s="1">
        <v>6.8</v>
      </c>
      <c r="AD84" s="1">
        <v>9.1999999999999993</v>
      </c>
      <c r="AE84" s="1">
        <v>8.6</v>
      </c>
      <c r="AF84" s="1">
        <v>8.8000000000000007</v>
      </c>
      <c r="AG84" s="1"/>
      <c r="AH84" s="1">
        <f t="shared" si="26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129</v>
      </c>
      <c r="B85" s="1" t="s">
        <v>44</v>
      </c>
      <c r="C85" s="1">
        <v>29</v>
      </c>
      <c r="D85" s="1">
        <v>27</v>
      </c>
      <c r="E85" s="1">
        <v>6</v>
      </c>
      <c r="F85" s="1">
        <v>23</v>
      </c>
      <c r="G85" s="7">
        <v>0.05</v>
      </c>
      <c r="H85" s="1">
        <v>120</v>
      </c>
      <c r="I85" s="1" t="s">
        <v>39</v>
      </c>
      <c r="J85" s="1">
        <v>4</v>
      </c>
      <c r="K85" s="1">
        <f t="shared" si="19"/>
        <v>2</v>
      </c>
      <c r="L85" s="1"/>
      <c r="M85" s="1"/>
      <c r="N85" s="1"/>
      <c r="O85" s="1">
        <v>0</v>
      </c>
      <c r="P85" s="1"/>
      <c r="Q85" s="1">
        <f t="shared" si="20"/>
        <v>1.2</v>
      </c>
      <c r="R85" s="5"/>
      <c r="S85" s="5"/>
      <c r="T85" s="1"/>
      <c r="U85" s="1">
        <f t="shared" si="21"/>
        <v>19.166666666666668</v>
      </c>
      <c r="V85" s="1">
        <f t="shared" si="22"/>
        <v>19.166666666666668</v>
      </c>
      <c r="W85" s="1">
        <v>1.2</v>
      </c>
      <c r="X85" s="1">
        <v>0</v>
      </c>
      <c r="Y85" s="1">
        <v>0.4</v>
      </c>
      <c r="Z85" s="1">
        <v>2</v>
      </c>
      <c r="AA85" s="1">
        <v>1.6</v>
      </c>
      <c r="AB85" s="1">
        <v>1.8</v>
      </c>
      <c r="AC85" s="1">
        <v>1.8</v>
      </c>
      <c r="AD85" s="1">
        <v>3.6</v>
      </c>
      <c r="AE85" s="1">
        <v>4.2</v>
      </c>
      <c r="AF85" s="1">
        <v>5.8</v>
      </c>
      <c r="AG85" s="26" t="s">
        <v>130</v>
      </c>
      <c r="AH85" s="1">
        <f t="shared" si="26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8" t="s">
        <v>131</v>
      </c>
      <c r="B86" s="18" t="s">
        <v>38</v>
      </c>
      <c r="C86" s="18">
        <v>794.63800000000003</v>
      </c>
      <c r="D86" s="18">
        <v>851.86500000000001</v>
      </c>
      <c r="E86" s="18">
        <v>649.66399999999999</v>
      </c>
      <c r="F86" s="18">
        <v>385.41800000000001</v>
      </c>
      <c r="G86" s="19">
        <v>1</v>
      </c>
      <c r="H86" s="18">
        <v>40</v>
      </c>
      <c r="I86" s="18" t="s">
        <v>39</v>
      </c>
      <c r="J86" s="18">
        <v>352</v>
      </c>
      <c r="K86" s="18">
        <f t="shared" si="19"/>
        <v>297.66399999999999</v>
      </c>
      <c r="L86" s="18"/>
      <c r="M86" s="18"/>
      <c r="N86" s="18"/>
      <c r="O86" s="18">
        <v>218.53100000000009</v>
      </c>
      <c r="P86" s="18">
        <v>300</v>
      </c>
      <c r="Q86" s="18">
        <f t="shared" si="20"/>
        <v>129.93279999999999</v>
      </c>
      <c r="R86" s="20">
        <f>12*Q86-P86-O86-N86-F86</f>
        <v>655.24459999999965</v>
      </c>
      <c r="S86" s="20"/>
      <c r="T86" s="18"/>
      <c r="U86" s="18">
        <f t="shared" si="21"/>
        <v>11.999999999999998</v>
      </c>
      <c r="V86" s="18">
        <f t="shared" si="22"/>
        <v>6.9570501059008976</v>
      </c>
      <c r="W86" s="18">
        <v>113.71339999999999</v>
      </c>
      <c r="X86" s="18">
        <v>94.19980000000001</v>
      </c>
      <c r="Y86" s="18">
        <v>97.612800000000007</v>
      </c>
      <c r="Z86" s="18">
        <v>98.578999999999994</v>
      </c>
      <c r="AA86" s="18">
        <v>103.17700000000001</v>
      </c>
      <c r="AB86" s="18">
        <v>83.909199999999998</v>
      </c>
      <c r="AC86" s="18">
        <v>74.331800000000015</v>
      </c>
      <c r="AD86" s="18">
        <v>79.244200000000006</v>
      </c>
      <c r="AE86" s="18">
        <v>80.2286</v>
      </c>
      <c r="AF86" s="18">
        <v>111.3188</v>
      </c>
      <c r="AG86" s="21" t="s">
        <v>145</v>
      </c>
      <c r="AH86" s="18">
        <f t="shared" si="26"/>
        <v>655.24459999999965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132</v>
      </c>
      <c r="B87" s="1" t="s">
        <v>44</v>
      </c>
      <c r="C87" s="1">
        <v>134</v>
      </c>
      <c r="D87" s="1">
        <v>127</v>
      </c>
      <c r="E87" s="1">
        <v>65</v>
      </c>
      <c r="F87" s="1">
        <v>52</v>
      </c>
      <c r="G87" s="7">
        <v>0.3</v>
      </c>
      <c r="H87" s="1">
        <v>40</v>
      </c>
      <c r="I87" s="1" t="s">
        <v>39</v>
      </c>
      <c r="J87" s="1">
        <v>75</v>
      </c>
      <c r="K87" s="1">
        <f t="shared" si="19"/>
        <v>-10</v>
      </c>
      <c r="L87" s="1"/>
      <c r="M87" s="1"/>
      <c r="N87" s="1"/>
      <c r="O87" s="1">
        <v>44</v>
      </c>
      <c r="P87" s="1"/>
      <c r="Q87" s="1">
        <f t="shared" si="20"/>
        <v>13</v>
      </c>
      <c r="R87" s="5">
        <f t="shared" ref="R87:R90" si="27">11*Q87-P87-O87-N87-F87</f>
        <v>47</v>
      </c>
      <c r="S87" s="5"/>
      <c r="T87" s="1"/>
      <c r="U87" s="1">
        <f t="shared" si="21"/>
        <v>11</v>
      </c>
      <c r="V87" s="1">
        <f t="shared" si="22"/>
        <v>7.384615384615385</v>
      </c>
      <c r="W87" s="1">
        <v>12</v>
      </c>
      <c r="X87" s="1">
        <v>6</v>
      </c>
      <c r="Y87" s="1">
        <v>3</v>
      </c>
      <c r="Z87" s="1">
        <v>15.6</v>
      </c>
      <c r="AA87" s="1">
        <v>21</v>
      </c>
      <c r="AB87" s="1">
        <v>10</v>
      </c>
      <c r="AC87" s="1">
        <v>7</v>
      </c>
      <c r="AD87" s="1">
        <v>12.8</v>
      </c>
      <c r="AE87" s="1">
        <v>5.8</v>
      </c>
      <c r="AF87" s="1">
        <v>12</v>
      </c>
      <c r="AG87" s="1"/>
      <c r="AH87" s="1">
        <f t="shared" si="26"/>
        <v>14.1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133</v>
      </c>
      <c r="B88" s="1" t="s">
        <v>44</v>
      </c>
      <c r="C88" s="1">
        <v>81</v>
      </c>
      <c r="D88" s="1">
        <v>109</v>
      </c>
      <c r="E88" s="1">
        <v>30</v>
      </c>
      <c r="F88" s="1">
        <v>73</v>
      </c>
      <c r="G88" s="7">
        <v>0.3</v>
      </c>
      <c r="H88" s="1">
        <v>40</v>
      </c>
      <c r="I88" s="1" t="s">
        <v>39</v>
      </c>
      <c r="J88" s="1">
        <v>28</v>
      </c>
      <c r="K88" s="1">
        <f t="shared" si="19"/>
        <v>2</v>
      </c>
      <c r="L88" s="1"/>
      <c r="M88" s="1"/>
      <c r="N88" s="1"/>
      <c r="O88" s="1">
        <v>0</v>
      </c>
      <c r="P88" s="1"/>
      <c r="Q88" s="1">
        <f t="shared" si="20"/>
        <v>6</v>
      </c>
      <c r="R88" s="5"/>
      <c r="S88" s="5"/>
      <c r="T88" s="1"/>
      <c r="U88" s="1">
        <f t="shared" si="21"/>
        <v>12.166666666666666</v>
      </c>
      <c r="V88" s="1">
        <f t="shared" si="22"/>
        <v>12.166666666666666</v>
      </c>
      <c r="W88" s="1">
        <v>4.5999999999999996</v>
      </c>
      <c r="X88" s="1">
        <v>6.2</v>
      </c>
      <c r="Y88" s="1">
        <v>9</v>
      </c>
      <c r="Z88" s="1">
        <v>12.6</v>
      </c>
      <c r="AA88" s="1">
        <v>12.6</v>
      </c>
      <c r="AB88" s="1">
        <v>7.4</v>
      </c>
      <c r="AC88" s="1">
        <v>8.6</v>
      </c>
      <c r="AD88" s="1">
        <v>12.4</v>
      </c>
      <c r="AE88" s="1">
        <v>10.4</v>
      </c>
      <c r="AF88" s="1">
        <v>8.6</v>
      </c>
      <c r="AG88" s="1" t="s">
        <v>134</v>
      </c>
      <c r="AH88" s="1">
        <f t="shared" si="26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135</v>
      </c>
      <c r="B89" s="1" t="s">
        <v>38</v>
      </c>
      <c r="C89" s="1">
        <v>27.744</v>
      </c>
      <c r="D89" s="1">
        <v>21.245999999999999</v>
      </c>
      <c r="E89" s="1">
        <v>9.6</v>
      </c>
      <c r="F89" s="1">
        <v>11.54</v>
      </c>
      <c r="G89" s="7">
        <v>1</v>
      </c>
      <c r="H89" s="1">
        <v>45</v>
      </c>
      <c r="I89" s="1" t="s">
        <v>39</v>
      </c>
      <c r="J89" s="1">
        <v>4.5</v>
      </c>
      <c r="K89" s="1">
        <f t="shared" si="19"/>
        <v>5.0999999999999996</v>
      </c>
      <c r="L89" s="1"/>
      <c r="M89" s="1"/>
      <c r="N89" s="1"/>
      <c r="O89" s="1">
        <v>0</v>
      </c>
      <c r="P89" s="1"/>
      <c r="Q89" s="1">
        <f t="shared" si="20"/>
        <v>1.92</v>
      </c>
      <c r="R89" s="5">
        <f t="shared" si="27"/>
        <v>9.5799999999999983</v>
      </c>
      <c r="S89" s="5"/>
      <c r="T89" s="1"/>
      <c r="U89" s="1">
        <f t="shared" si="21"/>
        <v>10.999999999999998</v>
      </c>
      <c r="V89" s="1">
        <f t="shared" si="22"/>
        <v>6.0104166666666661</v>
      </c>
      <c r="W89" s="1">
        <v>1.9179999999999999</v>
      </c>
      <c r="X89" s="1">
        <v>1.8333999999999999</v>
      </c>
      <c r="Y89" s="1">
        <v>1.2854000000000001</v>
      </c>
      <c r="Z89" s="1">
        <v>2.3896000000000002</v>
      </c>
      <c r="AA89" s="1">
        <v>3.0840000000000001</v>
      </c>
      <c r="AB89" s="1">
        <v>3.3927999999999998</v>
      </c>
      <c r="AC89" s="1">
        <v>3.4872000000000001</v>
      </c>
      <c r="AD89" s="1">
        <v>3.3348</v>
      </c>
      <c r="AE89" s="1">
        <v>3.0884</v>
      </c>
      <c r="AF89" s="1">
        <v>3.8288000000000002</v>
      </c>
      <c r="AG89" s="1"/>
      <c r="AH89" s="1">
        <f t="shared" si="26"/>
        <v>9.5799999999999983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136</v>
      </c>
      <c r="B90" s="1" t="s">
        <v>38</v>
      </c>
      <c r="C90" s="1">
        <v>21.797000000000001</v>
      </c>
      <c r="D90" s="1">
        <v>16</v>
      </c>
      <c r="E90" s="1">
        <v>6.7839999999999998</v>
      </c>
      <c r="F90" s="1">
        <v>5.0919999999999996</v>
      </c>
      <c r="G90" s="7">
        <v>1</v>
      </c>
      <c r="H90" s="1">
        <v>50</v>
      </c>
      <c r="I90" s="1" t="s">
        <v>39</v>
      </c>
      <c r="J90" s="1">
        <v>7.2</v>
      </c>
      <c r="K90" s="1">
        <f t="shared" si="19"/>
        <v>-0.41600000000000037</v>
      </c>
      <c r="L90" s="1"/>
      <c r="M90" s="1"/>
      <c r="N90" s="1"/>
      <c r="O90" s="1">
        <v>4</v>
      </c>
      <c r="P90" s="1"/>
      <c r="Q90" s="1">
        <f t="shared" si="20"/>
        <v>1.3568</v>
      </c>
      <c r="R90" s="5">
        <f t="shared" si="27"/>
        <v>5.8327999999999998</v>
      </c>
      <c r="S90" s="5"/>
      <c r="T90" s="1"/>
      <c r="U90" s="1">
        <f t="shared" si="21"/>
        <v>10.999999999999998</v>
      </c>
      <c r="V90" s="1">
        <f t="shared" si="22"/>
        <v>6.7010613207547163</v>
      </c>
      <c r="W90" s="1">
        <v>1.3732</v>
      </c>
      <c r="X90" s="1">
        <v>1.6292</v>
      </c>
      <c r="Y90" s="1">
        <v>1.3444</v>
      </c>
      <c r="Z90" s="1">
        <v>1.0835999999999999</v>
      </c>
      <c r="AA90" s="1">
        <v>1.0775999999999999</v>
      </c>
      <c r="AB90" s="1">
        <v>2.7231999999999998</v>
      </c>
      <c r="AC90" s="1">
        <v>1.9176</v>
      </c>
      <c r="AD90" s="1">
        <v>0.82520000000000004</v>
      </c>
      <c r="AE90" s="1">
        <v>1.38</v>
      </c>
      <c r="AF90" s="1">
        <v>3.0455999999999999</v>
      </c>
      <c r="AG90" s="1"/>
      <c r="AH90" s="1">
        <f t="shared" si="26"/>
        <v>5.8327999999999998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137</v>
      </c>
      <c r="B91" s="1" t="s">
        <v>44</v>
      </c>
      <c r="C91" s="1">
        <v>29</v>
      </c>
      <c r="D91" s="1">
        <v>56</v>
      </c>
      <c r="E91" s="1">
        <v>17</v>
      </c>
      <c r="F91" s="1">
        <v>34</v>
      </c>
      <c r="G91" s="7">
        <v>0.33</v>
      </c>
      <c r="H91" s="1">
        <v>40</v>
      </c>
      <c r="I91" s="1" t="s">
        <v>39</v>
      </c>
      <c r="J91" s="1">
        <v>19</v>
      </c>
      <c r="K91" s="1">
        <f t="shared" si="19"/>
        <v>-2</v>
      </c>
      <c r="L91" s="1"/>
      <c r="M91" s="1"/>
      <c r="N91" s="1"/>
      <c r="O91" s="1">
        <v>0</v>
      </c>
      <c r="P91" s="1"/>
      <c r="Q91" s="1">
        <f t="shared" si="20"/>
        <v>3.4</v>
      </c>
      <c r="R91" s="5">
        <v>6</v>
      </c>
      <c r="S91" s="5"/>
      <c r="T91" s="1"/>
      <c r="U91" s="1">
        <f t="shared" si="21"/>
        <v>11.764705882352942</v>
      </c>
      <c r="V91" s="1">
        <f t="shared" si="22"/>
        <v>10</v>
      </c>
      <c r="W91" s="1">
        <v>4.5999999999999996</v>
      </c>
      <c r="X91" s="1">
        <v>3.8</v>
      </c>
      <c r="Y91" s="1">
        <v>4.8</v>
      </c>
      <c r="Z91" s="1">
        <v>6.4</v>
      </c>
      <c r="AA91" s="1">
        <v>5</v>
      </c>
      <c r="AB91" s="1">
        <v>3.8</v>
      </c>
      <c r="AC91" s="1">
        <v>5.4</v>
      </c>
      <c r="AD91" s="1">
        <v>5.8</v>
      </c>
      <c r="AE91" s="1">
        <v>1.6</v>
      </c>
      <c r="AF91" s="1">
        <v>6.2</v>
      </c>
      <c r="AG91" s="1"/>
      <c r="AH91" s="1">
        <f t="shared" si="26"/>
        <v>1.98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138</v>
      </c>
      <c r="B92" s="1" t="s">
        <v>44</v>
      </c>
      <c r="C92" s="1">
        <v>41</v>
      </c>
      <c r="D92" s="1">
        <v>55</v>
      </c>
      <c r="E92" s="1">
        <v>17</v>
      </c>
      <c r="F92" s="1">
        <v>37</v>
      </c>
      <c r="G92" s="7">
        <v>0.3</v>
      </c>
      <c r="H92" s="1">
        <v>40</v>
      </c>
      <c r="I92" s="1" t="s">
        <v>39</v>
      </c>
      <c r="J92" s="1">
        <v>12</v>
      </c>
      <c r="K92" s="1">
        <f t="shared" si="19"/>
        <v>5</v>
      </c>
      <c r="L92" s="1"/>
      <c r="M92" s="1"/>
      <c r="N92" s="1"/>
      <c r="O92" s="1">
        <v>0</v>
      </c>
      <c r="P92" s="1"/>
      <c r="Q92" s="1">
        <f t="shared" si="20"/>
        <v>3.4</v>
      </c>
      <c r="R92" s="5"/>
      <c r="S92" s="5"/>
      <c r="T92" s="1"/>
      <c r="U92" s="1">
        <f t="shared" si="21"/>
        <v>10.882352941176471</v>
      </c>
      <c r="V92" s="1">
        <f t="shared" si="22"/>
        <v>10.882352941176471</v>
      </c>
      <c r="W92" s="1">
        <v>2.2000000000000002</v>
      </c>
      <c r="X92" s="1">
        <v>3</v>
      </c>
      <c r="Y92" s="1">
        <v>3.8</v>
      </c>
      <c r="Z92" s="1">
        <v>5.8</v>
      </c>
      <c r="AA92" s="1">
        <v>5.2</v>
      </c>
      <c r="AB92" s="1">
        <v>4.2</v>
      </c>
      <c r="AC92" s="1">
        <v>4.8</v>
      </c>
      <c r="AD92" s="1">
        <v>4.8</v>
      </c>
      <c r="AE92" s="1">
        <v>3.6</v>
      </c>
      <c r="AF92" s="1">
        <v>4.5999999999999996</v>
      </c>
      <c r="AG92" s="1"/>
      <c r="AH92" s="1">
        <f t="shared" si="26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139</v>
      </c>
      <c r="B93" s="1" t="s">
        <v>44</v>
      </c>
      <c r="C93" s="1">
        <v>23</v>
      </c>
      <c r="D93" s="1">
        <v>33</v>
      </c>
      <c r="E93" s="1">
        <v>5</v>
      </c>
      <c r="F93" s="1">
        <v>26</v>
      </c>
      <c r="G93" s="7">
        <v>0.12</v>
      </c>
      <c r="H93" s="1">
        <v>45</v>
      </c>
      <c r="I93" s="1" t="s">
        <v>39</v>
      </c>
      <c r="J93" s="1">
        <v>7</v>
      </c>
      <c r="K93" s="1">
        <f t="shared" si="19"/>
        <v>-2</v>
      </c>
      <c r="L93" s="1"/>
      <c r="M93" s="1"/>
      <c r="N93" s="1"/>
      <c r="O93" s="1">
        <v>0</v>
      </c>
      <c r="P93" s="1"/>
      <c r="Q93" s="1">
        <f t="shared" si="20"/>
        <v>1</v>
      </c>
      <c r="R93" s="5"/>
      <c r="S93" s="5"/>
      <c r="T93" s="1"/>
      <c r="U93" s="1">
        <f t="shared" si="21"/>
        <v>26</v>
      </c>
      <c r="V93" s="1">
        <f t="shared" si="22"/>
        <v>26</v>
      </c>
      <c r="W93" s="1">
        <v>1.2</v>
      </c>
      <c r="X93" s="1">
        <v>1.6</v>
      </c>
      <c r="Y93" s="1">
        <v>2.4</v>
      </c>
      <c r="Z93" s="1">
        <v>3.4</v>
      </c>
      <c r="AA93" s="1">
        <v>3.8</v>
      </c>
      <c r="AB93" s="1">
        <v>3.8</v>
      </c>
      <c r="AC93" s="1">
        <v>2</v>
      </c>
      <c r="AD93" s="1">
        <v>2.4</v>
      </c>
      <c r="AE93" s="1">
        <v>1.6</v>
      </c>
      <c r="AF93" s="1">
        <v>0</v>
      </c>
      <c r="AG93" s="1" t="s">
        <v>140</v>
      </c>
      <c r="AH93" s="1">
        <f t="shared" si="26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141</v>
      </c>
      <c r="B94" s="1" t="s">
        <v>38</v>
      </c>
      <c r="C94" s="1">
        <v>12.015000000000001</v>
      </c>
      <c r="D94" s="1">
        <v>10.8</v>
      </c>
      <c r="E94" s="1">
        <v>2.262</v>
      </c>
      <c r="F94" s="1">
        <v>8.5380000000000003</v>
      </c>
      <c r="G94" s="7">
        <v>1</v>
      </c>
      <c r="H94" s="1">
        <v>180</v>
      </c>
      <c r="I94" s="1" t="s">
        <v>39</v>
      </c>
      <c r="J94" s="1">
        <v>2</v>
      </c>
      <c r="K94" s="1">
        <f t="shared" si="19"/>
        <v>0.26200000000000001</v>
      </c>
      <c r="L94" s="1"/>
      <c r="M94" s="1"/>
      <c r="N94" s="1"/>
      <c r="O94" s="1">
        <v>0</v>
      </c>
      <c r="P94" s="1"/>
      <c r="Q94" s="1">
        <f t="shared" si="20"/>
        <v>0.45240000000000002</v>
      </c>
      <c r="R94" s="5"/>
      <c r="S94" s="5"/>
      <c r="T94" s="1"/>
      <c r="U94" s="1">
        <f t="shared" si="21"/>
        <v>18.872679045092838</v>
      </c>
      <c r="V94" s="1">
        <f t="shared" si="22"/>
        <v>18.872679045092838</v>
      </c>
      <c r="W94" s="1">
        <v>0.2248</v>
      </c>
      <c r="X94" s="1">
        <v>0.2248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27" t="s">
        <v>148</v>
      </c>
      <c r="AH94" s="1">
        <f t="shared" si="26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142</v>
      </c>
      <c r="B95" s="10" t="s">
        <v>44</v>
      </c>
      <c r="C95" s="10"/>
      <c r="D95" s="10">
        <v>72</v>
      </c>
      <c r="E95" s="10"/>
      <c r="F95" s="10"/>
      <c r="G95" s="11">
        <v>0</v>
      </c>
      <c r="H95" s="10" t="e">
        <v>#N/A</v>
      </c>
      <c r="I95" s="10" t="s">
        <v>64</v>
      </c>
      <c r="J95" s="10"/>
      <c r="K95" s="10">
        <f t="shared" si="19"/>
        <v>0</v>
      </c>
      <c r="L95" s="10"/>
      <c r="M95" s="10"/>
      <c r="N95" s="10"/>
      <c r="O95" s="10">
        <v>0</v>
      </c>
      <c r="P95" s="10"/>
      <c r="Q95" s="10">
        <f t="shared" si="20"/>
        <v>0</v>
      </c>
      <c r="R95" s="12"/>
      <c r="S95" s="12"/>
      <c r="T95" s="10"/>
      <c r="U95" s="10" t="e">
        <f t="shared" si="21"/>
        <v>#DIV/0!</v>
      </c>
      <c r="V95" s="10" t="e">
        <f t="shared" si="22"/>
        <v>#DIV/0!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 t="s">
        <v>143</v>
      </c>
      <c r="AH95" s="10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144</v>
      </c>
      <c r="B96" s="10" t="s">
        <v>44</v>
      </c>
      <c r="C96" s="10"/>
      <c r="D96" s="10">
        <v>72</v>
      </c>
      <c r="E96" s="10">
        <v>18</v>
      </c>
      <c r="F96" s="10">
        <v>29</v>
      </c>
      <c r="G96" s="11">
        <v>0</v>
      </c>
      <c r="H96" s="10" t="e">
        <v>#N/A</v>
      </c>
      <c r="I96" s="10" t="s">
        <v>64</v>
      </c>
      <c r="J96" s="10">
        <v>17</v>
      </c>
      <c r="K96" s="10">
        <f t="shared" si="19"/>
        <v>1</v>
      </c>
      <c r="L96" s="10"/>
      <c r="M96" s="10"/>
      <c r="N96" s="10"/>
      <c r="O96" s="10">
        <v>0</v>
      </c>
      <c r="P96" s="10"/>
      <c r="Q96" s="10">
        <f t="shared" si="20"/>
        <v>3.6</v>
      </c>
      <c r="R96" s="12"/>
      <c r="S96" s="12"/>
      <c r="T96" s="10"/>
      <c r="U96" s="10">
        <f t="shared" si="21"/>
        <v>8.0555555555555554</v>
      </c>
      <c r="V96" s="10">
        <f t="shared" si="22"/>
        <v>8.0555555555555554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 t="s">
        <v>143</v>
      </c>
      <c r="AH96" s="10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H96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2025-05-22T15:37:29Z</dcterms:created>
  <dcterms:modified xsi:type="dcterms:W3CDTF">2025-05-22T15:55:38Z</dcterms:modified>
</cp:coreProperties>
</file>