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Ост КИ филиалы\"/>
    </mc:Choice>
  </mc:AlternateContent>
  <xr:revisionPtr revIDLastSave="0" documentId="13_ncr:1_{4DF1AEE6-0EFF-4F56-B7BA-233D21B680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5" i="1" l="1"/>
  <c r="Q7" i="1"/>
  <c r="Q8" i="1"/>
  <c r="R8" i="1" s="1"/>
  <c r="AH8" i="1" s="1"/>
  <c r="Q9" i="1"/>
  <c r="R9" i="1" s="1"/>
  <c r="Q10" i="1"/>
  <c r="Q11" i="1"/>
  <c r="Q12" i="1"/>
  <c r="R12" i="1" s="1"/>
  <c r="AH12" i="1" s="1"/>
  <c r="Q13" i="1"/>
  <c r="Q14" i="1"/>
  <c r="Q15" i="1"/>
  <c r="Q16" i="1"/>
  <c r="R16" i="1" s="1"/>
  <c r="AH16" i="1" s="1"/>
  <c r="Q17" i="1"/>
  <c r="Q18" i="1"/>
  <c r="Q19" i="1"/>
  <c r="Q20" i="1"/>
  <c r="AH20" i="1" s="1"/>
  <c r="Q21" i="1"/>
  <c r="Q22" i="1"/>
  <c r="Q23" i="1"/>
  <c r="Q24" i="1"/>
  <c r="AH24" i="1" s="1"/>
  <c r="Q25" i="1"/>
  <c r="R25" i="1" s="1"/>
  <c r="Q26" i="1"/>
  <c r="R26" i="1" s="1"/>
  <c r="Q27" i="1"/>
  <c r="Q28" i="1"/>
  <c r="R28" i="1" s="1"/>
  <c r="AH28" i="1" s="1"/>
  <c r="Q29" i="1"/>
  <c r="Q30" i="1"/>
  <c r="Q31" i="1"/>
  <c r="Q32" i="1"/>
  <c r="R32" i="1" s="1"/>
  <c r="AH32" i="1" s="1"/>
  <c r="Q33" i="1"/>
  <c r="Q34" i="1"/>
  <c r="Q35" i="1"/>
  <c r="Q36" i="1"/>
  <c r="R36" i="1" s="1"/>
  <c r="AH36" i="1" s="1"/>
  <c r="Q37" i="1"/>
  <c r="R37" i="1" s="1"/>
  <c r="Q38" i="1"/>
  <c r="R38" i="1" s="1"/>
  <c r="Q39" i="1"/>
  <c r="Q40" i="1"/>
  <c r="R40" i="1" s="1"/>
  <c r="AH40" i="1" s="1"/>
  <c r="Q41" i="1"/>
  <c r="Q42" i="1"/>
  <c r="Q43" i="1"/>
  <c r="Q44" i="1"/>
  <c r="R44" i="1" s="1"/>
  <c r="AH44" i="1" s="1"/>
  <c r="Q45" i="1"/>
  <c r="Q46" i="1"/>
  <c r="Q47" i="1"/>
  <c r="Q48" i="1"/>
  <c r="R48" i="1" s="1"/>
  <c r="AH48" i="1" s="1"/>
  <c r="Q49" i="1"/>
  <c r="Q50" i="1"/>
  <c r="Q51" i="1"/>
  <c r="Q52" i="1"/>
  <c r="R52" i="1" s="1"/>
  <c r="Q53" i="1"/>
  <c r="U53" i="1" s="1"/>
  <c r="Q54" i="1"/>
  <c r="Q55" i="1"/>
  <c r="AH55" i="1" s="1"/>
  <c r="Q56" i="1"/>
  <c r="Q57" i="1"/>
  <c r="Q58" i="1"/>
  <c r="Q59" i="1"/>
  <c r="AH59" i="1" s="1"/>
  <c r="Q60" i="1"/>
  <c r="Q61" i="1"/>
  <c r="R61" i="1" s="1"/>
  <c r="AH61" i="1" s="1"/>
  <c r="Q62" i="1"/>
  <c r="Q63" i="1"/>
  <c r="Q64" i="1"/>
  <c r="Q65" i="1"/>
  <c r="R65" i="1" s="1"/>
  <c r="AH65" i="1" s="1"/>
  <c r="Q66" i="1"/>
  <c r="U66" i="1" s="1"/>
  <c r="Q67" i="1"/>
  <c r="Q68" i="1"/>
  <c r="Q69" i="1"/>
  <c r="Q70" i="1"/>
  <c r="R70" i="1" s="1"/>
  <c r="AH70" i="1" s="1"/>
  <c r="Q71" i="1"/>
  <c r="Q72" i="1"/>
  <c r="Q73" i="1"/>
  <c r="Q74" i="1"/>
  <c r="R74" i="1" s="1"/>
  <c r="AH74" i="1" s="1"/>
  <c r="Q75" i="1"/>
  <c r="Q76" i="1"/>
  <c r="Q77" i="1"/>
  <c r="Q78" i="1"/>
  <c r="R78" i="1" s="1"/>
  <c r="AH78" i="1" s="1"/>
  <c r="Q79" i="1"/>
  <c r="Q80" i="1"/>
  <c r="Q81" i="1"/>
  <c r="Q82" i="1"/>
  <c r="AH82" i="1" s="1"/>
  <c r="Q83" i="1"/>
  <c r="Q84" i="1"/>
  <c r="R84" i="1" s="1"/>
  <c r="Q85" i="1"/>
  <c r="Q86" i="1"/>
  <c r="R86" i="1" s="1"/>
  <c r="AH86" i="1" s="1"/>
  <c r="Q87" i="1"/>
  <c r="Q88" i="1"/>
  <c r="Q89" i="1"/>
  <c r="U89" i="1" s="1"/>
  <c r="Q90" i="1"/>
  <c r="Q91" i="1"/>
  <c r="R91" i="1" s="1"/>
  <c r="AH91" i="1" s="1"/>
  <c r="Q92" i="1"/>
  <c r="Q93" i="1"/>
  <c r="V93" i="1" s="1"/>
  <c r="Q94" i="1"/>
  <c r="Q95" i="1"/>
  <c r="V95" i="1" s="1"/>
  <c r="Q96" i="1"/>
  <c r="Q97" i="1"/>
  <c r="V97" i="1" s="1"/>
  <c r="Q98" i="1"/>
  <c r="R98" i="1" s="1"/>
  <c r="Q6" i="1"/>
  <c r="R6" i="1" s="1"/>
  <c r="AH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AH57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63" i="1" l="1"/>
  <c r="AH63" i="1" s="1"/>
  <c r="R97" i="1"/>
  <c r="AH97" i="1" s="1"/>
  <c r="AH52" i="1"/>
  <c r="R93" i="1"/>
  <c r="AH93" i="1" s="1"/>
  <c r="V98" i="1"/>
  <c r="AH98" i="1"/>
  <c r="V96" i="1"/>
  <c r="AH96" i="1"/>
  <c r="V94" i="1"/>
  <c r="R94" i="1"/>
  <c r="AH94" i="1" s="1"/>
  <c r="V92" i="1"/>
  <c r="R92" i="1"/>
  <c r="AH92" i="1" s="1"/>
  <c r="R90" i="1"/>
  <c r="AH90" i="1" s="1"/>
  <c r="U86" i="1"/>
  <c r="U82" i="1"/>
  <c r="U78" i="1"/>
  <c r="U74" i="1"/>
  <c r="U70" i="1"/>
  <c r="AH64" i="1"/>
  <c r="R62" i="1"/>
  <c r="AH62" i="1" s="1"/>
  <c r="AH60" i="1"/>
  <c r="AH58" i="1"/>
  <c r="AH56" i="1"/>
  <c r="AH54" i="1"/>
  <c r="U52" i="1"/>
  <c r="U48" i="1"/>
  <c r="U44" i="1"/>
  <c r="U40" i="1"/>
  <c r="U36" i="1"/>
  <c r="U32" i="1"/>
  <c r="U28" i="1"/>
  <c r="U24" i="1"/>
  <c r="U20" i="1"/>
  <c r="U16" i="1"/>
  <c r="U12" i="1"/>
  <c r="U8" i="1"/>
  <c r="AH10" i="1"/>
  <c r="R14" i="1"/>
  <c r="AH14" i="1" s="1"/>
  <c r="R18" i="1"/>
  <c r="AH18" i="1" s="1"/>
  <c r="R22" i="1"/>
  <c r="AH22" i="1" s="1"/>
  <c r="AH26" i="1"/>
  <c r="AH30" i="1"/>
  <c r="R34" i="1"/>
  <c r="AH34" i="1" s="1"/>
  <c r="AH38" i="1"/>
  <c r="R42" i="1"/>
  <c r="AH42" i="1" s="1"/>
  <c r="AH46" i="1"/>
  <c r="R50" i="1"/>
  <c r="AH50" i="1" s="1"/>
  <c r="R68" i="1"/>
  <c r="AH68" i="1" s="1"/>
  <c r="AH72" i="1"/>
  <c r="R76" i="1"/>
  <c r="AH76" i="1" s="1"/>
  <c r="AH80" i="1"/>
  <c r="AH84" i="1"/>
  <c r="AH88" i="1"/>
  <c r="AH7" i="1"/>
  <c r="AH9" i="1"/>
  <c r="R11" i="1"/>
  <c r="AH11" i="1" s="1"/>
  <c r="R13" i="1"/>
  <c r="AH13" i="1" s="1"/>
  <c r="R15" i="1"/>
  <c r="AH15" i="1" s="1"/>
  <c r="R17" i="1"/>
  <c r="AH17" i="1" s="1"/>
  <c r="R19" i="1"/>
  <c r="AH19" i="1" s="1"/>
  <c r="R21" i="1"/>
  <c r="AH21" i="1" s="1"/>
  <c r="R23" i="1"/>
  <c r="AH23" i="1" s="1"/>
  <c r="AH25" i="1"/>
  <c r="R27" i="1"/>
  <c r="AH27" i="1" s="1"/>
  <c r="R29" i="1"/>
  <c r="AH29" i="1" s="1"/>
  <c r="AH31" i="1"/>
  <c r="R33" i="1"/>
  <c r="AH33" i="1" s="1"/>
  <c r="R35" i="1"/>
  <c r="AH35" i="1" s="1"/>
  <c r="AH37" i="1"/>
  <c r="AH39" i="1"/>
  <c r="R41" i="1"/>
  <c r="AH41" i="1" s="1"/>
  <c r="R43" i="1"/>
  <c r="AH43" i="1" s="1"/>
  <c r="AH45" i="1"/>
  <c r="AH47" i="1"/>
  <c r="AH49" i="1"/>
  <c r="R51" i="1"/>
  <c r="AH51" i="1" s="1"/>
  <c r="R67" i="1"/>
  <c r="AH67" i="1" s="1"/>
  <c r="R69" i="1"/>
  <c r="AH69" i="1" s="1"/>
  <c r="AH71" i="1"/>
  <c r="R73" i="1"/>
  <c r="AH73" i="1" s="1"/>
  <c r="AH75" i="1"/>
  <c r="R77" i="1"/>
  <c r="AH77" i="1" s="1"/>
  <c r="R79" i="1"/>
  <c r="AH79" i="1" s="1"/>
  <c r="AH81" i="1"/>
  <c r="R83" i="1"/>
  <c r="AH83" i="1" s="1"/>
  <c r="R85" i="1"/>
  <c r="AH85" i="1" s="1"/>
  <c r="R87" i="1"/>
  <c r="AH87" i="1" s="1"/>
  <c r="U91" i="1"/>
  <c r="U65" i="1"/>
  <c r="U61" i="1"/>
  <c r="U59" i="1"/>
  <c r="U57" i="1"/>
  <c r="U55" i="1"/>
  <c r="U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L5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63" i="1" l="1"/>
  <c r="U93" i="1"/>
  <c r="AH5" i="1"/>
  <c r="U9" i="1"/>
  <c r="U17" i="1"/>
  <c r="U25" i="1"/>
  <c r="U33" i="1"/>
  <c r="U41" i="1"/>
  <c r="U49" i="1"/>
  <c r="U71" i="1"/>
  <c r="U79" i="1"/>
  <c r="U87" i="1"/>
  <c r="U97" i="1"/>
  <c r="U98" i="1"/>
  <c r="R5" i="1"/>
  <c r="U13" i="1"/>
  <c r="U21" i="1"/>
  <c r="U29" i="1"/>
  <c r="U37" i="1"/>
  <c r="U45" i="1"/>
  <c r="U67" i="1"/>
  <c r="U75" i="1"/>
  <c r="U83" i="1"/>
  <c r="U54" i="1"/>
  <c r="U56" i="1"/>
  <c r="U58" i="1"/>
  <c r="U60" i="1"/>
  <c r="U62" i="1"/>
  <c r="U64" i="1"/>
  <c r="U92" i="1"/>
  <c r="U94" i="1"/>
  <c r="U7" i="1"/>
  <c r="U11" i="1"/>
  <c r="U15" i="1"/>
  <c r="U19" i="1"/>
  <c r="U23" i="1"/>
  <c r="U27" i="1"/>
  <c r="U31" i="1"/>
  <c r="U35" i="1"/>
  <c r="U39" i="1"/>
  <c r="U43" i="1"/>
  <c r="U47" i="1"/>
  <c r="U51" i="1"/>
  <c r="U69" i="1"/>
  <c r="U73" i="1"/>
  <c r="U77" i="1"/>
  <c r="U81" i="1"/>
  <c r="U85" i="1"/>
  <c r="U10" i="1"/>
  <c r="U14" i="1"/>
  <c r="U18" i="1"/>
  <c r="U22" i="1"/>
  <c r="U26" i="1"/>
  <c r="U30" i="1"/>
  <c r="U34" i="1"/>
  <c r="U38" i="1"/>
  <c r="U42" i="1"/>
  <c r="U46" i="1"/>
  <c r="U50" i="1"/>
  <c r="U68" i="1"/>
  <c r="U72" i="1"/>
  <c r="U76" i="1"/>
  <c r="U80" i="1"/>
  <c r="U84" i="1"/>
  <c r="U88" i="1"/>
  <c r="U90" i="1"/>
</calcChain>
</file>

<file path=xl/sharedStrings.xml><?xml version="1.0" encoding="utf-8"?>
<sst xmlns="http://schemas.openxmlformats.org/spreadsheetml/2006/main" count="363" uniqueCount="154">
  <si>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</si>
  <si>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</si>
  <si>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</si>
  <si>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</si>
  <si>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</si>
  <si>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</si>
  <si>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</si>
  <si>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</si>
  <si>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</si>
  <si>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</si>
  <si>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</si>
  <si>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</si>
  <si>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</si>
  <si>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</si>
  <si>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</si>
  <si>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</si>
  <si>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</si>
  <si>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</si>
  <si>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</si>
  <si>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</si>
  <si>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</si>
  <si>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</si>
  <si>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</si>
  <si>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</si>
  <si>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</si>
  <si>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</si>
  <si>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</si>
  <si>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</si>
  <si>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</si>
  <si>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</si>
  <si>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</si>
  <si>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</si>
  <si>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</si>
  <si>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</si>
  <si>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</si>
  <si>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</si>
  <si>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</si>
  <si>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</si>
  <si>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</si>
  <si>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</si>
  <si>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</si>
  <si>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</si>
  <si>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</si>
  <si>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</si>
  <si>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</si>
  <si>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ВНИМАНИЕ / в матрице</t>
  </si>
  <si>
    <t>4813 ФИЛЕЙНАЯ Папа может вар п/о_Л   ОСТАНКИНО</t>
  </si>
  <si>
    <t>04,10,25 завод не отгрузил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</si>
  <si>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</si>
  <si>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</si>
  <si>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</si>
  <si>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</si>
  <si>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</si>
  <si>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</si>
  <si>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</si>
  <si>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</si>
  <si>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</si>
  <si>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</si>
  <si>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</si>
  <si>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</si>
  <si>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</si>
  <si>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</si>
  <si>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</si>
  <si>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</si>
  <si>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</si>
  <si>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</si>
  <si>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</si>
  <si>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</si>
  <si>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</si>
  <si>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</si>
  <si>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</si>
  <si>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</si>
  <si>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</si>
  <si>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</si>
  <si>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</si>
  <si>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</si>
  <si>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</si>
  <si>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</si>
  <si>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</si>
  <si>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</si>
  <si>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</si>
  <si>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</si>
  <si>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</si>
  <si>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</si>
  <si>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</si>
  <si>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</si>
  <si>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</si>
  <si>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08,10,25 списание (144шт. / сроки)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</si>
  <si>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</si>
  <si>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</si>
  <si>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</si>
  <si>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</si>
  <si>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</si>
  <si>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нужно увеличить продажи!!!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</si>
  <si>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</si>
  <si>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</si>
  <si>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</si>
  <si>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</si>
  <si>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</si>
  <si>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</si>
  <si>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</si>
  <si>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</si>
  <si>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</si>
  <si>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08,10,25 списание (26шт. / сроки)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</si>
  <si>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</si>
  <si>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</si>
  <si>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</si>
  <si>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</si>
  <si>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</si>
  <si>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</si>
  <si>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</si>
  <si>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</si>
  <si>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вывод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</si>
  <si>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</si>
  <si>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</si>
  <si>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</si>
  <si>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</si>
  <si>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</si>
  <si>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</si>
  <si>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</si>
  <si>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</si>
  <si>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</si>
  <si>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</si>
  <si>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</si>
  <si>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</si>
  <si>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</si>
  <si>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</si>
  <si>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</si>
  <si>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</si>
  <si>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завод не отгружает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</si>
  <si>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</si>
  <si>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</si>
  <si>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</si>
  <si>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</si>
  <si>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</si>
  <si>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</si>
  <si>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</si>
  <si>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</si>
  <si>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</si>
  <si>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</si>
  <si>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</si>
  <si>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</si>
  <si>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</si>
  <si>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</si>
  <si>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</si>
  <si>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</si>
  <si>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08,10,25 списание (34шт. / сроки)</t>
  </si>
  <si>
    <t>7332 БОЯРСКАЯ ПМ п/к в/у 0,28кг ОСТАНКИНО</t>
  </si>
  <si>
    <t>7333 СЕРВЕЛАТ ОХОТНИЧИЙ ПМ в/к в/у 0,28кг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</si>
  <si>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</si>
  <si>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завод не отгружает / 29,05,25 в уценку 7шт. / 14,01,25 в уценку 31 шт.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</si>
  <si>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</si>
  <si>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30,08,25 списание 41 шт. (пересчет)</t>
    </r>
  </si>
  <si>
    <t>Мкд Трейд / Пекарня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</si>
</sst>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5" fillId="0" borderId="1" xfId="1" applyNumberFormat="1" applyFont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2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10561.834999999999</v>
      </c>
      <c r="F5" s="4">
        <f>SUM(F6:F500)</f>
        <v>6807.7300000000005</v>
      </c>
      <c r="G5" s="8"/>
      <c r="H5" s="1"/>
      <c r="I5" s="1"/>
      <c r="J5" s="1"/>
      <c r="K5" s="4">
        <f t="shared" ref="K5:S5" si="0">SUM(K6:K500)</f>
        <v>10993.789999999999</v>
      </c>
      <c r="L5" s="4">
        <f t="shared" si="0"/>
        <v>-431.95499999999993</v>
      </c>
      <c r="M5" s="4">
        <f t="shared" si="0"/>
        <v>0</v>
      </c>
      <c r="N5" s="4">
        <f t="shared" si="0"/>
        <v>0</v>
      </c>
      <c r="O5" s="4">
        <f t="shared" si="0"/>
        <v>6173</v>
      </c>
      <c r="P5" s="4">
        <f t="shared" si="0"/>
        <v>6592</v>
      </c>
      <c r="Q5" s="4">
        <f t="shared" si="0"/>
        <v>2112.3669999999997</v>
      </c>
      <c r="R5" s="4">
        <f t="shared" si="0"/>
        <v>11148.346799999999</v>
      </c>
      <c r="S5" s="4">
        <f t="shared" si="0"/>
        <v>0</v>
      </c>
      <c r="T5" s="1"/>
      <c r="U5" s="1"/>
      <c r="V5" s="1"/>
      <c r="W5" s="4">
        <f t="shared" ref="W5:AF5" si="1">SUM(W6:W500)</f>
        <v>1767.2793999999999</v>
      </c>
      <c r="X5" s="4">
        <f t="shared" si="1"/>
        <v>2238.6184000000003</v>
      </c>
      <c r="Y5" s="4">
        <f t="shared" si="1"/>
        <v>1769.6758000000002</v>
      </c>
      <c r="Z5" s="4">
        <f t="shared" si="1"/>
        <v>2025.4044000000004</v>
      </c>
      <c r="AA5" s="4">
        <f t="shared" si="1"/>
        <v>2135.0961999999995</v>
      </c>
      <c r="AB5" s="4">
        <f t="shared" si="1"/>
        <v>1964.2963999999997</v>
      </c>
      <c r="AC5" s="4">
        <f t="shared" si="1"/>
        <v>2353.6858000000002</v>
      </c>
      <c r="AD5" s="4">
        <f t="shared" si="1"/>
        <v>2390.7763999999997</v>
      </c>
      <c r="AE5" s="4">
        <f t="shared" si="1"/>
        <v>2694.1014</v>
      </c>
      <c r="AF5" s="4">
        <f t="shared" si="1"/>
        <v>2724.2322000000008</v>
      </c>
      <c r="AG5" s="1"/>
      <c r="AH5" s="4">
        <f>SUM(AH6:AH500)</f>
        <v>5016.6367999999984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266</v>
      </c>
      <c r="D6" s="1">
        <v>524</v>
      </c>
      <c r="E6" s="1">
        <v>261</v>
      </c>
      <c r="F6" s="1">
        <v>238</v>
      </c>
      <c r="G6" s="8">
        <v>0.4</v>
      </c>
      <c r="H6" s="1">
        <v>60</v>
      </c>
      <c r="I6" s="1" t="s">
        <v>39</v>
      </c>
      <c r="J6" s="1"/>
      <c r="K6" s="1">
        <v>270</v>
      </c>
      <c r="L6" s="1">
        <f t="shared" ref="L6:L37" si="2">E6-K6</f>
        <v>-9</v>
      </c>
      <c r="M6" s="1"/>
      <c r="N6" s="1"/>
      <c r="O6" s="1">
        <v>200</v>
      </c>
      <c r="P6" s="1">
        <v>0</v>
      </c>
      <c r="Q6" s="1">
        <f>E6/5</f>
        <v>52.2</v>
      </c>
      <c r="R6" s="5">
        <f>14*Q6-P6-O6-F6</f>
        <v>292.80000000000007</v>
      </c>
      <c r="S6" s="5"/>
      <c r="T6" s="1"/>
      <c r="U6" s="1">
        <f>(F6+O6+P6+R6)/Q6</f>
        <v>14</v>
      </c>
      <c r="V6" s="1">
        <f>(F6+O6+P6)/Q6</f>
        <v>8.3908045977011483</v>
      </c>
      <c r="W6" s="1">
        <v>39.799999999999997</v>
      </c>
      <c r="X6" s="1">
        <v>62</v>
      </c>
      <c r="Y6" s="1">
        <v>47.2</v>
      </c>
      <c r="Z6" s="1">
        <v>48.2</v>
      </c>
      <c r="AA6" s="1">
        <v>49</v>
      </c>
      <c r="AB6" s="1">
        <v>51.2</v>
      </c>
      <c r="AC6" s="1">
        <v>62.6</v>
      </c>
      <c r="AD6" s="1">
        <v>54.6</v>
      </c>
      <c r="AE6" s="1">
        <v>71.2</v>
      </c>
      <c r="AF6" s="1">
        <v>67.2</v>
      </c>
      <c r="AG6" s="1"/>
      <c r="AH6" s="1">
        <f>G6*R6</f>
        <v>117.12000000000003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8.19</v>
      </c>
      <c r="D7" s="1">
        <v>24.062000000000001</v>
      </c>
      <c r="E7" s="1">
        <v>15.554</v>
      </c>
      <c r="F7" s="1">
        <v>7.4</v>
      </c>
      <c r="G7" s="8">
        <v>1</v>
      </c>
      <c r="H7" s="1">
        <v>120</v>
      </c>
      <c r="I7" s="1" t="s">
        <v>39</v>
      </c>
      <c r="J7" s="1"/>
      <c r="K7" s="1">
        <v>15.1</v>
      </c>
      <c r="L7" s="1">
        <f t="shared" si="2"/>
        <v>0.45400000000000063</v>
      </c>
      <c r="M7" s="1"/>
      <c r="N7" s="1"/>
      <c r="O7" s="1"/>
      <c r="P7" s="1">
        <v>35</v>
      </c>
      <c r="Q7" s="1">
        <f t="shared" ref="Q7:Q70" si="3">E7/5</f>
        <v>3.1108000000000002</v>
      </c>
      <c r="R7" s="5"/>
      <c r="S7" s="5"/>
      <c r="T7" s="1"/>
      <c r="U7" s="1">
        <f t="shared" ref="U7:U70" si="4">(F7+O7+P7+R7)/Q7</f>
        <v>13.629934422013628</v>
      </c>
      <c r="V7" s="1">
        <f t="shared" ref="V7:V70" si="5">(F7+O7+P7)/Q7</f>
        <v>13.629934422013628</v>
      </c>
      <c r="W7" s="1">
        <v>4.1124000000000001</v>
      </c>
      <c r="X7" s="1">
        <v>3.3555999999999999</v>
      </c>
      <c r="Y7" s="1">
        <v>2.0735999999999999</v>
      </c>
      <c r="Z7" s="1">
        <v>3.5623999999999998</v>
      </c>
      <c r="AA7" s="1">
        <v>2.3504</v>
      </c>
      <c r="AB7" s="1">
        <v>2.2652000000000001</v>
      </c>
      <c r="AC7" s="1">
        <v>4.4547999999999996</v>
      </c>
      <c r="AD7" s="1">
        <v>2.4106000000000001</v>
      </c>
      <c r="AE7" s="1">
        <v>6.4753999999999996</v>
      </c>
      <c r="AF7" s="1">
        <v>5.8106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41</v>
      </c>
      <c r="C8" s="1">
        <v>255.47800000000001</v>
      </c>
      <c r="D8" s="1">
        <v>263.99700000000001</v>
      </c>
      <c r="E8" s="1">
        <v>258.8</v>
      </c>
      <c r="F8" s="1">
        <v>130.078</v>
      </c>
      <c r="G8" s="8">
        <v>1</v>
      </c>
      <c r="H8" s="1">
        <v>60</v>
      </c>
      <c r="I8" s="1" t="s">
        <v>39</v>
      </c>
      <c r="J8" s="1"/>
      <c r="K8" s="1">
        <v>249.49</v>
      </c>
      <c r="L8" s="1">
        <f t="shared" si="2"/>
        <v>9.3100000000000023</v>
      </c>
      <c r="M8" s="1"/>
      <c r="N8" s="1"/>
      <c r="O8" s="1">
        <v>120</v>
      </c>
      <c r="P8" s="1">
        <v>115</v>
      </c>
      <c r="Q8" s="1">
        <f t="shared" si="3"/>
        <v>51.760000000000005</v>
      </c>
      <c r="R8" s="5">
        <f t="shared" ref="R7:R52" si="6">14*Q8-P8-O8-F8</f>
        <v>359.56200000000013</v>
      </c>
      <c r="S8" s="5"/>
      <c r="T8" s="1"/>
      <c r="U8" s="1">
        <f t="shared" si="4"/>
        <v>14</v>
      </c>
      <c r="V8" s="1">
        <f t="shared" si="5"/>
        <v>7.0532843894899528</v>
      </c>
      <c r="W8" s="1">
        <v>39.495800000000003</v>
      </c>
      <c r="X8" s="1">
        <v>48.458199999999998</v>
      </c>
      <c r="Y8" s="1">
        <v>42.053199999999997</v>
      </c>
      <c r="Z8" s="1">
        <v>47.837800000000001</v>
      </c>
      <c r="AA8" s="1">
        <v>55.021999999999998</v>
      </c>
      <c r="AB8" s="1">
        <v>41.672600000000003</v>
      </c>
      <c r="AC8" s="1">
        <v>47.025599999999997</v>
      </c>
      <c r="AD8" s="1">
        <v>47.7012</v>
      </c>
      <c r="AE8" s="1">
        <v>49.623199999999997</v>
      </c>
      <c r="AF8" s="1">
        <v>61.058199999999999</v>
      </c>
      <c r="AG8" s="1"/>
      <c r="AH8" s="1">
        <f>G8*R8</f>
        <v>359.56200000000013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9.36</v>
      </c>
      <c r="D9" s="1">
        <v>22.6</v>
      </c>
      <c r="E9" s="1">
        <v>23.396000000000001</v>
      </c>
      <c r="F9" s="1"/>
      <c r="G9" s="8">
        <v>1</v>
      </c>
      <c r="H9" s="1">
        <v>120</v>
      </c>
      <c r="I9" s="1" t="s">
        <v>39</v>
      </c>
      <c r="J9" s="1"/>
      <c r="K9" s="1">
        <v>25.8</v>
      </c>
      <c r="L9" s="1">
        <f t="shared" si="2"/>
        <v>-2.4039999999999999</v>
      </c>
      <c r="M9" s="1"/>
      <c r="N9" s="1"/>
      <c r="O9" s="1"/>
      <c r="P9" s="1">
        <v>4</v>
      </c>
      <c r="Q9" s="1">
        <f t="shared" si="3"/>
        <v>4.6791999999999998</v>
      </c>
      <c r="R9" s="5">
        <f>10*Q9-P9-O9-F9</f>
        <v>42.792000000000002</v>
      </c>
      <c r="S9" s="5"/>
      <c r="T9" s="1"/>
      <c r="U9" s="1">
        <f t="shared" si="4"/>
        <v>10</v>
      </c>
      <c r="V9" s="1">
        <f t="shared" si="5"/>
        <v>0.85484698239015222</v>
      </c>
      <c r="W9" s="1">
        <v>1.5808</v>
      </c>
      <c r="X9" s="1">
        <v>1.9561999999999999</v>
      </c>
      <c r="Y9" s="1">
        <v>1.6894</v>
      </c>
      <c r="Z9" s="1">
        <v>2.2951999999999999</v>
      </c>
      <c r="AA9" s="1">
        <v>3.5596000000000001</v>
      </c>
      <c r="AB9" s="1">
        <v>1.4796</v>
      </c>
      <c r="AC9" s="1">
        <v>2.0369999999999999</v>
      </c>
      <c r="AD9" s="1">
        <v>2.8138000000000001</v>
      </c>
      <c r="AE9" s="1">
        <v>4.8620000000000001</v>
      </c>
      <c r="AF9" s="1">
        <v>2.4174000000000002</v>
      </c>
      <c r="AG9" s="1"/>
      <c r="AH9" s="1">
        <f>G9*R9</f>
        <v>42.792000000000002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29.841999999999999</v>
      </c>
      <c r="D10" s="1"/>
      <c r="E10" s="1">
        <v>43.432000000000002</v>
      </c>
      <c r="F10" s="1">
        <v>-1.339</v>
      </c>
      <c r="G10" s="8">
        <v>1</v>
      </c>
      <c r="H10" s="1">
        <v>60</v>
      </c>
      <c r="I10" s="10" t="s">
        <v>45</v>
      </c>
      <c r="J10" s="1"/>
      <c r="K10" s="1">
        <v>44.5</v>
      </c>
      <c r="L10" s="1">
        <f t="shared" si="2"/>
        <v>-1.0679999999999978</v>
      </c>
      <c r="M10" s="1"/>
      <c r="N10" s="1"/>
      <c r="O10" s="1">
        <v>4</v>
      </c>
      <c r="P10" s="1">
        <v>150</v>
      </c>
      <c r="Q10" s="1">
        <f t="shared" si="3"/>
        <v>8.6864000000000008</v>
      </c>
      <c r="R10" s="5"/>
      <c r="S10" s="5"/>
      <c r="T10" s="1"/>
      <c r="U10" s="1">
        <f t="shared" si="4"/>
        <v>17.574714496223979</v>
      </c>
      <c r="V10" s="1">
        <f t="shared" si="5"/>
        <v>17.574714496223979</v>
      </c>
      <c r="W10" s="1">
        <v>1.3555999999999999</v>
      </c>
      <c r="X10" s="1">
        <v>3.9807999999999999</v>
      </c>
      <c r="Y10" s="1">
        <v>5.9454000000000002</v>
      </c>
      <c r="Z10" s="1">
        <v>3.1059999999999999</v>
      </c>
      <c r="AA10" s="1">
        <v>4.5922000000000001</v>
      </c>
      <c r="AB10" s="1">
        <v>-0.13059999999999999</v>
      </c>
      <c r="AC10" s="1">
        <v>2.8220000000000001</v>
      </c>
      <c r="AD10" s="1">
        <v>8.5945999999999998</v>
      </c>
      <c r="AE10" s="1">
        <v>10.264200000000001</v>
      </c>
      <c r="AF10" s="1">
        <v>7.6520000000000001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29.495000000000001</v>
      </c>
      <c r="D11" s="1">
        <v>332.89600000000002</v>
      </c>
      <c r="E11" s="1">
        <v>182.63300000000001</v>
      </c>
      <c r="F11" s="1">
        <v>108.51300000000001</v>
      </c>
      <c r="G11" s="8">
        <v>1</v>
      </c>
      <c r="H11" s="1">
        <v>60</v>
      </c>
      <c r="I11" s="1" t="s">
        <v>39</v>
      </c>
      <c r="J11" s="1"/>
      <c r="K11" s="1">
        <v>200.8</v>
      </c>
      <c r="L11" s="1">
        <f t="shared" si="2"/>
        <v>-18.167000000000002</v>
      </c>
      <c r="M11" s="1"/>
      <c r="N11" s="1"/>
      <c r="O11" s="1">
        <v>220</v>
      </c>
      <c r="P11" s="1">
        <v>118</v>
      </c>
      <c r="Q11" s="1">
        <f t="shared" si="3"/>
        <v>36.526600000000002</v>
      </c>
      <c r="R11" s="5">
        <f t="shared" si="6"/>
        <v>64.859400000000022</v>
      </c>
      <c r="S11" s="5"/>
      <c r="T11" s="1"/>
      <c r="U11" s="1">
        <f t="shared" si="4"/>
        <v>14.000000000000002</v>
      </c>
      <c r="V11" s="1">
        <f t="shared" si="5"/>
        <v>12.224324191137418</v>
      </c>
      <c r="W11" s="1">
        <v>40.3538</v>
      </c>
      <c r="X11" s="1">
        <v>57.832999999999998</v>
      </c>
      <c r="Y11" s="1">
        <v>39.202399999999997</v>
      </c>
      <c r="Z11" s="1">
        <v>46.278799999999997</v>
      </c>
      <c r="AA11" s="1">
        <v>48.183199999999999</v>
      </c>
      <c r="AB11" s="1">
        <v>40.046399999999998</v>
      </c>
      <c r="AC11" s="1">
        <v>40.612200000000001</v>
      </c>
      <c r="AD11" s="1">
        <v>53.900799999999997</v>
      </c>
      <c r="AE11" s="1">
        <v>45.369</v>
      </c>
      <c r="AF11" s="1">
        <v>56.806800000000003</v>
      </c>
      <c r="AG11" s="1" t="s">
        <v>47</v>
      </c>
      <c r="AH11" s="1">
        <f>G11*R11</f>
        <v>64.859400000000022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127</v>
      </c>
      <c r="D12" s="1">
        <v>54</v>
      </c>
      <c r="E12" s="1">
        <v>95</v>
      </c>
      <c r="F12" s="1">
        <v>49</v>
      </c>
      <c r="G12" s="8">
        <v>0.25</v>
      </c>
      <c r="H12" s="1">
        <v>120</v>
      </c>
      <c r="I12" s="1" t="s">
        <v>39</v>
      </c>
      <c r="J12" s="1"/>
      <c r="K12" s="1">
        <v>93</v>
      </c>
      <c r="L12" s="1">
        <f t="shared" si="2"/>
        <v>2</v>
      </c>
      <c r="M12" s="1"/>
      <c r="N12" s="1"/>
      <c r="O12" s="1">
        <v>64</v>
      </c>
      <c r="P12" s="1">
        <v>110</v>
      </c>
      <c r="Q12" s="1">
        <f t="shared" si="3"/>
        <v>19</v>
      </c>
      <c r="R12" s="5">
        <f t="shared" si="6"/>
        <v>43</v>
      </c>
      <c r="S12" s="5"/>
      <c r="T12" s="1"/>
      <c r="U12" s="1">
        <f t="shared" si="4"/>
        <v>14</v>
      </c>
      <c r="V12" s="1">
        <f t="shared" si="5"/>
        <v>11.736842105263158</v>
      </c>
      <c r="W12" s="1">
        <v>20</v>
      </c>
      <c r="X12" s="1">
        <v>21.6</v>
      </c>
      <c r="Y12" s="1">
        <v>17.2</v>
      </c>
      <c r="Z12" s="1">
        <v>23.4</v>
      </c>
      <c r="AA12" s="1">
        <v>18</v>
      </c>
      <c r="AB12" s="1">
        <v>29.2</v>
      </c>
      <c r="AC12" s="1">
        <v>33.6</v>
      </c>
      <c r="AD12" s="1">
        <v>24.2</v>
      </c>
      <c r="AE12" s="1">
        <v>35.4</v>
      </c>
      <c r="AF12" s="1">
        <v>36.4</v>
      </c>
      <c r="AG12" s="1"/>
      <c r="AH12" s="1">
        <f>G12*R12</f>
        <v>10.75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41</v>
      </c>
      <c r="C13" s="1">
        <v>87.555999999999997</v>
      </c>
      <c r="D13" s="1">
        <v>120.861</v>
      </c>
      <c r="E13" s="1">
        <v>119.131</v>
      </c>
      <c r="F13" s="1">
        <v>53.500999999999998</v>
      </c>
      <c r="G13" s="8">
        <v>1</v>
      </c>
      <c r="H13" s="1">
        <v>60</v>
      </c>
      <c r="I13" s="1" t="s">
        <v>39</v>
      </c>
      <c r="J13" s="1"/>
      <c r="K13" s="1">
        <v>111.8</v>
      </c>
      <c r="L13" s="1">
        <f t="shared" si="2"/>
        <v>7.3310000000000031</v>
      </c>
      <c r="M13" s="1"/>
      <c r="N13" s="1"/>
      <c r="O13" s="1">
        <v>70</v>
      </c>
      <c r="P13" s="1">
        <v>20</v>
      </c>
      <c r="Q13" s="1">
        <f t="shared" si="3"/>
        <v>23.8262</v>
      </c>
      <c r="R13" s="5">
        <f t="shared" si="6"/>
        <v>190.0658</v>
      </c>
      <c r="S13" s="5"/>
      <c r="T13" s="1"/>
      <c r="U13" s="1">
        <f t="shared" si="4"/>
        <v>14</v>
      </c>
      <c r="V13" s="1">
        <f t="shared" si="5"/>
        <v>6.0228236143405161</v>
      </c>
      <c r="W13" s="1">
        <v>16.108799999999999</v>
      </c>
      <c r="X13" s="1">
        <v>23.488800000000001</v>
      </c>
      <c r="Y13" s="1">
        <v>12.8104</v>
      </c>
      <c r="Z13" s="1">
        <v>20.187200000000001</v>
      </c>
      <c r="AA13" s="1">
        <v>21.541399999999999</v>
      </c>
      <c r="AB13" s="1">
        <v>13.945</v>
      </c>
      <c r="AC13" s="1">
        <v>20.9026</v>
      </c>
      <c r="AD13" s="1">
        <v>22.179400000000001</v>
      </c>
      <c r="AE13" s="1">
        <v>20.934000000000001</v>
      </c>
      <c r="AF13" s="1">
        <v>26.898800000000001</v>
      </c>
      <c r="AG13" s="1"/>
      <c r="AH13" s="1">
        <f>G13*R13</f>
        <v>190.0658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136</v>
      </c>
      <c r="D14" s="1">
        <v>163</v>
      </c>
      <c r="E14" s="1">
        <v>150</v>
      </c>
      <c r="F14" s="1">
        <v>110</v>
      </c>
      <c r="G14" s="8">
        <v>0.25</v>
      </c>
      <c r="H14" s="1">
        <v>120</v>
      </c>
      <c r="I14" s="1" t="s">
        <v>39</v>
      </c>
      <c r="J14" s="1"/>
      <c r="K14" s="1">
        <v>147</v>
      </c>
      <c r="L14" s="1">
        <f t="shared" si="2"/>
        <v>3</v>
      </c>
      <c r="M14" s="1"/>
      <c r="N14" s="1"/>
      <c r="O14" s="1">
        <v>120</v>
      </c>
      <c r="P14" s="1">
        <v>0</v>
      </c>
      <c r="Q14" s="1">
        <f t="shared" si="3"/>
        <v>30</v>
      </c>
      <c r="R14" s="5">
        <f t="shared" si="6"/>
        <v>190</v>
      </c>
      <c r="S14" s="5"/>
      <c r="T14" s="1"/>
      <c r="U14" s="1">
        <f t="shared" si="4"/>
        <v>14</v>
      </c>
      <c r="V14" s="1">
        <f t="shared" si="5"/>
        <v>7.666666666666667</v>
      </c>
      <c r="W14" s="1">
        <v>22.2</v>
      </c>
      <c r="X14" s="1">
        <v>33.799999999999997</v>
      </c>
      <c r="Y14" s="1">
        <v>24.8</v>
      </c>
      <c r="Z14" s="1">
        <v>30</v>
      </c>
      <c r="AA14" s="1">
        <v>38.200000000000003</v>
      </c>
      <c r="AB14" s="1">
        <v>33.799999999999997</v>
      </c>
      <c r="AC14" s="1">
        <v>36.799999999999997</v>
      </c>
      <c r="AD14" s="1">
        <v>42.6</v>
      </c>
      <c r="AE14" s="1">
        <v>46.2</v>
      </c>
      <c r="AF14" s="1">
        <v>46</v>
      </c>
      <c r="AG14" s="1"/>
      <c r="AH14" s="1">
        <f>G14*R14</f>
        <v>47.5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252</v>
      </c>
      <c r="D15" s="1">
        <v>4</v>
      </c>
      <c r="E15" s="1">
        <v>77</v>
      </c>
      <c r="F15" s="1">
        <v>172</v>
      </c>
      <c r="G15" s="8">
        <v>0.4</v>
      </c>
      <c r="H15" s="1">
        <v>60</v>
      </c>
      <c r="I15" s="1" t="s">
        <v>39</v>
      </c>
      <c r="J15" s="1"/>
      <c r="K15" s="1">
        <v>79</v>
      </c>
      <c r="L15" s="1">
        <f t="shared" si="2"/>
        <v>-2</v>
      </c>
      <c r="M15" s="1"/>
      <c r="N15" s="1"/>
      <c r="O15" s="1"/>
      <c r="P15" s="1">
        <v>0</v>
      </c>
      <c r="Q15" s="1">
        <f t="shared" si="3"/>
        <v>15.4</v>
      </c>
      <c r="R15" s="5">
        <f t="shared" si="6"/>
        <v>43.599999999999994</v>
      </c>
      <c r="S15" s="5"/>
      <c r="T15" s="1"/>
      <c r="U15" s="1">
        <f t="shared" si="4"/>
        <v>14</v>
      </c>
      <c r="V15" s="1">
        <f t="shared" si="5"/>
        <v>11.168831168831169</v>
      </c>
      <c r="W15" s="1">
        <v>7.8</v>
      </c>
      <c r="X15" s="1">
        <v>20.399999999999999</v>
      </c>
      <c r="Y15" s="1">
        <v>13.8</v>
      </c>
      <c r="Z15" s="1">
        <v>30.4</v>
      </c>
      <c r="AA15" s="1">
        <v>11</v>
      </c>
      <c r="AB15" s="1">
        <v>16</v>
      </c>
      <c r="AC15" s="1">
        <v>29</v>
      </c>
      <c r="AD15" s="1">
        <v>12</v>
      </c>
      <c r="AE15" s="1">
        <v>22.2</v>
      </c>
      <c r="AF15" s="1">
        <v>20.2</v>
      </c>
      <c r="AG15" s="1"/>
      <c r="AH15" s="1">
        <f>G15*R15</f>
        <v>17.439999999999998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79.611999999999995</v>
      </c>
      <c r="D16" s="1">
        <v>284.94200000000001</v>
      </c>
      <c r="E16" s="1">
        <v>162.46199999999999</v>
      </c>
      <c r="F16" s="1">
        <v>125.96599999999999</v>
      </c>
      <c r="G16" s="8">
        <v>1</v>
      </c>
      <c r="H16" s="1">
        <v>45</v>
      </c>
      <c r="I16" s="1" t="s">
        <v>39</v>
      </c>
      <c r="J16" s="1"/>
      <c r="K16" s="1">
        <v>156.69999999999999</v>
      </c>
      <c r="L16" s="1">
        <f t="shared" si="2"/>
        <v>5.7620000000000005</v>
      </c>
      <c r="M16" s="1"/>
      <c r="N16" s="1"/>
      <c r="O16" s="1">
        <v>180</v>
      </c>
      <c r="P16" s="1">
        <v>0</v>
      </c>
      <c r="Q16" s="1">
        <f t="shared" si="3"/>
        <v>32.492399999999996</v>
      </c>
      <c r="R16" s="5">
        <f t="shared" si="6"/>
        <v>148.92759999999993</v>
      </c>
      <c r="S16" s="5"/>
      <c r="T16" s="1"/>
      <c r="U16" s="1">
        <f t="shared" si="4"/>
        <v>14</v>
      </c>
      <c r="V16" s="1">
        <f t="shared" si="5"/>
        <v>9.4165404833130228</v>
      </c>
      <c r="W16" s="1">
        <v>29.880199999999999</v>
      </c>
      <c r="X16" s="1">
        <v>42.694200000000002</v>
      </c>
      <c r="Y16" s="1">
        <v>21.826000000000001</v>
      </c>
      <c r="Z16" s="1">
        <v>36.973199999999999</v>
      </c>
      <c r="AA16" s="1">
        <v>41.237400000000001</v>
      </c>
      <c r="AB16" s="1">
        <v>24.540800000000001</v>
      </c>
      <c r="AC16" s="1">
        <v>35.703000000000003</v>
      </c>
      <c r="AD16" s="1">
        <v>27.761399999999998</v>
      </c>
      <c r="AE16" s="1">
        <v>37.322800000000001</v>
      </c>
      <c r="AF16" s="1">
        <v>43.194800000000001</v>
      </c>
      <c r="AG16" s="1" t="s">
        <v>53</v>
      </c>
      <c r="AH16" s="1">
        <f>G16*R16</f>
        <v>148.92759999999993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129</v>
      </c>
      <c r="D17" s="1">
        <v>126</v>
      </c>
      <c r="E17" s="1">
        <v>155</v>
      </c>
      <c r="F17" s="1">
        <v>84</v>
      </c>
      <c r="G17" s="8">
        <v>0.12</v>
      </c>
      <c r="H17" s="1">
        <v>60</v>
      </c>
      <c r="I17" s="1" t="s">
        <v>39</v>
      </c>
      <c r="J17" s="1"/>
      <c r="K17" s="1">
        <v>157</v>
      </c>
      <c r="L17" s="1">
        <f t="shared" si="2"/>
        <v>-2</v>
      </c>
      <c r="M17" s="1"/>
      <c r="N17" s="1"/>
      <c r="O17" s="1">
        <v>90</v>
      </c>
      <c r="P17" s="1">
        <v>147</v>
      </c>
      <c r="Q17" s="1">
        <f t="shared" si="3"/>
        <v>31</v>
      </c>
      <c r="R17" s="5">
        <f t="shared" si="6"/>
        <v>113</v>
      </c>
      <c r="S17" s="5"/>
      <c r="T17" s="1"/>
      <c r="U17" s="1">
        <f t="shared" si="4"/>
        <v>14</v>
      </c>
      <c r="V17" s="1">
        <f t="shared" si="5"/>
        <v>10.35483870967742</v>
      </c>
      <c r="W17" s="1">
        <v>29.8</v>
      </c>
      <c r="X17" s="1">
        <v>32.4</v>
      </c>
      <c r="Y17" s="1">
        <v>13.8</v>
      </c>
      <c r="Z17" s="1">
        <v>32</v>
      </c>
      <c r="AA17" s="1">
        <v>15</v>
      </c>
      <c r="AB17" s="1">
        <v>22</v>
      </c>
      <c r="AC17" s="1">
        <v>35.4</v>
      </c>
      <c r="AD17" s="1">
        <v>31.8</v>
      </c>
      <c r="AE17" s="1">
        <v>47.4</v>
      </c>
      <c r="AF17" s="1">
        <v>27.6</v>
      </c>
      <c r="AG17" s="1" t="s">
        <v>55</v>
      </c>
      <c r="AH17" s="1">
        <f>G17*R17</f>
        <v>13.559999999999999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328</v>
      </c>
      <c r="D18" s="1">
        <v>6</v>
      </c>
      <c r="E18" s="1">
        <v>186</v>
      </c>
      <c r="F18" s="1">
        <v>141</v>
      </c>
      <c r="G18" s="8">
        <v>0.25</v>
      </c>
      <c r="H18" s="1">
        <v>120</v>
      </c>
      <c r="I18" s="1" t="s">
        <v>39</v>
      </c>
      <c r="J18" s="1"/>
      <c r="K18" s="1">
        <v>186</v>
      </c>
      <c r="L18" s="1">
        <f t="shared" si="2"/>
        <v>0</v>
      </c>
      <c r="M18" s="1"/>
      <c r="N18" s="1"/>
      <c r="O18" s="1">
        <v>120</v>
      </c>
      <c r="P18" s="1">
        <v>0</v>
      </c>
      <c r="Q18" s="1">
        <f t="shared" si="3"/>
        <v>37.200000000000003</v>
      </c>
      <c r="R18" s="5">
        <f t="shared" si="6"/>
        <v>259.80000000000007</v>
      </c>
      <c r="S18" s="5"/>
      <c r="T18" s="1"/>
      <c r="U18" s="1">
        <f t="shared" si="4"/>
        <v>14</v>
      </c>
      <c r="V18" s="1">
        <f t="shared" si="5"/>
        <v>7.0161290322580641</v>
      </c>
      <c r="W18" s="1">
        <v>32.200000000000003</v>
      </c>
      <c r="X18" s="1">
        <v>48.4</v>
      </c>
      <c r="Y18" s="1">
        <v>27.4</v>
      </c>
      <c r="Z18" s="1">
        <v>52.6</v>
      </c>
      <c r="AA18" s="1">
        <v>41.6</v>
      </c>
      <c r="AB18" s="1">
        <v>57</v>
      </c>
      <c r="AC18" s="1">
        <v>52.4</v>
      </c>
      <c r="AD18" s="1">
        <v>52</v>
      </c>
      <c r="AE18" s="1">
        <v>56.4</v>
      </c>
      <c r="AF18" s="1">
        <v>54.4</v>
      </c>
      <c r="AG18" s="1"/>
      <c r="AH18" s="1">
        <f>G18*R18</f>
        <v>64.950000000000017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38</v>
      </c>
      <c r="D19" s="1"/>
      <c r="E19" s="1">
        <v>28</v>
      </c>
      <c r="F19" s="1">
        <v>8</v>
      </c>
      <c r="G19" s="8">
        <v>0.25</v>
      </c>
      <c r="H19" s="1">
        <v>120</v>
      </c>
      <c r="I19" s="1" t="s">
        <v>39</v>
      </c>
      <c r="J19" s="1"/>
      <c r="K19" s="1">
        <v>30</v>
      </c>
      <c r="L19" s="1">
        <f t="shared" si="2"/>
        <v>-2</v>
      </c>
      <c r="M19" s="1"/>
      <c r="N19" s="1"/>
      <c r="O19" s="1"/>
      <c r="P19" s="1">
        <v>43</v>
      </c>
      <c r="Q19" s="1">
        <f t="shared" si="3"/>
        <v>5.6</v>
      </c>
      <c r="R19" s="5">
        <f t="shared" si="6"/>
        <v>27.399999999999991</v>
      </c>
      <c r="S19" s="5"/>
      <c r="T19" s="1"/>
      <c r="U19" s="1">
        <f t="shared" si="4"/>
        <v>14</v>
      </c>
      <c r="V19" s="1">
        <f t="shared" si="5"/>
        <v>9.1071428571428577</v>
      </c>
      <c r="W19" s="1">
        <v>5.6</v>
      </c>
      <c r="X19" s="1">
        <v>1</v>
      </c>
      <c r="Y19" s="1">
        <v>1.2</v>
      </c>
      <c r="Z19" s="1">
        <v>8.4</v>
      </c>
      <c r="AA19" s="1">
        <v>0</v>
      </c>
      <c r="AB19" s="1">
        <v>0</v>
      </c>
      <c r="AC19" s="1">
        <v>0.2</v>
      </c>
      <c r="AD19" s="1">
        <v>1.2</v>
      </c>
      <c r="AE19" s="1">
        <v>9.6</v>
      </c>
      <c r="AF19" s="1">
        <v>0</v>
      </c>
      <c r="AG19" s="1" t="s">
        <v>58</v>
      </c>
      <c r="AH19" s="1">
        <f>G19*R19</f>
        <v>6.8499999999999979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41</v>
      </c>
      <c r="C20" s="1">
        <v>10.223000000000001</v>
      </c>
      <c r="D20" s="1">
        <v>8.1319999999999997</v>
      </c>
      <c r="E20" s="1">
        <v>5.6260000000000003</v>
      </c>
      <c r="F20" s="1">
        <v>12.273999999999999</v>
      </c>
      <c r="G20" s="8">
        <v>1</v>
      </c>
      <c r="H20" s="1">
        <v>120</v>
      </c>
      <c r="I20" s="1" t="s">
        <v>39</v>
      </c>
      <c r="J20" s="1"/>
      <c r="K20" s="1">
        <v>10.5</v>
      </c>
      <c r="L20" s="1">
        <f t="shared" si="2"/>
        <v>-4.8739999999999997</v>
      </c>
      <c r="M20" s="1"/>
      <c r="N20" s="1"/>
      <c r="O20" s="1"/>
      <c r="P20" s="1">
        <v>4</v>
      </c>
      <c r="Q20" s="1">
        <f t="shared" si="3"/>
        <v>1.1252</v>
      </c>
      <c r="R20" s="5"/>
      <c r="S20" s="5"/>
      <c r="T20" s="1"/>
      <c r="U20" s="1">
        <f t="shared" si="4"/>
        <v>14.463206541059368</v>
      </c>
      <c r="V20" s="1">
        <f t="shared" si="5"/>
        <v>14.463206541059368</v>
      </c>
      <c r="W20" s="1">
        <v>1.0216000000000001</v>
      </c>
      <c r="X20" s="1">
        <v>1.1272</v>
      </c>
      <c r="Y20" s="1">
        <v>1.3086</v>
      </c>
      <c r="Z20" s="1">
        <v>0.996</v>
      </c>
      <c r="AA20" s="1">
        <v>0.99239999999999995</v>
      </c>
      <c r="AB20" s="1">
        <v>1.2030000000000001</v>
      </c>
      <c r="AC20" s="1">
        <v>1.4014</v>
      </c>
      <c r="AD20" s="1">
        <v>1.8076000000000001</v>
      </c>
      <c r="AE20" s="1">
        <v>1.6172</v>
      </c>
      <c r="AF20" s="1">
        <v>2.9214000000000002</v>
      </c>
      <c r="AG20" s="1"/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245</v>
      </c>
      <c r="D21" s="1">
        <v>9</v>
      </c>
      <c r="E21" s="1">
        <v>134</v>
      </c>
      <c r="F21" s="1">
        <v>103</v>
      </c>
      <c r="G21" s="8">
        <v>0.4</v>
      </c>
      <c r="H21" s="1">
        <v>45</v>
      </c>
      <c r="I21" s="1" t="s">
        <v>39</v>
      </c>
      <c r="J21" s="1"/>
      <c r="K21" s="1">
        <v>140</v>
      </c>
      <c r="L21" s="1">
        <f t="shared" si="2"/>
        <v>-6</v>
      </c>
      <c r="M21" s="1"/>
      <c r="N21" s="1"/>
      <c r="O21" s="1">
        <v>50</v>
      </c>
      <c r="P21" s="1">
        <v>0</v>
      </c>
      <c r="Q21" s="1">
        <f t="shared" si="3"/>
        <v>26.8</v>
      </c>
      <c r="R21" s="5">
        <f t="shared" si="6"/>
        <v>222.2</v>
      </c>
      <c r="S21" s="5"/>
      <c r="T21" s="1"/>
      <c r="U21" s="1">
        <f t="shared" si="4"/>
        <v>14</v>
      </c>
      <c r="V21" s="1">
        <f t="shared" si="5"/>
        <v>5.7089552238805972</v>
      </c>
      <c r="W21" s="1">
        <v>16.2</v>
      </c>
      <c r="X21" s="1">
        <v>20.8</v>
      </c>
      <c r="Y21" s="1">
        <v>29.8</v>
      </c>
      <c r="Z21" s="1">
        <v>26.8</v>
      </c>
      <c r="AA21" s="1">
        <v>30.8</v>
      </c>
      <c r="AB21" s="1">
        <v>6.4</v>
      </c>
      <c r="AC21" s="1">
        <v>27</v>
      </c>
      <c r="AD21" s="1">
        <v>21</v>
      </c>
      <c r="AE21" s="1">
        <v>31.6</v>
      </c>
      <c r="AF21" s="1">
        <v>42.4</v>
      </c>
      <c r="AG21" s="1" t="s">
        <v>53</v>
      </c>
      <c r="AH21" s="1">
        <f>G21*R21</f>
        <v>88.88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>
        <v>97.667000000000002</v>
      </c>
      <c r="D22" s="1">
        <v>158.16900000000001</v>
      </c>
      <c r="E22" s="1">
        <v>140.16499999999999</v>
      </c>
      <c r="F22" s="1">
        <v>84.718000000000004</v>
      </c>
      <c r="G22" s="8">
        <v>1</v>
      </c>
      <c r="H22" s="1">
        <v>60</v>
      </c>
      <c r="I22" s="1" t="s">
        <v>39</v>
      </c>
      <c r="J22" s="1"/>
      <c r="K22" s="1">
        <v>135.19999999999999</v>
      </c>
      <c r="L22" s="1">
        <f t="shared" si="2"/>
        <v>4.9650000000000034</v>
      </c>
      <c r="M22" s="1"/>
      <c r="N22" s="1"/>
      <c r="O22" s="1"/>
      <c r="P22" s="1">
        <v>120</v>
      </c>
      <c r="Q22" s="1">
        <f t="shared" si="3"/>
        <v>28.032999999999998</v>
      </c>
      <c r="R22" s="5">
        <f t="shared" si="6"/>
        <v>187.74399999999997</v>
      </c>
      <c r="S22" s="5"/>
      <c r="T22" s="1"/>
      <c r="U22" s="1">
        <f t="shared" si="4"/>
        <v>14</v>
      </c>
      <c r="V22" s="1">
        <f t="shared" si="5"/>
        <v>7.3027503299682532</v>
      </c>
      <c r="W22" s="1">
        <v>24.1966</v>
      </c>
      <c r="X22" s="1">
        <v>24.975000000000001</v>
      </c>
      <c r="Y22" s="1">
        <v>22.484400000000001</v>
      </c>
      <c r="Z22" s="1">
        <v>11.678599999999999</v>
      </c>
      <c r="AA22" s="1">
        <v>25.752800000000001</v>
      </c>
      <c r="AB22" s="1">
        <v>21.088999999999999</v>
      </c>
      <c r="AC22" s="1">
        <v>19.784600000000001</v>
      </c>
      <c r="AD22" s="1">
        <v>21.511800000000001</v>
      </c>
      <c r="AE22" s="1">
        <v>21.934999999999999</v>
      </c>
      <c r="AF22" s="1">
        <v>35.121600000000001</v>
      </c>
      <c r="AG22" s="1"/>
      <c r="AH22" s="1">
        <f>G22*R22</f>
        <v>187.74399999999997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38</v>
      </c>
      <c r="C23" s="1">
        <v>226</v>
      </c>
      <c r="D23" s="1">
        <v>35</v>
      </c>
      <c r="E23" s="1">
        <v>129</v>
      </c>
      <c r="F23" s="1">
        <v>94</v>
      </c>
      <c r="G23" s="8">
        <v>0.22</v>
      </c>
      <c r="H23" s="1">
        <v>120</v>
      </c>
      <c r="I23" s="1" t="s">
        <v>39</v>
      </c>
      <c r="J23" s="1"/>
      <c r="K23" s="1">
        <v>127</v>
      </c>
      <c r="L23" s="1">
        <f t="shared" si="2"/>
        <v>2</v>
      </c>
      <c r="M23" s="1"/>
      <c r="N23" s="1"/>
      <c r="O23" s="1">
        <v>77</v>
      </c>
      <c r="P23" s="1">
        <v>0</v>
      </c>
      <c r="Q23" s="1">
        <f t="shared" si="3"/>
        <v>25.8</v>
      </c>
      <c r="R23" s="5">
        <f t="shared" si="6"/>
        <v>190.2</v>
      </c>
      <c r="S23" s="5"/>
      <c r="T23" s="1"/>
      <c r="U23" s="1">
        <f t="shared" si="4"/>
        <v>14</v>
      </c>
      <c r="V23" s="1">
        <f t="shared" si="5"/>
        <v>6.6279069767441863</v>
      </c>
      <c r="W23" s="1">
        <v>10.8</v>
      </c>
      <c r="X23" s="1">
        <v>26</v>
      </c>
      <c r="Y23" s="1">
        <v>24.6</v>
      </c>
      <c r="Z23" s="1">
        <v>24.6</v>
      </c>
      <c r="AA23" s="1">
        <v>22.4</v>
      </c>
      <c r="AB23" s="1">
        <v>30.8</v>
      </c>
      <c r="AC23" s="1">
        <v>14.4</v>
      </c>
      <c r="AD23" s="1">
        <v>33</v>
      </c>
      <c r="AE23" s="1">
        <v>25.4</v>
      </c>
      <c r="AF23" s="1">
        <v>3.4</v>
      </c>
      <c r="AG23" s="1"/>
      <c r="AH23" s="1">
        <f>G23*R23</f>
        <v>41.844000000000001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38</v>
      </c>
      <c r="C24" s="1">
        <v>32</v>
      </c>
      <c r="D24" s="1"/>
      <c r="E24" s="1">
        <v>1</v>
      </c>
      <c r="F24" s="1">
        <v>29</v>
      </c>
      <c r="G24" s="8">
        <v>0.4</v>
      </c>
      <c r="H24" s="1">
        <v>60</v>
      </c>
      <c r="I24" s="1" t="s">
        <v>39</v>
      </c>
      <c r="J24" s="1"/>
      <c r="K24" s="1">
        <v>2</v>
      </c>
      <c r="L24" s="1">
        <f t="shared" si="2"/>
        <v>-1</v>
      </c>
      <c r="M24" s="1"/>
      <c r="N24" s="1"/>
      <c r="O24" s="1"/>
      <c r="P24" s="1">
        <v>0</v>
      </c>
      <c r="Q24" s="1">
        <f t="shared" si="3"/>
        <v>0.2</v>
      </c>
      <c r="R24" s="5"/>
      <c r="S24" s="5"/>
      <c r="T24" s="1"/>
      <c r="U24" s="1">
        <f t="shared" si="4"/>
        <v>145</v>
      </c>
      <c r="V24" s="1">
        <f t="shared" si="5"/>
        <v>145</v>
      </c>
      <c r="W24" s="1">
        <v>0.6</v>
      </c>
      <c r="X24" s="1">
        <v>0</v>
      </c>
      <c r="Y24" s="1">
        <v>-0.6</v>
      </c>
      <c r="Z24" s="1">
        <v>4.2</v>
      </c>
      <c r="AA24" s="1">
        <v>3.2</v>
      </c>
      <c r="AB24" s="1">
        <v>5.4</v>
      </c>
      <c r="AC24" s="1">
        <v>5.8</v>
      </c>
      <c r="AD24" s="1">
        <v>4.8</v>
      </c>
      <c r="AE24" s="1">
        <v>8.1999999999999993</v>
      </c>
      <c r="AF24" s="1">
        <v>12.6</v>
      </c>
      <c r="AG24" s="21" t="s">
        <v>93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38</v>
      </c>
      <c r="C25" s="1">
        <v>70</v>
      </c>
      <c r="D25" s="1">
        <v>1</v>
      </c>
      <c r="E25" s="1">
        <v>61</v>
      </c>
      <c r="F25" s="1">
        <v>6</v>
      </c>
      <c r="G25" s="8">
        <v>0.15</v>
      </c>
      <c r="H25" s="1">
        <v>45</v>
      </c>
      <c r="I25" s="1" t="s">
        <v>39</v>
      </c>
      <c r="J25" s="1"/>
      <c r="K25" s="1">
        <v>61</v>
      </c>
      <c r="L25" s="1">
        <f t="shared" si="2"/>
        <v>0</v>
      </c>
      <c r="M25" s="1"/>
      <c r="N25" s="1"/>
      <c r="O25" s="1"/>
      <c r="P25" s="1">
        <v>0</v>
      </c>
      <c r="Q25" s="1">
        <f t="shared" si="3"/>
        <v>12.2</v>
      </c>
      <c r="R25" s="5">
        <f>9*Q25-P25-O25-F25</f>
        <v>103.8</v>
      </c>
      <c r="S25" s="5"/>
      <c r="T25" s="1"/>
      <c r="U25" s="1">
        <f t="shared" si="4"/>
        <v>9</v>
      </c>
      <c r="V25" s="1">
        <f t="shared" si="5"/>
        <v>0.49180327868852464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58</v>
      </c>
      <c r="AH25" s="1">
        <f>G25*R25</f>
        <v>15.569999999999999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41</v>
      </c>
      <c r="C26" s="1">
        <v>48.155999999999999</v>
      </c>
      <c r="D26" s="1">
        <v>4.0529999999999999</v>
      </c>
      <c r="E26" s="1">
        <v>52.209000000000003</v>
      </c>
      <c r="F26" s="1"/>
      <c r="G26" s="8">
        <v>1</v>
      </c>
      <c r="H26" s="1">
        <v>60</v>
      </c>
      <c r="I26" s="1" t="s">
        <v>39</v>
      </c>
      <c r="J26" s="1"/>
      <c r="K26" s="1">
        <v>50</v>
      </c>
      <c r="L26" s="1">
        <f t="shared" si="2"/>
        <v>2.2090000000000032</v>
      </c>
      <c r="M26" s="1"/>
      <c r="N26" s="1"/>
      <c r="O26" s="1"/>
      <c r="P26" s="1">
        <v>0</v>
      </c>
      <c r="Q26" s="1">
        <f t="shared" si="3"/>
        <v>10.441800000000001</v>
      </c>
      <c r="R26" s="5">
        <f>9*Q26-P26-O26-F26</f>
        <v>93.976200000000006</v>
      </c>
      <c r="S26" s="5"/>
      <c r="T26" s="1"/>
      <c r="U26" s="1">
        <f t="shared" si="4"/>
        <v>9</v>
      </c>
      <c r="V26" s="1">
        <f t="shared" si="5"/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58</v>
      </c>
      <c r="AH26" s="1">
        <f>G26*R26</f>
        <v>93.976200000000006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38</v>
      </c>
      <c r="C27" s="1">
        <v>116</v>
      </c>
      <c r="D27" s="1">
        <v>3</v>
      </c>
      <c r="E27" s="1">
        <v>60</v>
      </c>
      <c r="F27" s="1">
        <v>51</v>
      </c>
      <c r="G27" s="8">
        <v>0.09</v>
      </c>
      <c r="H27" s="1">
        <v>60</v>
      </c>
      <c r="I27" s="1" t="s">
        <v>39</v>
      </c>
      <c r="J27" s="1"/>
      <c r="K27" s="1">
        <v>60</v>
      </c>
      <c r="L27" s="1">
        <f t="shared" si="2"/>
        <v>0</v>
      </c>
      <c r="M27" s="1"/>
      <c r="N27" s="1"/>
      <c r="O27" s="1"/>
      <c r="P27" s="1">
        <v>92</v>
      </c>
      <c r="Q27" s="1">
        <f t="shared" si="3"/>
        <v>12</v>
      </c>
      <c r="R27" s="5">
        <f t="shared" si="6"/>
        <v>25</v>
      </c>
      <c r="S27" s="5"/>
      <c r="T27" s="1"/>
      <c r="U27" s="1">
        <f t="shared" si="4"/>
        <v>14</v>
      </c>
      <c r="V27" s="1">
        <f t="shared" si="5"/>
        <v>11.916666666666666</v>
      </c>
      <c r="W27" s="1">
        <v>14.6</v>
      </c>
      <c r="X27" s="1">
        <v>5.2</v>
      </c>
      <c r="Y27" s="1">
        <v>11</v>
      </c>
      <c r="Z27" s="1">
        <v>12.4</v>
      </c>
      <c r="AA27" s="1">
        <v>8.8000000000000007</v>
      </c>
      <c r="AB27" s="1">
        <v>12</v>
      </c>
      <c r="AC27" s="1">
        <v>4</v>
      </c>
      <c r="AD27" s="1">
        <v>0</v>
      </c>
      <c r="AE27" s="1">
        <v>7.6</v>
      </c>
      <c r="AF27" s="1">
        <v>17.8</v>
      </c>
      <c r="AG27" s="1"/>
      <c r="AH27" s="1">
        <f>G27*R27</f>
        <v>2.25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38</v>
      </c>
      <c r="C28" s="1">
        <v>157</v>
      </c>
      <c r="D28" s="1">
        <v>41</v>
      </c>
      <c r="E28" s="1">
        <v>69</v>
      </c>
      <c r="F28" s="1">
        <v>80</v>
      </c>
      <c r="G28" s="8">
        <v>0.09</v>
      </c>
      <c r="H28" s="1">
        <v>45</v>
      </c>
      <c r="I28" s="1" t="s">
        <v>39</v>
      </c>
      <c r="J28" s="1"/>
      <c r="K28" s="1">
        <v>71</v>
      </c>
      <c r="L28" s="1">
        <f t="shared" si="2"/>
        <v>-2</v>
      </c>
      <c r="M28" s="1"/>
      <c r="N28" s="1"/>
      <c r="O28" s="1"/>
      <c r="P28" s="1">
        <v>0</v>
      </c>
      <c r="Q28" s="1">
        <f t="shared" si="3"/>
        <v>13.8</v>
      </c>
      <c r="R28" s="5">
        <f t="shared" si="6"/>
        <v>113.20000000000002</v>
      </c>
      <c r="S28" s="5"/>
      <c r="T28" s="1"/>
      <c r="U28" s="1">
        <f t="shared" si="4"/>
        <v>14</v>
      </c>
      <c r="V28" s="1">
        <f t="shared" si="5"/>
        <v>5.7971014492753623</v>
      </c>
      <c r="W28" s="1">
        <v>10.4</v>
      </c>
      <c r="X28" s="1">
        <v>13.6</v>
      </c>
      <c r="Y28" s="1">
        <v>7.6</v>
      </c>
      <c r="Z28" s="1">
        <v>18.8</v>
      </c>
      <c r="AA28" s="1">
        <v>15.8</v>
      </c>
      <c r="AB28" s="1">
        <v>3.2</v>
      </c>
      <c r="AC28" s="1">
        <v>17.8</v>
      </c>
      <c r="AD28" s="1">
        <v>15</v>
      </c>
      <c r="AE28" s="1">
        <v>17</v>
      </c>
      <c r="AF28" s="1">
        <v>9.6</v>
      </c>
      <c r="AG28" s="1"/>
      <c r="AH28" s="1">
        <f>G28*R28</f>
        <v>10.188000000000001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38</v>
      </c>
      <c r="C29" s="1">
        <v>201</v>
      </c>
      <c r="D29" s="1">
        <v>102</v>
      </c>
      <c r="E29" s="1">
        <v>152</v>
      </c>
      <c r="F29" s="1">
        <v>79</v>
      </c>
      <c r="G29" s="8">
        <v>0.4</v>
      </c>
      <c r="H29" s="1" t="e">
        <v>#N/A</v>
      </c>
      <c r="I29" s="1" t="s">
        <v>39</v>
      </c>
      <c r="J29" s="1"/>
      <c r="K29" s="1">
        <v>155</v>
      </c>
      <c r="L29" s="1">
        <f t="shared" si="2"/>
        <v>-3</v>
      </c>
      <c r="M29" s="1"/>
      <c r="N29" s="1"/>
      <c r="O29" s="1">
        <v>80</v>
      </c>
      <c r="P29" s="1">
        <v>59</v>
      </c>
      <c r="Q29" s="1">
        <f t="shared" si="3"/>
        <v>30.4</v>
      </c>
      <c r="R29" s="5">
        <f t="shared" si="6"/>
        <v>207.59999999999997</v>
      </c>
      <c r="S29" s="5"/>
      <c r="T29" s="1"/>
      <c r="U29" s="1">
        <f t="shared" si="4"/>
        <v>14</v>
      </c>
      <c r="V29" s="1">
        <f t="shared" si="5"/>
        <v>7.1710526315789478</v>
      </c>
      <c r="W29" s="1">
        <v>26.4</v>
      </c>
      <c r="X29" s="1">
        <v>32.799999999999997</v>
      </c>
      <c r="Y29" s="1">
        <v>32</v>
      </c>
      <c r="Z29" s="1">
        <v>30.2</v>
      </c>
      <c r="AA29" s="1">
        <v>36.4</v>
      </c>
      <c r="AB29" s="1">
        <v>37.4</v>
      </c>
      <c r="AC29" s="1">
        <v>34</v>
      </c>
      <c r="AD29" s="1">
        <v>38.6</v>
      </c>
      <c r="AE29" s="1">
        <v>35</v>
      </c>
      <c r="AF29" s="1">
        <v>24.8</v>
      </c>
      <c r="AG29" s="1"/>
      <c r="AH29" s="1">
        <f>G29*R29</f>
        <v>83.039999999999992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38</v>
      </c>
      <c r="C30" s="1"/>
      <c r="D30" s="1">
        <v>21</v>
      </c>
      <c r="E30" s="1">
        <v>3</v>
      </c>
      <c r="F30" s="1">
        <v>12</v>
      </c>
      <c r="G30" s="8">
        <v>0.15</v>
      </c>
      <c r="H30" s="1">
        <v>45</v>
      </c>
      <c r="I30" s="1" t="s">
        <v>39</v>
      </c>
      <c r="J30" s="1"/>
      <c r="K30" s="1">
        <v>7</v>
      </c>
      <c r="L30" s="1">
        <f t="shared" si="2"/>
        <v>-4</v>
      </c>
      <c r="M30" s="1"/>
      <c r="N30" s="1"/>
      <c r="O30" s="1"/>
      <c r="P30" s="1">
        <v>65</v>
      </c>
      <c r="Q30" s="1">
        <f t="shared" si="3"/>
        <v>0.6</v>
      </c>
      <c r="R30" s="5"/>
      <c r="S30" s="5"/>
      <c r="T30" s="1"/>
      <c r="U30" s="1">
        <f t="shared" si="4"/>
        <v>128.33333333333334</v>
      </c>
      <c r="V30" s="1">
        <f t="shared" si="5"/>
        <v>128.33333333333334</v>
      </c>
      <c r="W30" s="1">
        <v>7</v>
      </c>
      <c r="X30" s="1">
        <v>4.5999999999999996</v>
      </c>
      <c r="Y30" s="1">
        <v>8.4</v>
      </c>
      <c r="Z30" s="1">
        <v>10.8</v>
      </c>
      <c r="AA30" s="1">
        <v>6.8</v>
      </c>
      <c r="AB30" s="1">
        <v>6.6</v>
      </c>
      <c r="AC30" s="1">
        <v>11.8</v>
      </c>
      <c r="AD30" s="1">
        <v>3.6</v>
      </c>
      <c r="AE30" s="1">
        <v>9.4</v>
      </c>
      <c r="AF30" s="1">
        <v>19.2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41</v>
      </c>
      <c r="C31" s="1">
        <v>219.63200000000001</v>
      </c>
      <c r="D31" s="1">
        <v>66.078000000000003</v>
      </c>
      <c r="E31" s="1">
        <v>86.117000000000004</v>
      </c>
      <c r="F31" s="1">
        <v>121.11799999999999</v>
      </c>
      <c r="G31" s="8">
        <v>1</v>
      </c>
      <c r="H31" s="1">
        <v>45</v>
      </c>
      <c r="I31" s="1" t="s">
        <v>39</v>
      </c>
      <c r="J31" s="1"/>
      <c r="K31" s="1">
        <v>81.599999999999994</v>
      </c>
      <c r="L31" s="1">
        <f t="shared" si="2"/>
        <v>4.5170000000000101</v>
      </c>
      <c r="M31" s="1"/>
      <c r="N31" s="1"/>
      <c r="O31" s="1">
        <v>130</v>
      </c>
      <c r="P31" s="1">
        <v>0</v>
      </c>
      <c r="Q31" s="1">
        <f t="shared" si="3"/>
        <v>17.223400000000002</v>
      </c>
      <c r="R31" s="5"/>
      <c r="S31" s="5"/>
      <c r="T31" s="1"/>
      <c r="U31" s="1">
        <f t="shared" si="4"/>
        <v>14.580048074131703</v>
      </c>
      <c r="V31" s="1">
        <f t="shared" si="5"/>
        <v>14.580048074131703</v>
      </c>
      <c r="W31" s="1">
        <v>4.9034000000000004</v>
      </c>
      <c r="X31" s="1">
        <v>22.237200000000001</v>
      </c>
      <c r="Y31" s="1">
        <v>21.609000000000002</v>
      </c>
      <c r="Z31" s="1">
        <v>3.7684000000000002</v>
      </c>
      <c r="AA31" s="1">
        <v>16.074400000000001</v>
      </c>
      <c r="AB31" s="1">
        <v>17.595800000000001</v>
      </c>
      <c r="AC31" s="1">
        <v>12.476599999999999</v>
      </c>
      <c r="AD31" s="1">
        <v>12.6996</v>
      </c>
      <c r="AE31" s="1">
        <v>26.084</v>
      </c>
      <c r="AF31" s="1">
        <v>14.797599999999999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43</v>
      </c>
      <c r="D32" s="1">
        <v>17</v>
      </c>
      <c r="E32" s="1">
        <v>51</v>
      </c>
      <c r="F32" s="1">
        <v>2</v>
      </c>
      <c r="G32" s="8">
        <v>0.4</v>
      </c>
      <c r="H32" s="1">
        <v>60</v>
      </c>
      <c r="I32" s="1" t="s">
        <v>39</v>
      </c>
      <c r="J32" s="1"/>
      <c r="K32" s="1">
        <v>67</v>
      </c>
      <c r="L32" s="1">
        <f t="shared" si="2"/>
        <v>-16</v>
      </c>
      <c r="M32" s="1"/>
      <c r="N32" s="1"/>
      <c r="O32" s="1"/>
      <c r="P32" s="1">
        <v>131</v>
      </c>
      <c r="Q32" s="1">
        <f t="shared" si="3"/>
        <v>10.199999999999999</v>
      </c>
      <c r="R32" s="5">
        <f t="shared" si="6"/>
        <v>9.7999999999999829</v>
      </c>
      <c r="S32" s="5"/>
      <c r="T32" s="1"/>
      <c r="U32" s="1">
        <f t="shared" si="4"/>
        <v>14</v>
      </c>
      <c r="V32" s="1">
        <f t="shared" si="5"/>
        <v>13.039215686274511</v>
      </c>
      <c r="W32" s="1">
        <v>14.4</v>
      </c>
      <c r="X32" s="1">
        <v>10.199999999999999</v>
      </c>
      <c r="Y32" s="1">
        <v>5.6</v>
      </c>
      <c r="Z32" s="1">
        <v>16.2</v>
      </c>
      <c r="AA32" s="1">
        <v>15.2</v>
      </c>
      <c r="AB32" s="1">
        <v>5.8</v>
      </c>
      <c r="AC32" s="1">
        <v>19.8</v>
      </c>
      <c r="AD32" s="1">
        <v>21.2</v>
      </c>
      <c r="AE32" s="1">
        <v>15.2</v>
      </c>
      <c r="AF32" s="1">
        <v>16.399999999999999</v>
      </c>
      <c r="AG32" s="1" t="s">
        <v>53</v>
      </c>
      <c r="AH32" s="1">
        <f>G32*R32</f>
        <v>3.9199999999999933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148</v>
      </c>
      <c r="D33" s="1">
        <v>2</v>
      </c>
      <c r="E33" s="1">
        <v>48</v>
      </c>
      <c r="F33" s="1">
        <v>98</v>
      </c>
      <c r="G33" s="8">
        <v>0.4</v>
      </c>
      <c r="H33" s="1">
        <v>60</v>
      </c>
      <c r="I33" s="1" t="s">
        <v>39</v>
      </c>
      <c r="J33" s="1"/>
      <c r="K33" s="1">
        <v>48</v>
      </c>
      <c r="L33" s="1">
        <f t="shared" si="2"/>
        <v>0</v>
      </c>
      <c r="M33" s="1"/>
      <c r="N33" s="1"/>
      <c r="O33" s="1"/>
      <c r="P33" s="1">
        <v>0</v>
      </c>
      <c r="Q33" s="1">
        <f t="shared" si="3"/>
        <v>9.6</v>
      </c>
      <c r="R33" s="5">
        <f t="shared" si="6"/>
        <v>36.400000000000006</v>
      </c>
      <c r="S33" s="5"/>
      <c r="T33" s="1"/>
      <c r="U33" s="1">
        <f t="shared" si="4"/>
        <v>14.000000000000002</v>
      </c>
      <c r="V33" s="1">
        <f t="shared" si="5"/>
        <v>10.208333333333334</v>
      </c>
      <c r="W33" s="1">
        <v>2.6</v>
      </c>
      <c r="X33" s="1">
        <v>6.8</v>
      </c>
      <c r="Y33" s="1">
        <v>13.2</v>
      </c>
      <c r="Z33" s="1">
        <v>0.6</v>
      </c>
      <c r="AA33" s="1">
        <v>0.2</v>
      </c>
      <c r="AB33" s="1">
        <v>11.8</v>
      </c>
      <c r="AC33" s="1">
        <v>8.1999999999999993</v>
      </c>
      <c r="AD33" s="1">
        <v>8</v>
      </c>
      <c r="AE33" s="1">
        <v>5</v>
      </c>
      <c r="AF33" s="1">
        <v>15.2</v>
      </c>
      <c r="AG33" s="1"/>
      <c r="AH33" s="1">
        <f>G33*R33</f>
        <v>14.560000000000002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325</v>
      </c>
      <c r="D34" s="1">
        <v>254</v>
      </c>
      <c r="E34" s="1">
        <v>353</v>
      </c>
      <c r="F34" s="1">
        <v>-1</v>
      </c>
      <c r="G34" s="8">
        <v>0.4</v>
      </c>
      <c r="H34" s="1">
        <v>60</v>
      </c>
      <c r="I34" s="1" t="s">
        <v>39</v>
      </c>
      <c r="J34" s="1"/>
      <c r="K34" s="1">
        <v>355</v>
      </c>
      <c r="L34" s="1">
        <f t="shared" si="2"/>
        <v>-2</v>
      </c>
      <c r="M34" s="1"/>
      <c r="N34" s="1"/>
      <c r="O34" s="1">
        <v>200</v>
      </c>
      <c r="P34" s="1">
        <v>475</v>
      </c>
      <c r="Q34" s="1">
        <f t="shared" si="3"/>
        <v>70.599999999999994</v>
      </c>
      <c r="R34" s="5">
        <f t="shared" si="6"/>
        <v>314.39999999999986</v>
      </c>
      <c r="S34" s="5"/>
      <c r="T34" s="1"/>
      <c r="U34" s="1">
        <f t="shared" si="4"/>
        <v>14</v>
      </c>
      <c r="V34" s="1">
        <f t="shared" si="5"/>
        <v>9.5467422096317289</v>
      </c>
      <c r="W34" s="1">
        <v>60.6</v>
      </c>
      <c r="X34" s="1">
        <v>57.2</v>
      </c>
      <c r="Y34" s="1">
        <v>58</v>
      </c>
      <c r="Z34" s="1">
        <v>60</v>
      </c>
      <c r="AA34" s="1">
        <v>69.8</v>
      </c>
      <c r="AB34" s="1">
        <v>66.8</v>
      </c>
      <c r="AC34" s="1">
        <v>59.8</v>
      </c>
      <c r="AD34" s="1">
        <v>67.8</v>
      </c>
      <c r="AE34" s="1">
        <v>71</v>
      </c>
      <c r="AF34" s="1">
        <v>87.4</v>
      </c>
      <c r="AG34" s="1"/>
      <c r="AH34" s="1">
        <f>G34*R34</f>
        <v>125.75999999999995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38</v>
      </c>
      <c r="C35" s="1">
        <v>328</v>
      </c>
      <c r="D35" s="1">
        <v>162</v>
      </c>
      <c r="E35" s="1">
        <v>199</v>
      </c>
      <c r="F35" s="1">
        <v>112</v>
      </c>
      <c r="G35" s="8">
        <v>0.4</v>
      </c>
      <c r="H35" s="1">
        <v>60</v>
      </c>
      <c r="I35" s="1" t="s">
        <v>39</v>
      </c>
      <c r="J35" s="1"/>
      <c r="K35" s="1">
        <v>200</v>
      </c>
      <c r="L35" s="1">
        <f t="shared" si="2"/>
        <v>-1</v>
      </c>
      <c r="M35" s="1"/>
      <c r="N35" s="1"/>
      <c r="O35" s="1"/>
      <c r="P35" s="1">
        <v>386</v>
      </c>
      <c r="Q35" s="1">
        <f t="shared" si="3"/>
        <v>39.799999999999997</v>
      </c>
      <c r="R35" s="5">
        <f t="shared" si="6"/>
        <v>59.199999999999932</v>
      </c>
      <c r="S35" s="5"/>
      <c r="T35" s="1"/>
      <c r="U35" s="1">
        <f t="shared" si="4"/>
        <v>14</v>
      </c>
      <c r="V35" s="1">
        <f t="shared" si="5"/>
        <v>12.512562814070353</v>
      </c>
      <c r="W35" s="1">
        <v>43.6</v>
      </c>
      <c r="X35" s="1">
        <v>22</v>
      </c>
      <c r="Y35" s="1">
        <v>41.6</v>
      </c>
      <c r="Z35" s="1">
        <v>35.6</v>
      </c>
      <c r="AA35" s="1">
        <v>29</v>
      </c>
      <c r="AB35" s="1">
        <v>1</v>
      </c>
      <c r="AC35" s="1">
        <v>55.4</v>
      </c>
      <c r="AD35" s="1">
        <v>55.4</v>
      </c>
      <c r="AE35" s="1">
        <v>53.4</v>
      </c>
      <c r="AF35" s="1">
        <v>59.8</v>
      </c>
      <c r="AG35" s="1" t="s">
        <v>53</v>
      </c>
      <c r="AH35" s="1">
        <f>G35*R35</f>
        <v>23.679999999999975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38</v>
      </c>
      <c r="C36" s="1">
        <v>285</v>
      </c>
      <c r="D36" s="1">
        <v>418</v>
      </c>
      <c r="E36" s="1">
        <v>393</v>
      </c>
      <c r="F36" s="1">
        <v>158</v>
      </c>
      <c r="G36" s="8">
        <v>0.4</v>
      </c>
      <c r="H36" s="1">
        <v>60</v>
      </c>
      <c r="I36" s="1" t="s">
        <v>39</v>
      </c>
      <c r="J36" s="1"/>
      <c r="K36" s="1">
        <v>399</v>
      </c>
      <c r="L36" s="1">
        <f t="shared" si="2"/>
        <v>-6</v>
      </c>
      <c r="M36" s="1"/>
      <c r="N36" s="1"/>
      <c r="O36" s="1">
        <v>235</v>
      </c>
      <c r="P36" s="1">
        <v>242</v>
      </c>
      <c r="Q36" s="1">
        <f t="shared" si="3"/>
        <v>78.599999999999994</v>
      </c>
      <c r="R36" s="5">
        <f t="shared" si="6"/>
        <v>465.39999999999986</v>
      </c>
      <c r="S36" s="5"/>
      <c r="T36" s="1"/>
      <c r="U36" s="1">
        <f t="shared" si="4"/>
        <v>14</v>
      </c>
      <c r="V36" s="1">
        <f t="shared" si="5"/>
        <v>8.0788804071246823</v>
      </c>
      <c r="W36" s="1">
        <v>62.2</v>
      </c>
      <c r="X36" s="1">
        <v>80.2</v>
      </c>
      <c r="Y36" s="1">
        <v>61.8</v>
      </c>
      <c r="Z36" s="1">
        <v>77.599999999999994</v>
      </c>
      <c r="AA36" s="1">
        <v>57.8</v>
      </c>
      <c r="AB36" s="1">
        <v>84.2</v>
      </c>
      <c r="AC36" s="1">
        <v>96.8</v>
      </c>
      <c r="AD36" s="1">
        <v>80.8</v>
      </c>
      <c r="AE36" s="1">
        <v>94.8</v>
      </c>
      <c r="AF36" s="1">
        <v>90.2</v>
      </c>
      <c r="AG36" s="1" t="s">
        <v>53</v>
      </c>
      <c r="AH36" s="1">
        <f>G36*R36</f>
        <v>186.15999999999997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38</v>
      </c>
      <c r="C37" s="1">
        <v>87</v>
      </c>
      <c r="D37" s="1">
        <v>11</v>
      </c>
      <c r="E37" s="1">
        <v>84</v>
      </c>
      <c r="F37" s="1"/>
      <c r="G37" s="8">
        <v>0.1</v>
      </c>
      <c r="H37" s="1">
        <v>45</v>
      </c>
      <c r="I37" s="1" t="s">
        <v>39</v>
      </c>
      <c r="J37" s="1"/>
      <c r="K37" s="1">
        <v>112</v>
      </c>
      <c r="L37" s="1">
        <f t="shared" si="2"/>
        <v>-28</v>
      </c>
      <c r="M37" s="1"/>
      <c r="N37" s="1"/>
      <c r="O37" s="1"/>
      <c r="P37" s="1">
        <v>50</v>
      </c>
      <c r="Q37" s="1">
        <f t="shared" si="3"/>
        <v>16.8</v>
      </c>
      <c r="R37" s="5">
        <f>12*Q37-P37-O37-F37</f>
        <v>151.60000000000002</v>
      </c>
      <c r="S37" s="5"/>
      <c r="T37" s="1"/>
      <c r="U37" s="1">
        <f t="shared" si="4"/>
        <v>12</v>
      </c>
      <c r="V37" s="1">
        <f t="shared" si="5"/>
        <v>2.9761904761904763</v>
      </c>
      <c r="W37" s="1">
        <v>8</v>
      </c>
      <c r="X37" s="1">
        <v>9.6</v>
      </c>
      <c r="Y37" s="1">
        <v>1.8</v>
      </c>
      <c r="Z37" s="1">
        <v>5.4</v>
      </c>
      <c r="AA37" s="1">
        <v>17.2</v>
      </c>
      <c r="AB37" s="1">
        <v>7.8</v>
      </c>
      <c r="AC37" s="1">
        <v>13</v>
      </c>
      <c r="AD37" s="1">
        <v>13.6</v>
      </c>
      <c r="AE37" s="1">
        <v>14.6</v>
      </c>
      <c r="AF37" s="1">
        <v>11.4</v>
      </c>
      <c r="AG37" s="1"/>
      <c r="AH37" s="1">
        <f>G37*R37</f>
        <v>15.160000000000004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38</v>
      </c>
      <c r="C38" s="1">
        <v>123</v>
      </c>
      <c r="D38" s="1">
        <v>1</v>
      </c>
      <c r="E38" s="1">
        <v>116</v>
      </c>
      <c r="F38" s="1">
        <v>8</v>
      </c>
      <c r="G38" s="8">
        <v>0.1</v>
      </c>
      <c r="H38" s="1">
        <v>60</v>
      </c>
      <c r="I38" s="1" t="s">
        <v>39</v>
      </c>
      <c r="J38" s="1"/>
      <c r="K38" s="1">
        <v>122</v>
      </c>
      <c r="L38" s="1">
        <f t="shared" ref="L38:L69" si="7">E38-K38</f>
        <v>-6</v>
      </c>
      <c r="M38" s="1"/>
      <c r="N38" s="1"/>
      <c r="O38" s="1">
        <v>90</v>
      </c>
      <c r="P38" s="1">
        <v>0</v>
      </c>
      <c r="Q38" s="1">
        <f t="shared" si="3"/>
        <v>23.2</v>
      </c>
      <c r="R38" s="5">
        <f>13*Q38-P38-O38-F38</f>
        <v>203.59999999999997</v>
      </c>
      <c r="S38" s="5"/>
      <c r="T38" s="1"/>
      <c r="U38" s="1">
        <f t="shared" si="4"/>
        <v>12.999999999999998</v>
      </c>
      <c r="V38" s="1">
        <f t="shared" si="5"/>
        <v>4.2241379310344831</v>
      </c>
      <c r="W38" s="1">
        <v>3.4</v>
      </c>
      <c r="X38" s="1">
        <v>9.1999999999999993</v>
      </c>
      <c r="Y38" s="1">
        <v>10.199999999999999</v>
      </c>
      <c r="Z38" s="1">
        <v>7</v>
      </c>
      <c r="AA38" s="1">
        <v>12.4</v>
      </c>
      <c r="AB38" s="1">
        <v>5.4</v>
      </c>
      <c r="AC38" s="1">
        <v>0.4</v>
      </c>
      <c r="AD38" s="1">
        <v>17</v>
      </c>
      <c r="AE38" s="1">
        <v>27.6</v>
      </c>
      <c r="AF38" s="1">
        <v>11.4</v>
      </c>
      <c r="AG38" s="1" t="s">
        <v>53</v>
      </c>
      <c r="AH38" s="1">
        <f>G38*R38</f>
        <v>20.36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38</v>
      </c>
      <c r="C39" s="1">
        <v>24</v>
      </c>
      <c r="D39" s="1">
        <v>295</v>
      </c>
      <c r="E39" s="1">
        <v>94</v>
      </c>
      <c r="F39" s="1">
        <v>197</v>
      </c>
      <c r="G39" s="8">
        <v>0.1</v>
      </c>
      <c r="H39" s="1">
        <v>60</v>
      </c>
      <c r="I39" s="1" t="s">
        <v>39</v>
      </c>
      <c r="J39" s="1"/>
      <c r="K39" s="1">
        <v>105</v>
      </c>
      <c r="L39" s="1">
        <f t="shared" si="7"/>
        <v>-11</v>
      </c>
      <c r="M39" s="1"/>
      <c r="N39" s="1"/>
      <c r="O39" s="1">
        <v>200</v>
      </c>
      <c r="P39" s="1">
        <v>120</v>
      </c>
      <c r="Q39" s="1">
        <f t="shared" si="3"/>
        <v>18.8</v>
      </c>
      <c r="R39" s="5"/>
      <c r="S39" s="5"/>
      <c r="T39" s="1"/>
      <c r="U39" s="1">
        <f t="shared" si="4"/>
        <v>27.5</v>
      </c>
      <c r="V39" s="1">
        <f t="shared" si="5"/>
        <v>27.5</v>
      </c>
      <c r="W39" s="1">
        <v>37.799999999999997</v>
      </c>
      <c r="X39" s="1">
        <v>51.8</v>
      </c>
      <c r="Y39" s="1">
        <v>20.399999999999999</v>
      </c>
      <c r="Z39" s="1">
        <v>35</v>
      </c>
      <c r="AA39" s="1">
        <v>23</v>
      </c>
      <c r="AB39" s="1">
        <v>20.399999999999999</v>
      </c>
      <c r="AC39" s="1">
        <v>39.6</v>
      </c>
      <c r="AD39" s="1">
        <v>28.2</v>
      </c>
      <c r="AE39" s="1">
        <v>37.200000000000003</v>
      </c>
      <c r="AF39" s="1">
        <v>31</v>
      </c>
      <c r="AG39" s="1"/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38</v>
      </c>
      <c r="C40" s="1">
        <v>40</v>
      </c>
      <c r="D40" s="1">
        <v>72</v>
      </c>
      <c r="E40" s="1">
        <v>45</v>
      </c>
      <c r="F40" s="1">
        <v>63</v>
      </c>
      <c r="G40" s="8">
        <v>0.1</v>
      </c>
      <c r="H40" s="1">
        <v>45</v>
      </c>
      <c r="I40" s="1" t="s">
        <v>39</v>
      </c>
      <c r="J40" s="1"/>
      <c r="K40" s="1">
        <v>47</v>
      </c>
      <c r="L40" s="1">
        <f t="shared" si="7"/>
        <v>-2</v>
      </c>
      <c r="M40" s="1"/>
      <c r="N40" s="1"/>
      <c r="O40" s="1"/>
      <c r="P40" s="1">
        <v>0</v>
      </c>
      <c r="Q40" s="1">
        <f t="shared" si="3"/>
        <v>9</v>
      </c>
      <c r="R40" s="5">
        <f t="shared" si="6"/>
        <v>63</v>
      </c>
      <c r="S40" s="5"/>
      <c r="T40" s="1"/>
      <c r="U40" s="1">
        <f t="shared" si="4"/>
        <v>14</v>
      </c>
      <c r="V40" s="1">
        <f t="shared" si="5"/>
        <v>7</v>
      </c>
      <c r="W40" s="1">
        <v>4.2</v>
      </c>
      <c r="X40" s="1">
        <v>10</v>
      </c>
      <c r="Y40" s="1">
        <v>7.4</v>
      </c>
      <c r="Z40" s="1">
        <v>7.4</v>
      </c>
      <c r="AA40" s="1">
        <v>0</v>
      </c>
      <c r="AB40" s="1">
        <v>3.6</v>
      </c>
      <c r="AC40" s="1">
        <v>14.4</v>
      </c>
      <c r="AD40" s="1">
        <v>5.2</v>
      </c>
      <c r="AE40" s="1">
        <v>1</v>
      </c>
      <c r="AF40" s="1">
        <v>12.8</v>
      </c>
      <c r="AG40" s="1"/>
      <c r="AH40" s="1">
        <f>G40*R40</f>
        <v>6.3000000000000007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38</v>
      </c>
      <c r="C41" s="1">
        <v>308</v>
      </c>
      <c r="D41" s="1">
        <v>25</v>
      </c>
      <c r="E41" s="1">
        <v>187</v>
      </c>
      <c r="F41" s="1">
        <v>98</v>
      </c>
      <c r="G41" s="8">
        <v>0.4</v>
      </c>
      <c r="H41" s="1">
        <v>45</v>
      </c>
      <c r="I41" s="1" t="s">
        <v>39</v>
      </c>
      <c r="J41" s="1"/>
      <c r="K41" s="1">
        <v>192</v>
      </c>
      <c r="L41" s="1">
        <f t="shared" si="7"/>
        <v>-5</v>
      </c>
      <c r="M41" s="1"/>
      <c r="N41" s="1"/>
      <c r="O41" s="1">
        <v>140</v>
      </c>
      <c r="P41" s="1">
        <v>94</v>
      </c>
      <c r="Q41" s="1">
        <f t="shared" si="3"/>
        <v>37.4</v>
      </c>
      <c r="R41" s="5">
        <f t="shared" si="6"/>
        <v>191.60000000000002</v>
      </c>
      <c r="S41" s="5"/>
      <c r="T41" s="1"/>
      <c r="U41" s="1">
        <f t="shared" si="4"/>
        <v>14.000000000000002</v>
      </c>
      <c r="V41" s="1">
        <f t="shared" si="5"/>
        <v>8.8770053475935828</v>
      </c>
      <c r="W41" s="1">
        <v>39.4</v>
      </c>
      <c r="X41" s="1">
        <v>45.6</v>
      </c>
      <c r="Y41" s="1">
        <v>45.2</v>
      </c>
      <c r="Z41" s="1">
        <v>42.4</v>
      </c>
      <c r="AA41" s="1">
        <v>35.6</v>
      </c>
      <c r="AB41" s="1">
        <v>55.4</v>
      </c>
      <c r="AC41" s="1">
        <v>46.2</v>
      </c>
      <c r="AD41" s="1">
        <v>62.8</v>
      </c>
      <c r="AE41" s="1">
        <v>60.6</v>
      </c>
      <c r="AF41" s="1">
        <v>52.4</v>
      </c>
      <c r="AG41" s="1"/>
      <c r="AH41" s="1">
        <f>G41*R41</f>
        <v>76.640000000000015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41</v>
      </c>
      <c r="C42" s="1">
        <v>211.16399999999999</v>
      </c>
      <c r="D42" s="1">
        <v>10.207000000000001</v>
      </c>
      <c r="E42" s="1">
        <v>131.905</v>
      </c>
      <c r="F42" s="1">
        <v>66.031999999999996</v>
      </c>
      <c r="G42" s="8">
        <v>1</v>
      </c>
      <c r="H42" s="1">
        <v>60</v>
      </c>
      <c r="I42" s="1" t="s">
        <v>39</v>
      </c>
      <c r="J42" s="1"/>
      <c r="K42" s="1">
        <v>133.9</v>
      </c>
      <c r="L42" s="1">
        <f t="shared" si="7"/>
        <v>-1.9950000000000045</v>
      </c>
      <c r="M42" s="1"/>
      <c r="N42" s="1"/>
      <c r="O42" s="1"/>
      <c r="P42" s="1">
        <v>130</v>
      </c>
      <c r="Q42" s="1">
        <f t="shared" si="3"/>
        <v>26.381</v>
      </c>
      <c r="R42" s="5">
        <f t="shared" si="6"/>
        <v>173.30200000000002</v>
      </c>
      <c r="S42" s="5"/>
      <c r="T42" s="1"/>
      <c r="U42" s="1">
        <f t="shared" si="4"/>
        <v>14</v>
      </c>
      <c r="V42" s="1">
        <f t="shared" si="5"/>
        <v>7.4308024714756824</v>
      </c>
      <c r="W42" s="1">
        <v>23.5336</v>
      </c>
      <c r="X42" s="1">
        <v>20.29</v>
      </c>
      <c r="Y42" s="1">
        <v>25.679400000000001</v>
      </c>
      <c r="Z42" s="1">
        <v>23.441400000000002</v>
      </c>
      <c r="AA42" s="1">
        <v>21.901</v>
      </c>
      <c r="AB42" s="1">
        <v>19.867799999999999</v>
      </c>
      <c r="AC42" s="1">
        <v>24.639399999999998</v>
      </c>
      <c r="AD42" s="1">
        <v>23.075800000000001</v>
      </c>
      <c r="AE42" s="1">
        <v>25.9878</v>
      </c>
      <c r="AF42" s="1">
        <v>28.979800000000001</v>
      </c>
      <c r="AG42" s="1"/>
      <c r="AH42" s="1">
        <f>G42*R42</f>
        <v>173.30200000000002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41</v>
      </c>
      <c r="C43" s="1">
        <v>74.253</v>
      </c>
      <c r="D43" s="1">
        <v>74.337999999999994</v>
      </c>
      <c r="E43" s="1">
        <v>69.686000000000007</v>
      </c>
      <c r="F43" s="1">
        <v>57.576000000000001</v>
      </c>
      <c r="G43" s="8">
        <v>1</v>
      </c>
      <c r="H43" s="1">
        <v>45</v>
      </c>
      <c r="I43" s="1" t="s">
        <v>39</v>
      </c>
      <c r="J43" s="1"/>
      <c r="K43" s="1">
        <v>65</v>
      </c>
      <c r="L43" s="1">
        <f t="shared" si="7"/>
        <v>4.686000000000007</v>
      </c>
      <c r="M43" s="1"/>
      <c r="N43" s="1"/>
      <c r="O43" s="1">
        <v>45</v>
      </c>
      <c r="P43" s="1">
        <v>59</v>
      </c>
      <c r="Q43" s="1">
        <f t="shared" si="3"/>
        <v>13.937200000000001</v>
      </c>
      <c r="R43" s="5">
        <f t="shared" si="6"/>
        <v>33.544800000000002</v>
      </c>
      <c r="S43" s="5"/>
      <c r="T43" s="1"/>
      <c r="U43" s="1">
        <f t="shared" si="4"/>
        <v>14</v>
      </c>
      <c r="V43" s="1">
        <f t="shared" si="5"/>
        <v>11.593146399563757</v>
      </c>
      <c r="W43" s="1">
        <v>16.47</v>
      </c>
      <c r="X43" s="1">
        <v>17.4876</v>
      </c>
      <c r="Y43" s="1">
        <v>10.4306</v>
      </c>
      <c r="Z43" s="1">
        <v>18.0502</v>
      </c>
      <c r="AA43" s="1">
        <v>18.691600000000001</v>
      </c>
      <c r="AB43" s="1">
        <v>11.510400000000001</v>
      </c>
      <c r="AC43" s="1">
        <v>20.149000000000001</v>
      </c>
      <c r="AD43" s="1">
        <v>11.689</v>
      </c>
      <c r="AE43" s="1">
        <v>19.253799999999998</v>
      </c>
      <c r="AF43" s="1">
        <v>21.540600000000001</v>
      </c>
      <c r="AG43" s="1"/>
      <c r="AH43" s="1">
        <f>G43*R43</f>
        <v>33.544800000000002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41</v>
      </c>
      <c r="C44" s="1">
        <v>43.457000000000001</v>
      </c>
      <c r="D44" s="1">
        <v>7.21</v>
      </c>
      <c r="E44" s="1">
        <v>38.840000000000003</v>
      </c>
      <c r="F44" s="1">
        <v>1.0429999999999999</v>
      </c>
      <c r="G44" s="8">
        <v>1</v>
      </c>
      <c r="H44" s="1">
        <v>45</v>
      </c>
      <c r="I44" s="1" t="s">
        <v>39</v>
      </c>
      <c r="J44" s="1"/>
      <c r="K44" s="1">
        <v>46</v>
      </c>
      <c r="L44" s="1">
        <f t="shared" si="7"/>
        <v>-7.1599999999999966</v>
      </c>
      <c r="M44" s="1"/>
      <c r="N44" s="1"/>
      <c r="O44" s="1">
        <v>20</v>
      </c>
      <c r="P44" s="1">
        <v>36</v>
      </c>
      <c r="Q44" s="1">
        <f t="shared" si="3"/>
        <v>7.7680000000000007</v>
      </c>
      <c r="R44" s="5">
        <f t="shared" si="6"/>
        <v>51.70900000000001</v>
      </c>
      <c r="S44" s="5"/>
      <c r="T44" s="1"/>
      <c r="U44" s="1">
        <f t="shared" si="4"/>
        <v>14</v>
      </c>
      <c r="V44" s="1">
        <f t="shared" si="5"/>
        <v>7.3433316168898033</v>
      </c>
      <c r="W44" s="1">
        <v>6.891</v>
      </c>
      <c r="X44" s="1">
        <v>6.8150000000000004</v>
      </c>
      <c r="Y44" s="1">
        <v>7.7458</v>
      </c>
      <c r="Z44" s="1">
        <v>7.734</v>
      </c>
      <c r="AA44" s="1">
        <v>9.2644000000000002</v>
      </c>
      <c r="AB44" s="1">
        <v>6.3982000000000001</v>
      </c>
      <c r="AC44" s="1">
        <v>9.8062000000000005</v>
      </c>
      <c r="AD44" s="1">
        <v>9.4608000000000008</v>
      </c>
      <c r="AE44" s="1">
        <v>10.3476</v>
      </c>
      <c r="AF44" s="1">
        <v>12.8628</v>
      </c>
      <c r="AG44" s="1"/>
      <c r="AH44" s="1">
        <f>G44*R44</f>
        <v>51.70900000000001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38</v>
      </c>
      <c r="C45" s="1">
        <v>268</v>
      </c>
      <c r="D45" s="1">
        <v>22</v>
      </c>
      <c r="E45" s="1">
        <v>11</v>
      </c>
      <c r="F45" s="1">
        <v>263</v>
      </c>
      <c r="G45" s="8">
        <v>0.35</v>
      </c>
      <c r="H45" s="1">
        <v>45</v>
      </c>
      <c r="I45" s="1" t="s">
        <v>39</v>
      </c>
      <c r="J45" s="1"/>
      <c r="K45" s="1">
        <v>42</v>
      </c>
      <c r="L45" s="1">
        <f t="shared" si="7"/>
        <v>-31</v>
      </c>
      <c r="M45" s="1"/>
      <c r="N45" s="1"/>
      <c r="O45" s="1"/>
      <c r="P45" s="1">
        <v>0</v>
      </c>
      <c r="Q45" s="1">
        <f t="shared" si="3"/>
        <v>2.2000000000000002</v>
      </c>
      <c r="R45" s="5"/>
      <c r="S45" s="5"/>
      <c r="T45" s="1"/>
      <c r="U45" s="1">
        <f t="shared" si="4"/>
        <v>119.54545454545453</v>
      </c>
      <c r="V45" s="1">
        <f t="shared" si="5"/>
        <v>119.54545454545453</v>
      </c>
      <c r="W45" s="1">
        <v>33</v>
      </c>
      <c r="X45" s="1">
        <v>2.6</v>
      </c>
      <c r="Y45" s="1">
        <v>5.8</v>
      </c>
      <c r="Z45" s="1">
        <v>5</v>
      </c>
      <c r="AA45" s="1">
        <v>5.8</v>
      </c>
      <c r="AB45" s="1">
        <v>8.4</v>
      </c>
      <c r="AC45" s="1">
        <v>47.4</v>
      </c>
      <c r="AD45" s="1">
        <v>32.6</v>
      </c>
      <c r="AE45" s="1">
        <v>34.799999999999997</v>
      </c>
      <c r="AF45" s="1">
        <v>33.4</v>
      </c>
      <c r="AG45" s="14" t="s">
        <v>151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41</v>
      </c>
      <c r="C46" s="1"/>
      <c r="D46" s="1">
        <v>151.208</v>
      </c>
      <c r="E46" s="1">
        <v>32.531999999999996</v>
      </c>
      <c r="F46" s="1">
        <v>98.783000000000001</v>
      </c>
      <c r="G46" s="8">
        <v>1</v>
      </c>
      <c r="H46" s="1">
        <v>45</v>
      </c>
      <c r="I46" s="1" t="s">
        <v>39</v>
      </c>
      <c r="J46" s="1"/>
      <c r="K46" s="1">
        <v>32</v>
      </c>
      <c r="L46" s="1">
        <f t="shared" si="7"/>
        <v>0.53199999999999648</v>
      </c>
      <c r="M46" s="1"/>
      <c r="N46" s="1"/>
      <c r="O46" s="1"/>
      <c r="P46" s="1">
        <v>100</v>
      </c>
      <c r="Q46" s="1">
        <f t="shared" si="3"/>
        <v>6.5063999999999993</v>
      </c>
      <c r="R46" s="5"/>
      <c r="S46" s="5"/>
      <c r="T46" s="1"/>
      <c r="U46" s="1">
        <f t="shared" si="4"/>
        <v>30.551918111398013</v>
      </c>
      <c r="V46" s="1">
        <f t="shared" si="5"/>
        <v>30.551918111398013</v>
      </c>
      <c r="W46" s="1">
        <v>4.9715999999999996</v>
      </c>
      <c r="X46" s="1">
        <v>14.5192</v>
      </c>
      <c r="Y46" s="1">
        <v>6.1082000000000001</v>
      </c>
      <c r="Z46" s="1">
        <v>8.9916</v>
      </c>
      <c r="AA46" s="1">
        <v>13.1494</v>
      </c>
      <c r="AB46" s="1">
        <v>6.1058000000000003</v>
      </c>
      <c r="AC46" s="1">
        <v>10.6624</v>
      </c>
      <c r="AD46" s="1">
        <v>6.5251999999999999</v>
      </c>
      <c r="AE46" s="1">
        <v>7.1205999999999996</v>
      </c>
      <c r="AF46" s="1">
        <v>13.554600000000001</v>
      </c>
      <c r="AG46" s="1" t="s">
        <v>53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38</v>
      </c>
      <c r="C47" s="1">
        <v>-48</v>
      </c>
      <c r="D47" s="1">
        <v>48</v>
      </c>
      <c r="E47" s="1">
        <v>-11</v>
      </c>
      <c r="F47" s="1"/>
      <c r="G47" s="8">
        <v>0.4</v>
      </c>
      <c r="H47" s="1">
        <v>45</v>
      </c>
      <c r="I47" s="1" t="s">
        <v>39</v>
      </c>
      <c r="J47" s="1"/>
      <c r="K47" s="1"/>
      <c r="L47" s="1">
        <f t="shared" si="7"/>
        <v>-11</v>
      </c>
      <c r="M47" s="1"/>
      <c r="N47" s="1"/>
      <c r="O47" s="1"/>
      <c r="P47" s="1">
        <v>220</v>
      </c>
      <c r="Q47" s="1">
        <f t="shared" si="3"/>
        <v>-2.2000000000000002</v>
      </c>
      <c r="R47" s="5"/>
      <c r="S47" s="5"/>
      <c r="T47" s="1"/>
      <c r="U47" s="1">
        <f t="shared" si="4"/>
        <v>-99.999999999999986</v>
      </c>
      <c r="V47" s="1">
        <f t="shared" si="5"/>
        <v>-99.999999999999986</v>
      </c>
      <c r="W47" s="1">
        <v>13.8</v>
      </c>
      <c r="X47" s="1">
        <v>1.2</v>
      </c>
      <c r="Y47" s="1">
        <v>6.6</v>
      </c>
      <c r="Z47" s="1">
        <v>6</v>
      </c>
      <c r="AA47" s="1">
        <v>9.4</v>
      </c>
      <c r="AB47" s="1">
        <v>13.6</v>
      </c>
      <c r="AC47" s="1">
        <v>12.8</v>
      </c>
      <c r="AD47" s="1">
        <v>5.4</v>
      </c>
      <c r="AE47" s="1">
        <v>9.6</v>
      </c>
      <c r="AF47" s="1">
        <v>31.6</v>
      </c>
      <c r="AG47" s="1" t="s">
        <v>87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38</v>
      </c>
      <c r="C48" s="1">
        <v>315</v>
      </c>
      <c r="D48" s="1">
        <v>344</v>
      </c>
      <c r="E48" s="1">
        <v>180</v>
      </c>
      <c r="F48" s="1">
        <v>240</v>
      </c>
      <c r="G48" s="8">
        <v>0.3</v>
      </c>
      <c r="H48" s="1" t="e">
        <v>#N/A</v>
      </c>
      <c r="I48" s="1" t="s">
        <v>39</v>
      </c>
      <c r="J48" s="1"/>
      <c r="K48" s="1">
        <v>182</v>
      </c>
      <c r="L48" s="1">
        <f t="shared" si="7"/>
        <v>-2</v>
      </c>
      <c r="M48" s="1"/>
      <c r="N48" s="1"/>
      <c r="O48" s="1">
        <v>100</v>
      </c>
      <c r="P48" s="1">
        <v>0</v>
      </c>
      <c r="Q48" s="1">
        <f t="shared" si="3"/>
        <v>36</v>
      </c>
      <c r="R48" s="5">
        <f t="shared" si="6"/>
        <v>164</v>
      </c>
      <c r="S48" s="5"/>
      <c r="T48" s="1"/>
      <c r="U48" s="1">
        <f t="shared" si="4"/>
        <v>14</v>
      </c>
      <c r="V48" s="1">
        <f t="shared" si="5"/>
        <v>9.4444444444444446</v>
      </c>
      <c r="W48" s="1">
        <v>7.8</v>
      </c>
      <c r="X48" s="1">
        <v>42.2</v>
      </c>
      <c r="Y48" s="1">
        <v>38.799999999999997</v>
      </c>
      <c r="Z48" s="1">
        <v>23</v>
      </c>
      <c r="AA48" s="1">
        <v>25.2</v>
      </c>
      <c r="AB48" s="1">
        <v>39.4</v>
      </c>
      <c r="AC48" s="1">
        <v>31</v>
      </c>
      <c r="AD48" s="1">
        <v>17.399999999999999</v>
      </c>
      <c r="AE48" s="1">
        <v>32.200000000000003</v>
      </c>
      <c r="AF48" s="1">
        <v>45.2</v>
      </c>
      <c r="AG48" s="1"/>
      <c r="AH48" s="1">
        <f>G48*R48</f>
        <v>49.199999999999996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41</v>
      </c>
      <c r="C49" s="1">
        <v>22.15</v>
      </c>
      <c r="D49" s="1">
        <v>45.26</v>
      </c>
      <c r="E49" s="1">
        <v>6.0830000000000002</v>
      </c>
      <c r="F49" s="1">
        <v>40.639000000000003</v>
      </c>
      <c r="G49" s="8">
        <v>1</v>
      </c>
      <c r="H49" s="1">
        <v>45</v>
      </c>
      <c r="I49" s="1" t="s">
        <v>39</v>
      </c>
      <c r="J49" s="1"/>
      <c r="K49" s="1">
        <v>10.5</v>
      </c>
      <c r="L49" s="1">
        <f t="shared" si="7"/>
        <v>-4.4169999999999998</v>
      </c>
      <c r="M49" s="1"/>
      <c r="N49" s="1"/>
      <c r="O49" s="1"/>
      <c r="P49" s="1">
        <v>0</v>
      </c>
      <c r="Q49" s="1">
        <f t="shared" si="3"/>
        <v>1.2166000000000001</v>
      </c>
      <c r="R49" s="5"/>
      <c r="S49" s="5"/>
      <c r="T49" s="1"/>
      <c r="U49" s="1">
        <f t="shared" si="4"/>
        <v>33.403748150583596</v>
      </c>
      <c r="V49" s="1">
        <f t="shared" si="5"/>
        <v>33.403748150583596</v>
      </c>
      <c r="W49" s="1">
        <v>2.4748000000000001</v>
      </c>
      <c r="X49" s="1">
        <v>4.5792000000000002</v>
      </c>
      <c r="Y49" s="1">
        <v>3.2469999999999999</v>
      </c>
      <c r="Z49" s="1">
        <v>5.3906000000000001</v>
      </c>
      <c r="AA49" s="1">
        <v>4.8064</v>
      </c>
      <c r="AB49" s="1">
        <v>0.68700000000000006</v>
      </c>
      <c r="AC49" s="1">
        <v>2.5045999999999999</v>
      </c>
      <c r="AD49" s="1">
        <v>6.9748000000000001</v>
      </c>
      <c r="AE49" s="1">
        <v>3.8117999999999999</v>
      </c>
      <c r="AF49" s="1">
        <v>4.7548000000000004</v>
      </c>
      <c r="AG49" s="21" t="s">
        <v>93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38</v>
      </c>
      <c r="C50" s="1">
        <v>269</v>
      </c>
      <c r="D50" s="1">
        <v>489</v>
      </c>
      <c r="E50" s="1">
        <v>389</v>
      </c>
      <c r="F50" s="1">
        <v>272</v>
      </c>
      <c r="G50" s="8">
        <v>0.35</v>
      </c>
      <c r="H50" s="1">
        <v>45</v>
      </c>
      <c r="I50" s="1" t="s">
        <v>39</v>
      </c>
      <c r="J50" s="1"/>
      <c r="K50" s="1">
        <v>395</v>
      </c>
      <c r="L50" s="1">
        <f t="shared" si="7"/>
        <v>-6</v>
      </c>
      <c r="M50" s="1"/>
      <c r="N50" s="1"/>
      <c r="O50" s="1">
        <v>350</v>
      </c>
      <c r="P50" s="1">
        <v>0</v>
      </c>
      <c r="Q50" s="1">
        <f t="shared" si="3"/>
        <v>77.8</v>
      </c>
      <c r="R50" s="5">
        <f t="shared" si="6"/>
        <v>467.20000000000005</v>
      </c>
      <c r="S50" s="5"/>
      <c r="T50" s="1"/>
      <c r="U50" s="1">
        <f t="shared" si="4"/>
        <v>14.000000000000002</v>
      </c>
      <c r="V50" s="1">
        <f t="shared" si="5"/>
        <v>7.994858611825193</v>
      </c>
      <c r="W50" s="1">
        <v>67.400000000000006</v>
      </c>
      <c r="X50" s="1">
        <v>90</v>
      </c>
      <c r="Y50" s="1">
        <v>65.8</v>
      </c>
      <c r="Z50" s="1">
        <v>82.6</v>
      </c>
      <c r="AA50" s="1">
        <v>83.8</v>
      </c>
      <c r="AB50" s="1">
        <v>91.8</v>
      </c>
      <c r="AC50" s="1">
        <v>95.6</v>
      </c>
      <c r="AD50" s="1">
        <v>96.2</v>
      </c>
      <c r="AE50" s="1">
        <v>113.4</v>
      </c>
      <c r="AF50" s="1">
        <v>104.8</v>
      </c>
      <c r="AG50" s="1" t="s">
        <v>91</v>
      </c>
      <c r="AH50" s="1">
        <f>G50*R50</f>
        <v>163.52000000000001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38</v>
      </c>
      <c r="C51" s="1">
        <v>527</v>
      </c>
      <c r="D51" s="1">
        <v>307</v>
      </c>
      <c r="E51" s="1">
        <v>248</v>
      </c>
      <c r="F51" s="1">
        <v>15</v>
      </c>
      <c r="G51" s="8">
        <v>0.41</v>
      </c>
      <c r="H51" s="1">
        <v>45</v>
      </c>
      <c r="I51" s="1" t="s">
        <v>39</v>
      </c>
      <c r="J51" s="1"/>
      <c r="K51" s="1">
        <v>266</v>
      </c>
      <c r="L51" s="1">
        <f t="shared" si="7"/>
        <v>-18</v>
      </c>
      <c r="M51" s="1"/>
      <c r="N51" s="1"/>
      <c r="O51" s="1">
        <v>250</v>
      </c>
      <c r="P51" s="1">
        <v>0</v>
      </c>
      <c r="Q51" s="1">
        <f t="shared" si="3"/>
        <v>49.6</v>
      </c>
      <c r="R51" s="5">
        <f t="shared" si="6"/>
        <v>429.4</v>
      </c>
      <c r="S51" s="5"/>
      <c r="T51" s="1"/>
      <c r="U51" s="1">
        <f t="shared" si="4"/>
        <v>14</v>
      </c>
      <c r="V51" s="1">
        <f t="shared" si="5"/>
        <v>5.342741935483871</v>
      </c>
      <c r="W51" s="1">
        <v>46.6</v>
      </c>
      <c r="X51" s="1">
        <v>90</v>
      </c>
      <c r="Y51" s="1">
        <v>50.4</v>
      </c>
      <c r="Z51" s="1">
        <v>25.2</v>
      </c>
      <c r="AA51" s="1">
        <v>107.2</v>
      </c>
      <c r="AB51" s="1">
        <v>50.4</v>
      </c>
      <c r="AC51" s="1">
        <v>60.8</v>
      </c>
      <c r="AD51" s="1">
        <v>124.4</v>
      </c>
      <c r="AE51" s="1">
        <v>119.4</v>
      </c>
      <c r="AF51" s="1">
        <v>134</v>
      </c>
      <c r="AG51" s="1"/>
      <c r="AH51" s="1">
        <f>G51*R51</f>
        <v>176.05399999999997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38</v>
      </c>
      <c r="C52" s="1">
        <v>173</v>
      </c>
      <c r="D52" s="1">
        <v>10</v>
      </c>
      <c r="E52" s="1">
        <v>157</v>
      </c>
      <c r="F52" s="1">
        <v>11</v>
      </c>
      <c r="G52" s="8">
        <v>0.41</v>
      </c>
      <c r="H52" s="1">
        <v>45</v>
      </c>
      <c r="I52" s="1" t="s">
        <v>39</v>
      </c>
      <c r="J52" s="1"/>
      <c r="K52" s="1">
        <v>155</v>
      </c>
      <c r="L52" s="1">
        <f t="shared" si="7"/>
        <v>2</v>
      </c>
      <c r="M52" s="1"/>
      <c r="N52" s="1"/>
      <c r="O52" s="1"/>
      <c r="P52" s="1">
        <v>0</v>
      </c>
      <c r="Q52" s="1">
        <f t="shared" si="3"/>
        <v>31.4</v>
      </c>
      <c r="R52" s="5">
        <f>9*Q52-P52-O52-F52</f>
        <v>271.59999999999997</v>
      </c>
      <c r="S52" s="5"/>
      <c r="T52" s="1"/>
      <c r="U52" s="1">
        <f t="shared" si="4"/>
        <v>9</v>
      </c>
      <c r="V52" s="1">
        <f t="shared" si="5"/>
        <v>0.35031847133757965</v>
      </c>
      <c r="W52" s="1">
        <v>1.4</v>
      </c>
      <c r="X52" s="1">
        <v>9.8000000000000007</v>
      </c>
      <c r="Y52" s="1">
        <v>20</v>
      </c>
      <c r="Z52" s="1">
        <v>0.4</v>
      </c>
      <c r="AA52" s="1">
        <v>3.4</v>
      </c>
      <c r="AB52" s="1">
        <v>18.399999999999999</v>
      </c>
      <c r="AC52" s="1">
        <v>11.2</v>
      </c>
      <c r="AD52" s="1">
        <v>7</v>
      </c>
      <c r="AE52" s="1">
        <v>16</v>
      </c>
      <c r="AF52" s="1">
        <v>13</v>
      </c>
      <c r="AG52" s="1"/>
      <c r="AH52" s="1">
        <f>G52*R52</f>
        <v>111.35599999999998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95</v>
      </c>
      <c r="B53" s="11" t="s">
        <v>41</v>
      </c>
      <c r="C53" s="11">
        <v>16.449000000000002</v>
      </c>
      <c r="D53" s="11"/>
      <c r="E53" s="11"/>
      <c r="F53" s="11">
        <v>16.449000000000002</v>
      </c>
      <c r="G53" s="12">
        <v>0</v>
      </c>
      <c r="H53" s="11">
        <v>30</v>
      </c>
      <c r="I53" s="11" t="s">
        <v>96</v>
      </c>
      <c r="J53" s="11"/>
      <c r="K53" s="11">
        <v>3</v>
      </c>
      <c r="L53" s="11">
        <f t="shared" si="7"/>
        <v>-3</v>
      </c>
      <c r="M53" s="11"/>
      <c r="N53" s="11"/>
      <c r="O53" s="11"/>
      <c r="P53" s="11">
        <v>0</v>
      </c>
      <c r="Q53" s="11">
        <f t="shared" si="3"/>
        <v>0</v>
      </c>
      <c r="R53" s="13"/>
      <c r="S53" s="13"/>
      <c r="T53" s="11"/>
      <c r="U53" s="11" t="e">
        <f t="shared" si="4"/>
        <v>#DIV/0!</v>
      </c>
      <c r="V53" s="11" t="e">
        <f t="shared" si="5"/>
        <v>#DIV/0!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4" t="s">
        <v>149</v>
      </c>
      <c r="AH53" s="1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38</v>
      </c>
      <c r="C54" s="1">
        <v>17</v>
      </c>
      <c r="D54" s="1">
        <v>198</v>
      </c>
      <c r="E54" s="1">
        <v>80</v>
      </c>
      <c r="F54" s="1">
        <v>90</v>
      </c>
      <c r="G54" s="8">
        <v>0.36</v>
      </c>
      <c r="H54" s="1">
        <v>45</v>
      </c>
      <c r="I54" s="1" t="s">
        <v>39</v>
      </c>
      <c r="J54" s="1"/>
      <c r="K54" s="1">
        <v>103</v>
      </c>
      <c r="L54" s="1">
        <f t="shared" si="7"/>
        <v>-23</v>
      </c>
      <c r="M54" s="1"/>
      <c r="N54" s="1"/>
      <c r="O54" s="1">
        <v>150</v>
      </c>
      <c r="P54" s="1">
        <v>64</v>
      </c>
      <c r="Q54" s="1">
        <f t="shared" si="3"/>
        <v>16</v>
      </c>
      <c r="R54" s="5"/>
      <c r="S54" s="5"/>
      <c r="T54" s="1"/>
      <c r="U54" s="1">
        <f t="shared" si="4"/>
        <v>19</v>
      </c>
      <c r="V54" s="1">
        <f t="shared" si="5"/>
        <v>19</v>
      </c>
      <c r="W54" s="1">
        <v>27.4</v>
      </c>
      <c r="X54" s="1">
        <v>32.6</v>
      </c>
      <c r="Y54" s="1">
        <v>23.6</v>
      </c>
      <c r="Z54" s="1">
        <v>30.6</v>
      </c>
      <c r="AA54" s="1">
        <v>25.4</v>
      </c>
      <c r="AB54" s="1">
        <v>22.8</v>
      </c>
      <c r="AC54" s="1">
        <v>38.799999999999997</v>
      </c>
      <c r="AD54" s="1">
        <v>33</v>
      </c>
      <c r="AE54" s="1">
        <v>41</v>
      </c>
      <c r="AF54" s="1">
        <v>40.200000000000003</v>
      </c>
      <c r="AG54" s="1" t="s">
        <v>53</v>
      </c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38</v>
      </c>
      <c r="C55" s="1">
        <v>7</v>
      </c>
      <c r="D55" s="1"/>
      <c r="E55" s="1">
        <v>2</v>
      </c>
      <c r="F55" s="1">
        <v>5</v>
      </c>
      <c r="G55" s="8">
        <v>0.41</v>
      </c>
      <c r="H55" s="1">
        <v>45</v>
      </c>
      <c r="I55" s="1" t="s">
        <v>39</v>
      </c>
      <c r="J55" s="1"/>
      <c r="K55" s="1">
        <v>2</v>
      </c>
      <c r="L55" s="1">
        <f t="shared" si="7"/>
        <v>0</v>
      </c>
      <c r="M55" s="1"/>
      <c r="N55" s="1"/>
      <c r="O55" s="1"/>
      <c r="P55" s="1">
        <v>6</v>
      </c>
      <c r="Q55" s="1">
        <f t="shared" si="3"/>
        <v>0.4</v>
      </c>
      <c r="R55" s="5"/>
      <c r="S55" s="5"/>
      <c r="T55" s="1"/>
      <c r="U55" s="1">
        <f t="shared" si="4"/>
        <v>27.5</v>
      </c>
      <c r="V55" s="1">
        <f t="shared" si="5"/>
        <v>27.5</v>
      </c>
      <c r="W55" s="1">
        <v>-0.4</v>
      </c>
      <c r="X55" s="1">
        <v>0.2</v>
      </c>
      <c r="Y55" s="1">
        <v>3.2</v>
      </c>
      <c r="Z55" s="1">
        <v>0</v>
      </c>
      <c r="AA55" s="1">
        <v>-0.2</v>
      </c>
      <c r="AB55" s="1">
        <v>3.4</v>
      </c>
      <c r="AC55" s="1">
        <v>0.8</v>
      </c>
      <c r="AD55" s="1">
        <v>2</v>
      </c>
      <c r="AE55" s="1">
        <v>3.2</v>
      </c>
      <c r="AF55" s="1">
        <v>2.4</v>
      </c>
      <c r="AG55" s="1" t="s">
        <v>99</v>
      </c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100</v>
      </c>
      <c r="B56" s="1" t="s">
        <v>38</v>
      </c>
      <c r="C56" s="1"/>
      <c r="D56" s="1"/>
      <c r="E56" s="1"/>
      <c r="F56" s="1"/>
      <c r="G56" s="8">
        <v>0.41</v>
      </c>
      <c r="H56" s="1">
        <v>45</v>
      </c>
      <c r="I56" s="1" t="s">
        <v>39</v>
      </c>
      <c r="J56" s="1"/>
      <c r="K56" s="1">
        <v>12</v>
      </c>
      <c r="L56" s="1">
        <f t="shared" si="7"/>
        <v>-12</v>
      </c>
      <c r="M56" s="1"/>
      <c r="N56" s="1"/>
      <c r="O56" s="1"/>
      <c r="P56" s="1">
        <v>6</v>
      </c>
      <c r="Q56" s="1">
        <f t="shared" si="3"/>
        <v>0</v>
      </c>
      <c r="R56" s="5">
        <v>12</v>
      </c>
      <c r="S56" s="5"/>
      <c r="T56" s="1"/>
      <c r="U56" s="1" t="e">
        <f t="shared" si="4"/>
        <v>#DIV/0!</v>
      </c>
      <c r="V56" s="1" t="e">
        <f t="shared" si="5"/>
        <v>#DIV/0!</v>
      </c>
      <c r="W56" s="1">
        <v>0</v>
      </c>
      <c r="X56" s="1">
        <v>2.4</v>
      </c>
      <c r="Y56" s="1">
        <v>0</v>
      </c>
      <c r="Z56" s="1">
        <v>1.2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2.2000000000000002</v>
      </c>
      <c r="AG56" s="16" t="s">
        <v>150</v>
      </c>
      <c r="AH56" s="1">
        <f>G56*R56</f>
        <v>4.92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101</v>
      </c>
      <c r="B57" s="1" t="s">
        <v>38</v>
      </c>
      <c r="C57" s="1">
        <v>19</v>
      </c>
      <c r="D57" s="1">
        <v>31</v>
      </c>
      <c r="E57" s="1">
        <v>6</v>
      </c>
      <c r="F57" s="1">
        <v>9</v>
      </c>
      <c r="G57" s="8">
        <v>0.33</v>
      </c>
      <c r="H57" s="1" t="e">
        <v>#N/A</v>
      </c>
      <c r="I57" s="1" t="s">
        <v>39</v>
      </c>
      <c r="J57" s="1"/>
      <c r="K57" s="1">
        <v>24</v>
      </c>
      <c r="L57" s="1">
        <f t="shared" si="7"/>
        <v>-18</v>
      </c>
      <c r="M57" s="1"/>
      <c r="N57" s="1"/>
      <c r="O57" s="1">
        <v>4</v>
      </c>
      <c r="P57" s="1">
        <v>19</v>
      </c>
      <c r="Q57" s="1">
        <f t="shared" si="3"/>
        <v>1.2</v>
      </c>
      <c r="R57" s="5"/>
      <c r="S57" s="5"/>
      <c r="T57" s="1"/>
      <c r="U57" s="1">
        <f t="shared" si="4"/>
        <v>26.666666666666668</v>
      </c>
      <c r="V57" s="1">
        <f t="shared" si="5"/>
        <v>26.666666666666668</v>
      </c>
      <c r="W57" s="1">
        <v>2</v>
      </c>
      <c r="X57" s="1">
        <v>3.4</v>
      </c>
      <c r="Y57" s="1">
        <v>5.6</v>
      </c>
      <c r="Z57" s="1">
        <v>6</v>
      </c>
      <c r="AA57" s="1">
        <v>7.2</v>
      </c>
      <c r="AB57" s="1">
        <v>5</v>
      </c>
      <c r="AC57" s="1">
        <v>10.4</v>
      </c>
      <c r="AD57" s="1">
        <v>8.4</v>
      </c>
      <c r="AE57" s="1">
        <v>13.6</v>
      </c>
      <c r="AF57" s="1">
        <v>18.600000000000001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102</v>
      </c>
      <c r="B58" s="1" t="s">
        <v>38</v>
      </c>
      <c r="C58" s="1"/>
      <c r="D58" s="1"/>
      <c r="E58" s="1"/>
      <c r="F58" s="1"/>
      <c r="G58" s="8">
        <v>0.33</v>
      </c>
      <c r="H58" s="1">
        <v>45</v>
      </c>
      <c r="I58" s="1" t="s">
        <v>39</v>
      </c>
      <c r="J58" s="1"/>
      <c r="K58" s="1"/>
      <c r="L58" s="1">
        <f t="shared" si="7"/>
        <v>0</v>
      </c>
      <c r="M58" s="1"/>
      <c r="N58" s="1"/>
      <c r="O58" s="1"/>
      <c r="P58" s="1">
        <v>16</v>
      </c>
      <c r="Q58" s="1">
        <f t="shared" si="3"/>
        <v>0</v>
      </c>
      <c r="R58" s="5">
        <v>8</v>
      </c>
      <c r="S58" s="5"/>
      <c r="T58" s="1"/>
      <c r="U58" s="1" t="e">
        <f t="shared" si="4"/>
        <v>#DIV/0!</v>
      </c>
      <c r="V58" s="1" t="e">
        <f t="shared" si="5"/>
        <v>#DIV/0!</v>
      </c>
      <c r="W58" s="1">
        <v>0</v>
      </c>
      <c r="X58" s="1">
        <v>-0.2</v>
      </c>
      <c r="Y58" s="1">
        <v>0.2</v>
      </c>
      <c r="Z58" s="1">
        <v>0.4</v>
      </c>
      <c r="AA58" s="1">
        <v>0.4</v>
      </c>
      <c r="AB58" s="1">
        <v>0.8</v>
      </c>
      <c r="AC58" s="1">
        <v>0.4</v>
      </c>
      <c r="AD58" s="1">
        <v>0.6</v>
      </c>
      <c r="AE58" s="1">
        <v>3.2</v>
      </c>
      <c r="AF58" s="1">
        <v>0</v>
      </c>
      <c r="AG58" s="1" t="s">
        <v>103</v>
      </c>
      <c r="AH58" s="1">
        <f>G58*R58</f>
        <v>2.64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104</v>
      </c>
      <c r="B59" s="1" t="s">
        <v>38</v>
      </c>
      <c r="C59" s="1">
        <v>28</v>
      </c>
      <c r="D59" s="1">
        <v>156</v>
      </c>
      <c r="E59" s="1">
        <v>67</v>
      </c>
      <c r="F59" s="1">
        <v>101</v>
      </c>
      <c r="G59" s="8">
        <v>0.33</v>
      </c>
      <c r="H59" s="1">
        <v>45</v>
      </c>
      <c r="I59" s="1" t="s">
        <v>39</v>
      </c>
      <c r="J59" s="1"/>
      <c r="K59" s="1">
        <v>64</v>
      </c>
      <c r="L59" s="1">
        <f t="shared" si="7"/>
        <v>3</v>
      </c>
      <c r="M59" s="1"/>
      <c r="N59" s="1"/>
      <c r="O59" s="1">
        <v>100</v>
      </c>
      <c r="P59" s="1">
        <v>0</v>
      </c>
      <c r="Q59" s="1">
        <f t="shared" si="3"/>
        <v>13.4</v>
      </c>
      <c r="R59" s="5"/>
      <c r="S59" s="5"/>
      <c r="T59" s="1"/>
      <c r="U59" s="1">
        <f t="shared" si="4"/>
        <v>15</v>
      </c>
      <c r="V59" s="1">
        <f t="shared" si="5"/>
        <v>15</v>
      </c>
      <c r="W59" s="1">
        <v>14</v>
      </c>
      <c r="X59" s="1">
        <v>27.4</v>
      </c>
      <c r="Y59" s="1">
        <v>13.2</v>
      </c>
      <c r="Z59" s="1">
        <v>24</v>
      </c>
      <c r="AA59" s="1">
        <v>28</v>
      </c>
      <c r="AB59" s="1">
        <v>5.8</v>
      </c>
      <c r="AC59" s="1">
        <v>27.6</v>
      </c>
      <c r="AD59" s="1">
        <v>29.4</v>
      </c>
      <c r="AE59" s="1">
        <v>3.8</v>
      </c>
      <c r="AF59" s="1">
        <v>24</v>
      </c>
      <c r="AG59" s="1"/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38</v>
      </c>
      <c r="C60" s="1">
        <v>34</v>
      </c>
      <c r="D60" s="1">
        <v>1</v>
      </c>
      <c r="E60" s="1">
        <v>7</v>
      </c>
      <c r="F60" s="1">
        <v>27</v>
      </c>
      <c r="G60" s="8">
        <v>0.33</v>
      </c>
      <c r="H60" s="1">
        <v>45</v>
      </c>
      <c r="I60" s="1" t="s">
        <v>39</v>
      </c>
      <c r="J60" s="1"/>
      <c r="K60" s="1">
        <v>8</v>
      </c>
      <c r="L60" s="1">
        <f t="shared" si="7"/>
        <v>-1</v>
      </c>
      <c r="M60" s="1"/>
      <c r="N60" s="1"/>
      <c r="O60" s="1"/>
      <c r="P60" s="1">
        <v>5</v>
      </c>
      <c r="Q60" s="1">
        <f t="shared" si="3"/>
        <v>1.4</v>
      </c>
      <c r="R60" s="5"/>
      <c r="S60" s="5"/>
      <c r="T60" s="1"/>
      <c r="U60" s="1">
        <f t="shared" si="4"/>
        <v>22.857142857142858</v>
      </c>
      <c r="V60" s="1">
        <f t="shared" si="5"/>
        <v>22.857142857142858</v>
      </c>
      <c r="W60" s="1">
        <v>2.8</v>
      </c>
      <c r="X60" s="1">
        <v>2.6</v>
      </c>
      <c r="Y60" s="1">
        <v>2</v>
      </c>
      <c r="Z60" s="1">
        <v>6.6</v>
      </c>
      <c r="AA60" s="1">
        <v>1.6</v>
      </c>
      <c r="AB60" s="1">
        <v>1.2</v>
      </c>
      <c r="AC60" s="1">
        <v>4.4000000000000004</v>
      </c>
      <c r="AD60" s="1">
        <v>4.2</v>
      </c>
      <c r="AE60" s="1">
        <v>1.8</v>
      </c>
      <c r="AF60" s="1">
        <v>5.8</v>
      </c>
      <c r="AG60" s="14" t="s">
        <v>151</v>
      </c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38</v>
      </c>
      <c r="C61" s="1">
        <v>11</v>
      </c>
      <c r="D61" s="1"/>
      <c r="E61" s="1">
        <v>10</v>
      </c>
      <c r="F61" s="1"/>
      <c r="G61" s="8">
        <v>0.36</v>
      </c>
      <c r="H61" s="1">
        <v>45</v>
      </c>
      <c r="I61" s="1" t="s">
        <v>39</v>
      </c>
      <c r="J61" s="1"/>
      <c r="K61" s="1">
        <v>59</v>
      </c>
      <c r="L61" s="1">
        <f t="shared" si="7"/>
        <v>-49</v>
      </c>
      <c r="M61" s="1"/>
      <c r="N61" s="1"/>
      <c r="O61" s="1"/>
      <c r="P61" s="1">
        <v>23</v>
      </c>
      <c r="Q61" s="1">
        <f t="shared" si="3"/>
        <v>2</v>
      </c>
      <c r="R61" s="5">
        <f t="shared" ref="R54:R65" si="8">14*Q61-P61-O61-F61</f>
        <v>5</v>
      </c>
      <c r="S61" s="5"/>
      <c r="T61" s="1"/>
      <c r="U61" s="1">
        <f t="shared" si="4"/>
        <v>14</v>
      </c>
      <c r="V61" s="1">
        <f t="shared" si="5"/>
        <v>11.5</v>
      </c>
      <c r="W61" s="1">
        <v>4.4000000000000004</v>
      </c>
      <c r="X61" s="1">
        <v>5.8</v>
      </c>
      <c r="Y61" s="1">
        <v>5.8</v>
      </c>
      <c r="Z61" s="1">
        <v>4.8</v>
      </c>
      <c r="AA61" s="1">
        <v>13.6</v>
      </c>
      <c r="AB61" s="1">
        <v>4.8</v>
      </c>
      <c r="AC61" s="1">
        <v>8.4</v>
      </c>
      <c r="AD61" s="1">
        <v>12.4</v>
      </c>
      <c r="AE61" s="1">
        <v>9</v>
      </c>
      <c r="AF61" s="1">
        <v>9.4</v>
      </c>
      <c r="AG61" s="1"/>
      <c r="AH61" s="1">
        <f>G61*R61</f>
        <v>1.7999999999999998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41</v>
      </c>
      <c r="C62" s="1">
        <v>211.077</v>
      </c>
      <c r="D62" s="1">
        <v>82.897000000000006</v>
      </c>
      <c r="E62" s="1">
        <v>153.54900000000001</v>
      </c>
      <c r="F62" s="1">
        <v>75.843999999999994</v>
      </c>
      <c r="G62" s="8">
        <v>1</v>
      </c>
      <c r="H62" s="1">
        <v>45</v>
      </c>
      <c r="I62" s="1" t="s">
        <v>39</v>
      </c>
      <c r="J62" s="1"/>
      <c r="K62" s="1">
        <v>146</v>
      </c>
      <c r="L62" s="1">
        <f t="shared" si="7"/>
        <v>7.5490000000000066</v>
      </c>
      <c r="M62" s="1"/>
      <c r="N62" s="1"/>
      <c r="O62" s="1">
        <v>140</v>
      </c>
      <c r="P62" s="1">
        <v>180</v>
      </c>
      <c r="Q62" s="1">
        <f t="shared" si="3"/>
        <v>30.709800000000001</v>
      </c>
      <c r="R62" s="5">
        <f t="shared" si="8"/>
        <v>34.093200000000024</v>
      </c>
      <c r="S62" s="5"/>
      <c r="T62" s="1"/>
      <c r="U62" s="1">
        <f t="shared" si="4"/>
        <v>14</v>
      </c>
      <c r="V62" s="1">
        <f t="shared" si="5"/>
        <v>12.889826700271573</v>
      </c>
      <c r="W62" s="1">
        <v>39.011000000000003</v>
      </c>
      <c r="X62" s="1">
        <v>40.2378</v>
      </c>
      <c r="Y62" s="1">
        <v>37.677399999999999</v>
      </c>
      <c r="Z62" s="1">
        <v>43.3904</v>
      </c>
      <c r="AA62" s="1">
        <v>35.449599999999997</v>
      </c>
      <c r="AB62" s="1">
        <v>32.253399999999999</v>
      </c>
      <c r="AC62" s="1">
        <v>42.305399999999999</v>
      </c>
      <c r="AD62" s="1">
        <v>29.502600000000001</v>
      </c>
      <c r="AE62" s="1">
        <v>38.131399999999999</v>
      </c>
      <c r="AF62" s="1">
        <v>55.880200000000002</v>
      </c>
      <c r="AG62" s="1"/>
      <c r="AH62" s="1">
        <f>G62*R62</f>
        <v>34.093200000000024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38</v>
      </c>
      <c r="C63" s="1">
        <v>56</v>
      </c>
      <c r="D63" s="1"/>
      <c r="E63" s="1">
        <v>34</v>
      </c>
      <c r="F63" s="1">
        <v>20</v>
      </c>
      <c r="G63" s="8">
        <v>0.1</v>
      </c>
      <c r="H63" s="1">
        <v>60</v>
      </c>
      <c r="I63" s="1" t="s">
        <v>39</v>
      </c>
      <c r="J63" s="1"/>
      <c r="K63" s="1">
        <v>35</v>
      </c>
      <c r="L63" s="1">
        <f t="shared" si="7"/>
        <v>-1</v>
      </c>
      <c r="M63" s="1"/>
      <c r="N63" s="1"/>
      <c r="O63" s="1"/>
      <c r="P63" s="1">
        <v>0</v>
      </c>
      <c r="Q63" s="1">
        <f t="shared" si="3"/>
        <v>6.8</v>
      </c>
      <c r="R63" s="5">
        <f>12*Q63-P63-O63-F63</f>
        <v>61.599999999999994</v>
      </c>
      <c r="S63" s="5"/>
      <c r="T63" s="1"/>
      <c r="U63" s="1">
        <f t="shared" si="4"/>
        <v>12</v>
      </c>
      <c r="V63" s="1">
        <f t="shared" si="5"/>
        <v>2.9411764705882355</v>
      </c>
      <c r="W63" s="1">
        <v>3</v>
      </c>
      <c r="X63" s="1">
        <v>1</v>
      </c>
      <c r="Y63" s="1">
        <v>1</v>
      </c>
      <c r="Z63" s="1">
        <v>8.1999999999999993</v>
      </c>
      <c r="AA63" s="1">
        <v>2</v>
      </c>
      <c r="AB63" s="1">
        <v>2.8</v>
      </c>
      <c r="AC63" s="1">
        <v>6.4</v>
      </c>
      <c r="AD63" s="1">
        <v>4.8</v>
      </c>
      <c r="AE63" s="1">
        <v>5.6</v>
      </c>
      <c r="AF63" s="1">
        <v>4.8</v>
      </c>
      <c r="AG63" s="1"/>
      <c r="AH63" s="1">
        <f>G63*R63</f>
        <v>6.16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38</v>
      </c>
      <c r="C64" s="1">
        <v>31</v>
      </c>
      <c r="D64" s="1">
        <v>16</v>
      </c>
      <c r="E64" s="1">
        <v>28</v>
      </c>
      <c r="F64" s="1">
        <v>3</v>
      </c>
      <c r="G64" s="8">
        <v>0.4</v>
      </c>
      <c r="H64" s="1">
        <v>45</v>
      </c>
      <c r="I64" s="1" t="s">
        <v>39</v>
      </c>
      <c r="J64" s="1"/>
      <c r="K64" s="1">
        <v>44</v>
      </c>
      <c r="L64" s="1">
        <f t="shared" si="7"/>
        <v>-16</v>
      </c>
      <c r="M64" s="1"/>
      <c r="N64" s="1"/>
      <c r="O64" s="1"/>
      <c r="P64" s="1">
        <v>126</v>
      </c>
      <c r="Q64" s="1">
        <f t="shared" si="3"/>
        <v>5.6</v>
      </c>
      <c r="R64" s="5"/>
      <c r="S64" s="5"/>
      <c r="T64" s="1"/>
      <c r="U64" s="1">
        <f t="shared" si="4"/>
        <v>23.035714285714288</v>
      </c>
      <c r="V64" s="1">
        <f t="shared" si="5"/>
        <v>23.035714285714288</v>
      </c>
      <c r="W64" s="1">
        <v>13.4</v>
      </c>
      <c r="X64" s="1">
        <v>4.8</v>
      </c>
      <c r="Y64" s="1">
        <v>7</v>
      </c>
      <c r="Z64" s="1">
        <v>13</v>
      </c>
      <c r="AA64" s="1">
        <v>0.6</v>
      </c>
      <c r="AB64" s="1">
        <v>7.4</v>
      </c>
      <c r="AC64" s="1">
        <v>11.6</v>
      </c>
      <c r="AD64" s="1">
        <v>7</v>
      </c>
      <c r="AE64" s="1">
        <v>8.8000000000000007</v>
      </c>
      <c r="AF64" s="1">
        <v>8.1999999999999993</v>
      </c>
      <c r="AG64" s="1" t="s">
        <v>58</v>
      </c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41</v>
      </c>
      <c r="C65" s="1">
        <v>33.094999999999999</v>
      </c>
      <c r="D65" s="1">
        <v>41.314999999999998</v>
      </c>
      <c r="E65" s="1">
        <v>32.840000000000003</v>
      </c>
      <c r="F65" s="1">
        <v>40.075000000000003</v>
      </c>
      <c r="G65" s="8">
        <v>1</v>
      </c>
      <c r="H65" s="1">
        <v>60</v>
      </c>
      <c r="I65" s="1" t="s">
        <v>39</v>
      </c>
      <c r="J65" s="1"/>
      <c r="K65" s="1">
        <v>34.6</v>
      </c>
      <c r="L65" s="1">
        <f t="shared" si="7"/>
        <v>-1.759999999999998</v>
      </c>
      <c r="M65" s="1"/>
      <c r="N65" s="1"/>
      <c r="O65" s="1"/>
      <c r="P65" s="1">
        <v>0</v>
      </c>
      <c r="Q65" s="1">
        <f t="shared" si="3"/>
        <v>6.5680000000000005</v>
      </c>
      <c r="R65" s="5">
        <f t="shared" si="8"/>
        <v>51.87700000000001</v>
      </c>
      <c r="S65" s="5"/>
      <c r="T65" s="1"/>
      <c r="U65" s="1">
        <f t="shared" si="4"/>
        <v>14</v>
      </c>
      <c r="V65" s="1">
        <f t="shared" si="5"/>
        <v>6.1015529841656519</v>
      </c>
      <c r="W65" s="1">
        <v>1.212</v>
      </c>
      <c r="X65" s="1">
        <v>5.819</v>
      </c>
      <c r="Y65" s="1">
        <v>4.9130000000000003</v>
      </c>
      <c r="Z65" s="1">
        <v>4.2949999999999999</v>
      </c>
      <c r="AA65" s="1">
        <v>6.2691999999999997</v>
      </c>
      <c r="AB65" s="1">
        <v>7.2489999999999997</v>
      </c>
      <c r="AC65" s="1">
        <v>2.988</v>
      </c>
      <c r="AD65" s="1">
        <v>6.3540000000000001</v>
      </c>
      <c r="AE65" s="1">
        <v>6.2485999999999997</v>
      </c>
      <c r="AF65" s="1">
        <v>2.415</v>
      </c>
      <c r="AG65" s="17" t="s">
        <v>153</v>
      </c>
      <c r="AH65" s="1">
        <f>G65*R65</f>
        <v>51.87700000000001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111</v>
      </c>
      <c r="B66" s="11" t="s">
        <v>41</v>
      </c>
      <c r="C66" s="11">
        <v>4.2409999999999997</v>
      </c>
      <c r="D66" s="11"/>
      <c r="E66" s="11"/>
      <c r="F66" s="11">
        <v>4.2409999999999997</v>
      </c>
      <c r="G66" s="12">
        <v>0</v>
      </c>
      <c r="H66" s="11">
        <v>90</v>
      </c>
      <c r="I66" s="11" t="s">
        <v>96</v>
      </c>
      <c r="J66" s="11"/>
      <c r="K66" s="11"/>
      <c r="L66" s="11">
        <f t="shared" si="7"/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13"/>
      <c r="T66" s="11"/>
      <c r="U66" s="11" t="e">
        <f t="shared" si="4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-0.40600000000000003</v>
      </c>
      <c r="AE66" s="11">
        <v>0</v>
      </c>
      <c r="AF66" s="11">
        <v>3.2166000000000001</v>
      </c>
      <c r="AG66" s="11" t="s">
        <v>112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38</v>
      </c>
      <c r="C67" s="1">
        <v>249</v>
      </c>
      <c r="D67" s="1">
        <v>72</v>
      </c>
      <c r="E67" s="1">
        <v>93</v>
      </c>
      <c r="F67" s="1">
        <v>155</v>
      </c>
      <c r="G67" s="8">
        <v>0.25</v>
      </c>
      <c r="H67" s="1">
        <v>120</v>
      </c>
      <c r="I67" s="1" t="s">
        <v>39</v>
      </c>
      <c r="J67" s="1"/>
      <c r="K67" s="1">
        <v>89</v>
      </c>
      <c r="L67" s="1">
        <f t="shared" si="7"/>
        <v>4</v>
      </c>
      <c r="M67" s="1"/>
      <c r="N67" s="1"/>
      <c r="O67" s="1"/>
      <c r="P67" s="1">
        <v>0</v>
      </c>
      <c r="Q67" s="1">
        <f t="shared" si="3"/>
        <v>18.600000000000001</v>
      </c>
      <c r="R67" s="5">
        <f t="shared" ref="R67:R88" si="9">14*Q67-P67-O67-F67</f>
        <v>105.40000000000003</v>
      </c>
      <c r="S67" s="5"/>
      <c r="T67" s="1"/>
      <c r="U67" s="1">
        <f t="shared" si="4"/>
        <v>14</v>
      </c>
      <c r="V67" s="1">
        <f t="shared" si="5"/>
        <v>8.3333333333333321</v>
      </c>
      <c r="W67" s="1">
        <v>11</v>
      </c>
      <c r="X67" s="1">
        <v>3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7" t="s">
        <v>58</v>
      </c>
      <c r="AH67" s="1">
        <f>G67*R67</f>
        <v>26.350000000000009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41</v>
      </c>
      <c r="C68" s="1">
        <v>20.286999999999999</v>
      </c>
      <c r="D68" s="1"/>
      <c r="E68" s="1">
        <v>11.05</v>
      </c>
      <c r="F68" s="1">
        <v>3.0310000000000001</v>
      </c>
      <c r="G68" s="8">
        <v>1</v>
      </c>
      <c r="H68" s="1">
        <v>45</v>
      </c>
      <c r="I68" s="1" t="s">
        <v>39</v>
      </c>
      <c r="J68" s="1"/>
      <c r="K68" s="1">
        <v>14</v>
      </c>
      <c r="L68" s="1">
        <f t="shared" si="7"/>
        <v>-2.9499999999999993</v>
      </c>
      <c r="M68" s="1"/>
      <c r="N68" s="1"/>
      <c r="O68" s="1"/>
      <c r="P68" s="1">
        <v>12</v>
      </c>
      <c r="Q68" s="1">
        <f t="shared" si="3"/>
        <v>2.21</v>
      </c>
      <c r="R68" s="5">
        <f t="shared" si="9"/>
        <v>15.908999999999997</v>
      </c>
      <c r="S68" s="5"/>
      <c r="T68" s="1"/>
      <c r="U68" s="1">
        <f t="shared" si="4"/>
        <v>14</v>
      </c>
      <c r="V68" s="1">
        <f t="shared" si="5"/>
        <v>6.8013574660633491</v>
      </c>
      <c r="W68" s="1">
        <v>2.3235999999999999</v>
      </c>
      <c r="X68" s="1">
        <v>1.9046000000000001</v>
      </c>
      <c r="Y68" s="1">
        <v>2.927</v>
      </c>
      <c r="Z68" s="1">
        <v>2.3157999999999999</v>
      </c>
      <c r="AA68" s="1">
        <v>2.7052</v>
      </c>
      <c r="AB68" s="1">
        <v>1.4663999999999999</v>
      </c>
      <c r="AC68" s="1">
        <v>3.5472000000000001</v>
      </c>
      <c r="AD68" s="1">
        <v>1.8802000000000001</v>
      </c>
      <c r="AE68" s="1">
        <v>3.3338000000000001</v>
      </c>
      <c r="AF68" s="1">
        <v>3.6432000000000002</v>
      </c>
      <c r="AG68" s="1"/>
      <c r="AH68" s="1">
        <f>G68*R68</f>
        <v>15.908999999999997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38</v>
      </c>
      <c r="C69" s="1">
        <v>519</v>
      </c>
      <c r="D69" s="1">
        <v>276</v>
      </c>
      <c r="E69" s="1">
        <v>640</v>
      </c>
      <c r="F69" s="1">
        <v>69</v>
      </c>
      <c r="G69" s="8">
        <v>0.41</v>
      </c>
      <c r="H69" s="1">
        <v>50</v>
      </c>
      <c r="I69" s="1" t="s">
        <v>39</v>
      </c>
      <c r="J69" s="1"/>
      <c r="K69" s="1">
        <v>665</v>
      </c>
      <c r="L69" s="1">
        <f t="shared" si="7"/>
        <v>-25</v>
      </c>
      <c r="M69" s="1"/>
      <c r="N69" s="1"/>
      <c r="O69" s="1">
        <v>350</v>
      </c>
      <c r="P69" s="1">
        <v>1013</v>
      </c>
      <c r="Q69" s="1">
        <f t="shared" si="3"/>
        <v>128</v>
      </c>
      <c r="R69" s="5">
        <f t="shared" si="9"/>
        <v>360</v>
      </c>
      <c r="S69" s="5"/>
      <c r="T69" s="1"/>
      <c r="U69" s="1">
        <f t="shared" si="4"/>
        <v>14</v>
      </c>
      <c r="V69" s="1">
        <f t="shared" si="5"/>
        <v>11.1875</v>
      </c>
      <c r="W69" s="1">
        <v>126.2</v>
      </c>
      <c r="X69" s="1">
        <v>122</v>
      </c>
      <c r="Y69" s="1">
        <v>106.4</v>
      </c>
      <c r="Z69" s="1">
        <v>157.6</v>
      </c>
      <c r="AA69" s="1">
        <v>127</v>
      </c>
      <c r="AB69" s="1">
        <v>147.6</v>
      </c>
      <c r="AC69" s="1">
        <v>153.80000000000001</v>
      </c>
      <c r="AD69" s="1">
        <v>106</v>
      </c>
      <c r="AE69" s="1">
        <v>173.4</v>
      </c>
      <c r="AF69" s="1">
        <v>170</v>
      </c>
      <c r="AG69" s="1"/>
      <c r="AH69" s="1">
        <f>G69*R69</f>
        <v>147.6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41</v>
      </c>
      <c r="C70" s="1">
        <v>140.43199999999999</v>
      </c>
      <c r="D70" s="1">
        <v>55.249000000000002</v>
      </c>
      <c r="E70" s="1">
        <v>109.35599999999999</v>
      </c>
      <c r="F70" s="1">
        <v>43.209000000000003</v>
      </c>
      <c r="G70" s="8">
        <v>1</v>
      </c>
      <c r="H70" s="1">
        <v>50</v>
      </c>
      <c r="I70" s="1" t="s">
        <v>39</v>
      </c>
      <c r="J70" s="1"/>
      <c r="K70" s="1">
        <v>108</v>
      </c>
      <c r="L70" s="1">
        <f t="shared" ref="L70:L98" si="10">E70-K70</f>
        <v>1.3559999999999945</v>
      </c>
      <c r="M70" s="1"/>
      <c r="N70" s="1"/>
      <c r="O70" s="1">
        <v>70</v>
      </c>
      <c r="P70" s="1">
        <v>71</v>
      </c>
      <c r="Q70" s="1">
        <f t="shared" si="3"/>
        <v>21.871199999999998</v>
      </c>
      <c r="R70" s="5">
        <f t="shared" si="9"/>
        <v>121.98779999999999</v>
      </c>
      <c r="S70" s="5"/>
      <c r="T70" s="1"/>
      <c r="U70" s="1">
        <f t="shared" si="4"/>
        <v>14.000000000000002</v>
      </c>
      <c r="V70" s="1">
        <f t="shared" si="5"/>
        <v>8.4224459563261291</v>
      </c>
      <c r="W70" s="1">
        <v>21.9284</v>
      </c>
      <c r="X70" s="1">
        <v>24.188800000000001</v>
      </c>
      <c r="Y70" s="1">
        <v>14.865399999999999</v>
      </c>
      <c r="Z70" s="1">
        <v>27.009</v>
      </c>
      <c r="AA70" s="1">
        <v>28.945599999999999</v>
      </c>
      <c r="AB70" s="1">
        <v>20.130800000000001</v>
      </c>
      <c r="AC70" s="1">
        <v>25.688800000000001</v>
      </c>
      <c r="AD70" s="1">
        <v>31.2286</v>
      </c>
      <c r="AE70" s="1">
        <v>30.5336</v>
      </c>
      <c r="AF70" s="1">
        <v>29.59</v>
      </c>
      <c r="AG70" s="1"/>
      <c r="AH70" s="1">
        <f>G70*R70</f>
        <v>121.98779999999999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38</v>
      </c>
      <c r="C71" s="1">
        <v>95</v>
      </c>
      <c r="D71" s="1">
        <v>189</v>
      </c>
      <c r="E71" s="1">
        <v>138</v>
      </c>
      <c r="F71" s="1">
        <v>127</v>
      </c>
      <c r="G71" s="8">
        <v>0.35</v>
      </c>
      <c r="H71" s="1">
        <v>50</v>
      </c>
      <c r="I71" s="1" t="s">
        <v>39</v>
      </c>
      <c r="J71" s="1"/>
      <c r="K71" s="1">
        <v>140</v>
      </c>
      <c r="L71" s="1">
        <f t="shared" si="10"/>
        <v>-2</v>
      </c>
      <c r="M71" s="1"/>
      <c r="N71" s="1"/>
      <c r="O71" s="1">
        <v>140</v>
      </c>
      <c r="P71" s="1">
        <v>256</v>
      </c>
      <c r="Q71" s="1">
        <f t="shared" ref="Q71:Q98" si="11">E71/5</f>
        <v>27.6</v>
      </c>
      <c r="R71" s="5"/>
      <c r="S71" s="5"/>
      <c r="T71" s="1"/>
      <c r="U71" s="1">
        <f t="shared" ref="U71:U98" si="12">(F71+O71+P71+R71)/Q71</f>
        <v>18.94927536231884</v>
      </c>
      <c r="V71" s="1">
        <f t="shared" ref="V71:V98" si="13">(F71+O71+P71)/Q71</f>
        <v>18.94927536231884</v>
      </c>
      <c r="W71" s="1">
        <v>41.6</v>
      </c>
      <c r="X71" s="1">
        <v>42.2</v>
      </c>
      <c r="Y71" s="1">
        <v>21.8</v>
      </c>
      <c r="Z71" s="1">
        <v>42.8</v>
      </c>
      <c r="AA71" s="1">
        <v>40.4</v>
      </c>
      <c r="AB71" s="1">
        <v>39.6</v>
      </c>
      <c r="AC71" s="1">
        <v>40.200000000000003</v>
      </c>
      <c r="AD71" s="1">
        <v>50.4</v>
      </c>
      <c r="AE71" s="1">
        <v>55.8</v>
      </c>
      <c r="AF71" s="1">
        <v>67</v>
      </c>
      <c r="AG71" s="1"/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41</v>
      </c>
      <c r="C72" s="1">
        <v>4.7190000000000003</v>
      </c>
      <c r="D72" s="1">
        <v>1.573</v>
      </c>
      <c r="E72" s="1">
        <v>1.573</v>
      </c>
      <c r="F72" s="1"/>
      <c r="G72" s="8">
        <v>1</v>
      </c>
      <c r="H72" s="1">
        <v>50</v>
      </c>
      <c r="I72" s="1" t="s">
        <v>39</v>
      </c>
      <c r="J72" s="1"/>
      <c r="K72" s="1">
        <v>1</v>
      </c>
      <c r="L72" s="1">
        <f t="shared" si="10"/>
        <v>0.57299999999999995</v>
      </c>
      <c r="M72" s="1"/>
      <c r="N72" s="1"/>
      <c r="O72" s="1"/>
      <c r="P72" s="1">
        <v>30</v>
      </c>
      <c r="Q72" s="1">
        <f t="shared" si="11"/>
        <v>0.31459999999999999</v>
      </c>
      <c r="R72" s="5"/>
      <c r="S72" s="5"/>
      <c r="T72" s="1"/>
      <c r="U72" s="1">
        <f t="shared" si="12"/>
        <v>95.359186268277185</v>
      </c>
      <c r="V72" s="1">
        <f t="shared" si="13"/>
        <v>95.359186268277185</v>
      </c>
      <c r="W72" s="1">
        <v>3.1534</v>
      </c>
      <c r="X72" s="1">
        <v>1.2587999999999999</v>
      </c>
      <c r="Y72" s="1">
        <v>0.62360000000000004</v>
      </c>
      <c r="Z72" s="1">
        <v>0.93240000000000001</v>
      </c>
      <c r="AA72" s="1">
        <v>2.8098000000000001</v>
      </c>
      <c r="AB72" s="1">
        <v>1.2498</v>
      </c>
      <c r="AC72" s="1">
        <v>1.8746</v>
      </c>
      <c r="AD72" s="1">
        <v>3.4338000000000002</v>
      </c>
      <c r="AE72" s="1">
        <v>0.626</v>
      </c>
      <c r="AF72" s="1">
        <v>1.54</v>
      </c>
      <c r="AG72" s="1"/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38</v>
      </c>
      <c r="C73" s="1">
        <v>696</v>
      </c>
      <c r="D73" s="1">
        <v>797</v>
      </c>
      <c r="E73" s="1">
        <v>468</v>
      </c>
      <c r="F73" s="1">
        <v>566</v>
      </c>
      <c r="G73" s="8">
        <v>0.4</v>
      </c>
      <c r="H73" s="1">
        <v>50</v>
      </c>
      <c r="I73" s="1" t="s">
        <v>39</v>
      </c>
      <c r="J73" s="1"/>
      <c r="K73" s="1">
        <v>490</v>
      </c>
      <c r="L73" s="1">
        <f t="shared" si="10"/>
        <v>-22</v>
      </c>
      <c r="M73" s="1"/>
      <c r="N73" s="1"/>
      <c r="O73" s="1">
        <v>300</v>
      </c>
      <c r="P73" s="1">
        <v>150</v>
      </c>
      <c r="Q73" s="1">
        <f t="shared" si="11"/>
        <v>93.6</v>
      </c>
      <c r="R73" s="5">
        <f t="shared" si="9"/>
        <v>294.39999999999986</v>
      </c>
      <c r="S73" s="5"/>
      <c r="T73" s="1"/>
      <c r="U73" s="1">
        <f t="shared" si="12"/>
        <v>14</v>
      </c>
      <c r="V73" s="1">
        <f t="shared" si="13"/>
        <v>10.854700854700855</v>
      </c>
      <c r="W73" s="1">
        <v>72.2</v>
      </c>
      <c r="X73" s="1">
        <v>112.6</v>
      </c>
      <c r="Y73" s="1">
        <v>96.2</v>
      </c>
      <c r="Z73" s="1">
        <v>85.2</v>
      </c>
      <c r="AA73" s="1">
        <v>106</v>
      </c>
      <c r="AB73" s="1">
        <v>83.8</v>
      </c>
      <c r="AC73" s="1">
        <v>107.4</v>
      </c>
      <c r="AD73" s="1">
        <v>138.6</v>
      </c>
      <c r="AE73" s="1">
        <v>115.6</v>
      </c>
      <c r="AF73" s="1">
        <v>107</v>
      </c>
      <c r="AG73" s="1"/>
      <c r="AH73" s="1">
        <f>G73*R73</f>
        <v>117.75999999999995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38</v>
      </c>
      <c r="C74" s="1">
        <v>422</v>
      </c>
      <c r="D74" s="1">
        <v>699</v>
      </c>
      <c r="E74" s="1">
        <v>645</v>
      </c>
      <c r="F74" s="1">
        <v>379</v>
      </c>
      <c r="G74" s="8">
        <v>0.41</v>
      </c>
      <c r="H74" s="1">
        <v>50</v>
      </c>
      <c r="I74" s="1" t="s">
        <v>39</v>
      </c>
      <c r="J74" s="1"/>
      <c r="K74" s="1">
        <v>634</v>
      </c>
      <c r="L74" s="1">
        <f t="shared" si="10"/>
        <v>11</v>
      </c>
      <c r="M74" s="1"/>
      <c r="N74" s="1"/>
      <c r="O74" s="1">
        <v>440</v>
      </c>
      <c r="P74" s="1">
        <v>150</v>
      </c>
      <c r="Q74" s="1">
        <f t="shared" si="11"/>
        <v>129</v>
      </c>
      <c r="R74" s="5">
        <f t="shared" si="9"/>
        <v>837</v>
      </c>
      <c r="S74" s="5"/>
      <c r="T74" s="1"/>
      <c r="U74" s="1">
        <f t="shared" si="12"/>
        <v>14</v>
      </c>
      <c r="V74" s="1">
        <f t="shared" si="13"/>
        <v>7.5116279069767442</v>
      </c>
      <c r="W74" s="1">
        <v>101.8</v>
      </c>
      <c r="X74" s="1">
        <v>142.19999999999999</v>
      </c>
      <c r="Y74" s="1">
        <v>103.4</v>
      </c>
      <c r="Z74" s="1">
        <v>101</v>
      </c>
      <c r="AA74" s="1">
        <v>135.4</v>
      </c>
      <c r="AB74" s="1">
        <v>110.8</v>
      </c>
      <c r="AC74" s="1">
        <v>127</v>
      </c>
      <c r="AD74" s="1">
        <v>116.2</v>
      </c>
      <c r="AE74" s="1">
        <v>127.8</v>
      </c>
      <c r="AF74" s="1">
        <v>134.19999999999999</v>
      </c>
      <c r="AG74" s="1"/>
      <c r="AH74" s="1">
        <f>G74*R74</f>
        <v>343.16999999999996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41</v>
      </c>
      <c r="C75" s="1">
        <v>29.756</v>
      </c>
      <c r="D75" s="1">
        <v>122.95399999999999</v>
      </c>
      <c r="E75" s="1">
        <v>34.515999999999998</v>
      </c>
      <c r="F75" s="1">
        <v>102.26900000000001</v>
      </c>
      <c r="G75" s="8">
        <v>1</v>
      </c>
      <c r="H75" s="1">
        <v>50</v>
      </c>
      <c r="I75" s="1" t="s">
        <v>39</v>
      </c>
      <c r="J75" s="1"/>
      <c r="K75" s="1">
        <v>36</v>
      </c>
      <c r="L75" s="1">
        <f t="shared" si="10"/>
        <v>-1.4840000000000018</v>
      </c>
      <c r="M75" s="1"/>
      <c r="N75" s="1"/>
      <c r="O75" s="1"/>
      <c r="P75" s="1">
        <v>0</v>
      </c>
      <c r="Q75" s="1">
        <f t="shared" si="11"/>
        <v>6.9032</v>
      </c>
      <c r="R75" s="5"/>
      <c r="S75" s="5"/>
      <c r="T75" s="1"/>
      <c r="U75" s="1">
        <f t="shared" si="12"/>
        <v>14.814723606443389</v>
      </c>
      <c r="V75" s="1">
        <f t="shared" si="13"/>
        <v>14.814723606443389</v>
      </c>
      <c r="W75" s="1">
        <v>9.7669999999999995</v>
      </c>
      <c r="X75" s="1">
        <v>14.1866</v>
      </c>
      <c r="Y75" s="1">
        <v>10.6784</v>
      </c>
      <c r="Z75" s="1">
        <v>12.555999999999999</v>
      </c>
      <c r="AA75" s="1">
        <v>12.8988</v>
      </c>
      <c r="AB75" s="1">
        <v>12.2044</v>
      </c>
      <c r="AC75" s="1">
        <v>15.316800000000001</v>
      </c>
      <c r="AD75" s="1">
        <v>13.3582</v>
      </c>
      <c r="AE75" s="1">
        <v>13.5654</v>
      </c>
      <c r="AF75" s="1">
        <v>16.588200000000001</v>
      </c>
      <c r="AG75" s="1"/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38</v>
      </c>
      <c r="C76" s="1">
        <v>70</v>
      </c>
      <c r="D76" s="1">
        <v>4</v>
      </c>
      <c r="E76" s="1">
        <v>66</v>
      </c>
      <c r="F76" s="1"/>
      <c r="G76" s="8">
        <v>0.3</v>
      </c>
      <c r="H76" s="1">
        <v>50</v>
      </c>
      <c r="I76" s="1" t="s">
        <v>39</v>
      </c>
      <c r="J76" s="1"/>
      <c r="K76" s="1">
        <v>90</v>
      </c>
      <c r="L76" s="1">
        <f t="shared" si="10"/>
        <v>-24</v>
      </c>
      <c r="M76" s="1"/>
      <c r="N76" s="1"/>
      <c r="O76" s="1"/>
      <c r="P76" s="1">
        <v>111</v>
      </c>
      <c r="Q76" s="1">
        <f t="shared" si="11"/>
        <v>13.2</v>
      </c>
      <c r="R76" s="5">
        <f t="shared" si="9"/>
        <v>73.799999999999983</v>
      </c>
      <c r="S76" s="5"/>
      <c r="T76" s="1"/>
      <c r="U76" s="1">
        <f t="shared" si="12"/>
        <v>14</v>
      </c>
      <c r="V76" s="1">
        <f t="shared" si="13"/>
        <v>8.4090909090909101</v>
      </c>
      <c r="W76" s="1">
        <v>12.4</v>
      </c>
      <c r="X76" s="1">
        <v>8.6</v>
      </c>
      <c r="Y76" s="1">
        <v>-0.6</v>
      </c>
      <c r="Z76" s="1">
        <v>16</v>
      </c>
      <c r="AA76" s="1">
        <v>-0.6</v>
      </c>
      <c r="AB76" s="1">
        <v>1.8</v>
      </c>
      <c r="AC76" s="1">
        <v>18.600000000000001</v>
      </c>
      <c r="AD76" s="1">
        <v>18.2</v>
      </c>
      <c r="AE76" s="1">
        <v>24.4</v>
      </c>
      <c r="AF76" s="1">
        <v>13.8</v>
      </c>
      <c r="AG76" s="1" t="s">
        <v>123</v>
      </c>
      <c r="AH76" s="1">
        <f>G76*R76</f>
        <v>22.139999999999993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38</v>
      </c>
      <c r="C77" s="1">
        <v>107</v>
      </c>
      <c r="D77" s="1">
        <v>1</v>
      </c>
      <c r="E77" s="1">
        <v>42</v>
      </c>
      <c r="F77" s="1">
        <v>62</v>
      </c>
      <c r="G77" s="8">
        <v>0.14000000000000001</v>
      </c>
      <c r="H77" s="1">
        <v>50</v>
      </c>
      <c r="I77" s="1" t="s">
        <v>39</v>
      </c>
      <c r="J77" s="1"/>
      <c r="K77" s="1">
        <v>47</v>
      </c>
      <c r="L77" s="1">
        <f t="shared" si="10"/>
        <v>-5</v>
      </c>
      <c r="M77" s="1"/>
      <c r="N77" s="1"/>
      <c r="O77" s="1"/>
      <c r="P77" s="1">
        <v>0</v>
      </c>
      <c r="Q77" s="1">
        <f t="shared" si="11"/>
        <v>8.4</v>
      </c>
      <c r="R77" s="5">
        <f t="shared" si="9"/>
        <v>55.600000000000009</v>
      </c>
      <c r="S77" s="5"/>
      <c r="T77" s="1"/>
      <c r="U77" s="1">
        <f t="shared" si="12"/>
        <v>14</v>
      </c>
      <c r="V77" s="1">
        <f t="shared" si="13"/>
        <v>7.3809523809523805</v>
      </c>
      <c r="W77" s="1">
        <v>6.8</v>
      </c>
      <c r="X77" s="1">
        <v>4.4000000000000004</v>
      </c>
      <c r="Y77" s="1">
        <v>6.8</v>
      </c>
      <c r="Z77" s="1">
        <v>11.6</v>
      </c>
      <c r="AA77" s="1">
        <v>9.1999999999999993</v>
      </c>
      <c r="AB77" s="1">
        <v>5.4</v>
      </c>
      <c r="AC77" s="1">
        <v>2.4</v>
      </c>
      <c r="AD77" s="1">
        <v>0.4</v>
      </c>
      <c r="AE77" s="1">
        <v>8.8000000000000007</v>
      </c>
      <c r="AF77" s="1">
        <v>8.6</v>
      </c>
      <c r="AG77" s="1"/>
      <c r="AH77" s="1">
        <f>G77*R77</f>
        <v>7.7840000000000016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38</v>
      </c>
      <c r="C78" s="1">
        <v>175</v>
      </c>
      <c r="D78" s="1">
        <v>196</v>
      </c>
      <c r="E78" s="1">
        <v>113</v>
      </c>
      <c r="F78" s="1">
        <v>169</v>
      </c>
      <c r="G78" s="8">
        <v>0.18</v>
      </c>
      <c r="H78" s="1">
        <v>50</v>
      </c>
      <c r="I78" s="1" t="s">
        <v>39</v>
      </c>
      <c r="J78" s="1"/>
      <c r="K78" s="1">
        <v>133</v>
      </c>
      <c r="L78" s="1">
        <f t="shared" si="10"/>
        <v>-20</v>
      </c>
      <c r="M78" s="1"/>
      <c r="N78" s="1"/>
      <c r="O78" s="1"/>
      <c r="P78" s="1">
        <v>0</v>
      </c>
      <c r="Q78" s="1">
        <f t="shared" si="11"/>
        <v>22.6</v>
      </c>
      <c r="R78" s="5">
        <f t="shared" si="9"/>
        <v>147.40000000000003</v>
      </c>
      <c r="S78" s="5"/>
      <c r="T78" s="1"/>
      <c r="U78" s="1">
        <f t="shared" si="12"/>
        <v>14</v>
      </c>
      <c r="V78" s="1">
        <f t="shared" si="13"/>
        <v>7.4778761061946897</v>
      </c>
      <c r="W78" s="1">
        <v>8</v>
      </c>
      <c r="X78" s="1">
        <v>23.2</v>
      </c>
      <c r="Y78" s="1">
        <v>12.8</v>
      </c>
      <c r="Z78" s="1">
        <v>25</v>
      </c>
      <c r="AA78" s="1">
        <v>15.8</v>
      </c>
      <c r="AB78" s="1">
        <v>28.6</v>
      </c>
      <c r="AC78" s="1">
        <v>28.8</v>
      </c>
      <c r="AD78" s="1">
        <v>37.6</v>
      </c>
      <c r="AE78" s="1">
        <v>31.2</v>
      </c>
      <c r="AF78" s="1">
        <v>21.4</v>
      </c>
      <c r="AG78" s="1"/>
      <c r="AH78" s="1">
        <f>G78*R78</f>
        <v>26.532000000000004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38</v>
      </c>
      <c r="C79" s="1">
        <v>7</v>
      </c>
      <c r="D79" s="1">
        <v>1</v>
      </c>
      <c r="E79" s="1">
        <v>4</v>
      </c>
      <c r="F79" s="1">
        <v>4</v>
      </c>
      <c r="G79" s="8">
        <v>0.4</v>
      </c>
      <c r="H79" s="1">
        <v>60</v>
      </c>
      <c r="I79" s="1" t="s">
        <v>39</v>
      </c>
      <c r="J79" s="1"/>
      <c r="K79" s="1">
        <v>12</v>
      </c>
      <c r="L79" s="1">
        <f t="shared" si="10"/>
        <v>-8</v>
      </c>
      <c r="M79" s="1"/>
      <c r="N79" s="1"/>
      <c r="O79" s="1"/>
      <c r="P79" s="1">
        <v>0</v>
      </c>
      <c r="Q79" s="1">
        <f t="shared" si="11"/>
        <v>0.8</v>
      </c>
      <c r="R79" s="5">
        <f t="shared" si="9"/>
        <v>7.2000000000000011</v>
      </c>
      <c r="S79" s="5"/>
      <c r="T79" s="1"/>
      <c r="U79" s="1">
        <f t="shared" si="12"/>
        <v>14</v>
      </c>
      <c r="V79" s="1">
        <f t="shared" si="13"/>
        <v>5</v>
      </c>
      <c r="W79" s="1">
        <v>5</v>
      </c>
      <c r="X79" s="1">
        <v>10.4</v>
      </c>
      <c r="Y79" s="1">
        <v>4</v>
      </c>
      <c r="Z79" s="1">
        <v>7.2</v>
      </c>
      <c r="AA79" s="1">
        <v>9.6</v>
      </c>
      <c r="AB79" s="1">
        <v>3.2</v>
      </c>
      <c r="AC79" s="1">
        <v>8.1999999999999993</v>
      </c>
      <c r="AD79" s="1">
        <v>7.4</v>
      </c>
      <c r="AE79" s="1">
        <v>13</v>
      </c>
      <c r="AF79" s="1">
        <v>11.8</v>
      </c>
      <c r="AG79" s="1"/>
      <c r="AH79" s="1">
        <f>G79*R79</f>
        <v>2.8800000000000008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41</v>
      </c>
      <c r="C80" s="1"/>
      <c r="D80" s="1">
        <v>40.896000000000001</v>
      </c>
      <c r="E80" s="1">
        <v>0.84</v>
      </c>
      <c r="F80" s="1">
        <v>38.270000000000003</v>
      </c>
      <c r="G80" s="8">
        <v>1</v>
      </c>
      <c r="H80" s="1" t="e">
        <v>#N/A</v>
      </c>
      <c r="I80" s="1" t="s">
        <v>39</v>
      </c>
      <c r="J80" s="1"/>
      <c r="K80" s="1">
        <v>0.8</v>
      </c>
      <c r="L80" s="1">
        <f t="shared" si="10"/>
        <v>3.9999999999999925E-2</v>
      </c>
      <c r="M80" s="1"/>
      <c r="N80" s="1"/>
      <c r="O80" s="1"/>
      <c r="P80" s="1">
        <v>20</v>
      </c>
      <c r="Q80" s="1">
        <f t="shared" si="11"/>
        <v>0.16799999999999998</v>
      </c>
      <c r="R80" s="5"/>
      <c r="S80" s="5"/>
      <c r="T80" s="1"/>
      <c r="U80" s="1">
        <f t="shared" si="12"/>
        <v>346.84523809523813</v>
      </c>
      <c r="V80" s="1">
        <f t="shared" si="13"/>
        <v>346.84523809523813</v>
      </c>
      <c r="W80" s="1">
        <v>3.0457999999999998</v>
      </c>
      <c r="X80" s="1">
        <v>4.7384000000000004</v>
      </c>
      <c r="Y80" s="1">
        <v>1.3360000000000001</v>
      </c>
      <c r="Z80" s="1">
        <v>2.5169999999999999</v>
      </c>
      <c r="AA80" s="1">
        <v>4.1989999999999998</v>
      </c>
      <c r="AB80" s="1">
        <v>0.16500000000000001</v>
      </c>
      <c r="AC80" s="1">
        <v>0</v>
      </c>
      <c r="AD80" s="1">
        <v>1.8482000000000001</v>
      </c>
      <c r="AE80" s="1">
        <v>4.0903999999999998</v>
      </c>
      <c r="AF80" s="1">
        <v>1.3657999999999999</v>
      </c>
      <c r="AG80" s="1"/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128</v>
      </c>
      <c r="B81" s="1" t="s">
        <v>38</v>
      </c>
      <c r="C81" s="1"/>
      <c r="D81" s="1"/>
      <c r="E81" s="1"/>
      <c r="F81" s="1"/>
      <c r="G81" s="8">
        <v>0.22</v>
      </c>
      <c r="H81" s="1" t="e">
        <v>#N/A</v>
      </c>
      <c r="I81" s="1" t="s">
        <v>39</v>
      </c>
      <c r="J81" s="1"/>
      <c r="K81" s="1"/>
      <c r="L81" s="1">
        <f t="shared" si="10"/>
        <v>0</v>
      </c>
      <c r="M81" s="1"/>
      <c r="N81" s="1"/>
      <c r="O81" s="1"/>
      <c r="P81" s="1">
        <v>50</v>
      </c>
      <c r="Q81" s="1">
        <f t="shared" si="11"/>
        <v>0</v>
      </c>
      <c r="R81" s="5">
        <v>16</v>
      </c>
      <c r="S81" s="5"/>
      <c r="T81" s="1"/>
      <c r="U81" s="1" t="e">
        <f t="shared" si="12"/>
        <v>#DIV/0!</v>
      </c>
      <c r="V81" s="1" t="e">
        <f t="shared" si="13"/>
        <v>#DIV/0!</v>
      </c>
      <c r="W81" s="1">
        <v>0</v>
      </c>
      <c r="X81" s="1">
        <v>-0.6</v>
      </c>
      <c r="Y81" s="1">
        <v>0</v>
      </c>
      <c r="Z81" s="1">
        <v>1.4</v>
      </c>
      <c r="AA81" s="1">
        <v>0</v>
      </c>
      <c r="AB81" s="1">
        <v>-0.4</v>
      </c>
      <c r="AC81" s="1">
        <v>0</v>
      </c>
      <c r="AD81" s="1">
        <v>0</v>
      </c>
      <c r="AE81" s="1">
        <v>0</v>
      </c>
      <c r="AF81" s="1">
        <v>0.4</v>
      </c>
      <c r="AG81" s="16" t="s">
        <v>129</v>
      </c>
      <c r="AH81" s="1">
        <f>G81*R81</f>
        <v>3.52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38</v>
      </c>
      <c r="C82" s="1">
        <v>6</v>
      </c>
      <c r="D82" s="1"/>
      <c r="E82" s="1"/>
      <c r="F82" s="1">
        <v>6</v>
      </c>
      <c r="G82" s="8">
        <v>0.84</v>
      </c>
      <c r="H82" s="1">
        <v>50</v>
      </c>
      <c r="I82" s="1" t="s">
        <v>39</v>
      </c>
      <c r="J82" s="1"/>
      <c r="K82" s="1"/>
      <c r="L82" s="1">
        <f t="shared" si="10"/>
        <v>0</v>
      </c>
      <c r="M82" s="1"/>
      <c r="N82" s="1"/>
      <c r="O82" s="1"/>
      <c r="P82" s="1">
        <v>0</v>
      </c>
      <c r="Q82" s="1">
        <f t="shared" si="11"/>
        <v>0</v>
      </c>
      <c r="R82" s="5"/>
      <c r="S82" s="5"/>
      <c r="T82" s="1"/>
      <c r="U82" s="1" t="e">
        <f t="shared" si="12"/>
        <v>#DIV/0!</v>
      </c>
      <c r="V82" s="1" t="e">
        <f t="shared" si="13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4" t="s">
        <v>152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38</v>
      </c>
      <c r="C83" s="1">
        <v>525</v>
      </c>
      <c r="D83" s="1">
        <v>10</v>
      </c>
      <c r="E83" s="1">
        <v>384</v>
      </c>
      <c r="F83" s="1">
        <v>136</v>
      </c>
      <c r="G83" s="8">
        <v>0.35</v>
      </c>
      <c r="H83" s="1">
        <v>50</v>
      </c>
      <c r="I83" s="1" t="s">
        <v>39</v>
      </c>
      <c r="J83" s="1"/>
      <c r="K83" s="1">
        <v>394</v>
      </c>
      <c r="L83" s="1">
        <f t="shared" si="10"/>
        <v>-10</v>
      </c>
      <c r="M83" s="1"/>
      <c r="N83" s="1"/>
      <c r="O83" s="1">
        <v>300</v>
      </c>
      <c r="P83" s="1">
        <v>100</v>
      </c>
      <c r="Q83" s="1">
        <f t="shared" si="11"/>
        <v>76.8</v>
      </c>
      <c r="R83" s="5">
        <f t="shared" si="9"/>
        <v>539.20000000000005</v>
      </c>
      <c r="S83" s="5"/>
      <c r="T83" s="1"/>
      <c r="U83" s="1">
        <f t="shared" si="12"/>
        <v>14.000000000000002</v>
      </c>
      <c r="V83" s="1">
        <f t="shared" si="13"/>
        <v>6.979166666666667</v>
      </c>
      <c r="W83" s="1">
        <v>31.6</v>
      </c>
      <c r="X83" s="1">
        <v>68.400000000000006</v>
      </c>
      <c r="Y83" s="1">
        <v>63.2</v>
      </c>
      <c r="Z83" s="1">
        <v>47.4</v>
      </c>
      <c r="AA83" s="1">
        <v>59.4</v>
      </c>
      <c r="AB83" s="1">
        <v>67.599999999999994</v>
      </c>
      <c r="AC83" s="1">
        <v>59.2</v>
      </c>
      <c r="AD83" s="1">
        <v>64</v>
      </c>
      <c r="AE83" s="1">
        <v>83.6</v>
      </c>
      <c r="AF83" s="1">
        <v>84.6</v>
      </c>
      <c r="AG83" s="1"/>
      <c r="AH83" s="1">
        <f>G83*R83</f>
        <v>188.72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41</v>
      </c>
      <c r="C84" s="1">
        <v>56.091000000000001</v>
      </c>
      <c r="D84" s="1">
        <v>1.667</v>
      </c>
      <c r="E84" s="1">
        <v>56.075000000000003</v>
      </c>
      <c r="F84" s="1"/>
      <c r="G84" s="8">
        <v>1</v>
      </c>
      <c r="H84" s="1">
        <v>50</v>
      </c>
      <c r="I84" s="1" t="s">
        <v>39</v>
      </c>
      <c r="J84" s="1"/>
      <c r="K84" s="1">
        <v>65.599999999999994</v>
      </c>
      <c r="L84" s="1">
        <f t="shared" si="10"/>
        <v>-9.5249999999999915</v>
      </c>
      <c r="M84" s="1"/>
      <c r="N84" s="1"/>
      <c r="O84" s="1"/>
      <c r="P84" s="1">
        <v>0</v>
      </c>
      <c r="Q84" s="1">
        <f t="shared" si="11"/>
        <v>11.215</v>
      </c>
      <c r="R84" s="5">
        <f>9*Q84-P84-O84-F84</f>
        <v>100.935</v>
      </c>
      <c r="S84" s="5"/>
      <c r="T84" s="1"/>
      <c r="U84" s="1">
        <f t="shared" si="12"/>
        <v>9</v>
      </c>
      <c r="V84" s="1">
        <f t="shared" si="13"/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58</v>
      </c>
      <c r="AH84" s="1">
        <f>G84*R84</f>
        <v>100.935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41</v>
      </c>
      <c r="C85" s="1">
        <v>181.02099999999999</v>
      </c>
      <c r="D85" s="1">
        <v>320.62299999999999</v>
      </c>
      <c r="E85" s="1">
        <v>239.465</v>
      </c>
      <c r="F85" s="1">
        <v>121.04</v>
      </c>
      <c r="G85" s="8">
        <v>1</v>
      </c>
      <c r="H85" s="1">
        <v>50</v>
      </c>
      <c r="I85" s="1" t="s">
        <v>39</v>
      </c>
      <c r="J85" s="1"/>
      <c r="K85" s="1">
        <v>234.9</v>
      </c>
      <c r="L85" s="1">
        <f t="shared" si="10"/>
        <v>4.5649999999999977</v>
      </c>
      <c r="M85" s="1"/>
      <c r="N85" s="1"/>
      <c r="O85" s="1">
        <v>150</v>
      </c>
      <c r="P85" s="1">
        <v>0</v>
      </c>
      <c r="Q85" s="1">
        <f t="shared" si="11"/>
        <v>47.893000000000001</v>
      </c>
      <c r="R85" s="5">
        <f t="shared" si="9"/>
        <v>399.46199999999993</v>
      </c>
      <c r="S85" s="5"/>
      <c r="T85" s="1"/>
      <c r="U85" s="1">
        <f t="shared" si="12"/>
        <v>13.999999999999998</v>
      </c>
      <c r="V85" s="1">
        <f t="shared" si="13"/>
        <v>5.6592821497922454</v>
      </c>
      <c r="W85" s="1">
        <v>32.088200000000001</v>
      </c>
      <c r="X85" s="1">
        <v>49.487200000000001</v>
      </c>
      <c r="Y85" s="1">
        <v>37.441600000000001</v>
      </c>
      <c r="Z85" s="1">
        <v>33.0974</v>
      </c>
      <c r="AA85" s="1">
        <v>47.500399999999999</v>
      </c>
      <c r="AB85" s="1">
        <v>30.5016</v>
      </c>
      <c r="AC85" s="1">
        <v>42.983600000000003</v>
      </c>
      <c r="AD85" s="1">
        <v>43.870399999999997</v>
      </c>
      <c r="AE85" s="1">
        <v>44.163800000000002</v>
      </c>
      <c r="AF85" s="1">
        <v>39.421399999999998</v>
      </c>
      <c r="AG85" s="1"/>
      <c r="AH85" s="1">
        <f>G85*R85</f>
        <v>399.46199999999993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38</v>
      </c>
      <c r="C86" s="1">
        <v>101</v>
      </c>
      <c r="D86" s="1">
        <v>726</v>
      </c>
      <c r="E86" s="1">
        <v>405</v>
      </c>
      <c r="F86" s="1">
        <v>275</v>
      </c>
      <c r="G86" s="8">
        <v>0.35</v>
      </c>
      <c r="H86" s="1">
        <v>50</v>
      </c>
      <c r="I86" s="1" t="s">
        <v>39</v>
      </c>
      <c r="J86" s="1"/>
      <c r="K86" s="1">
        <v>411</v>
      </c>
      <c r="L86" s="1">
        <f t="shared" si="10"/>
        <v>-6</v>
      </c>
      <c r="M86" s="1"/>
      <c r="N86" s="1"/>
      <c r="O86" s="1">
        <v>450</v>
      </c>
      <c r="P86" s="1">
        <v>120</v>
      </c>
      <c r="Q86" s="1">
        <f t="shared" si="11"/>
        <v>81</v>
      </c>
      <c r="R86" s="5">
        <f t="shared" si="9"/>
        <v>289</v>
      </c>
      <c r="S86" s="5"/>
      <c r="T86" s="1"/>
      <c r="U86" s="1">
        <f t="shared" si="12"/>
        <v>14</v>
      </c>
      <c r="V86" s="1">
        <f t="shared" si="13"/>
        <v>10.432098765432098</v>
      </c>
      <c r="W86" s="1">
        <v>80.400000000000006</v>
      </c>
      <c r="X86" s="1">
        <v>120.2</v>
      </c>
      <c r="Y86" s="1">
        <v>68.599999999999994</v>
      </c>
      <c r="Z86" s="1">
        <v>85.8</v>
      </c>
      <c r="AA86" s="1">
        <v>110</v>
      </c>
      <c r="AB86" s="1">
        <v>95.4</v>
      </c>
      <c r="AC86" s="1">
        <v>101</v>
      </c>
      <c r="AD86" s="1">
        <v>104.8</v>
      </c>
      <c r="AE86" s="1">
        <v>115.8</v>
      </c>
      <c r="AF86" s="1">
        <v>92.6</v>
      </c>
      <c r="AG86" s="1"/>
      <c r="AH86" s="1">
        <f>G86*R86</f>
        <v>101.14999999999999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38</v>
      </c>
      <c r="C87" s="1">
        <v>79</v>
      </c>
      <c r="D87" s="1">
        <v>57</v>
      </c>
      <c r="E87" s="1">
        <v>37</v>
      </c>
      <c r="F87" s="1">
        <v>64</v>
      </c>
      <c r="G87" s="8">
        <v>0.3</v>
      </c>
      <c r="H87" s="1">
        <v>45</v>
      </c>
      <c r="I87" s="1" t="s">
        <v>39</v>
      </c>
      <c r="J87" s="1"/>
      <c r="K87" s="1">
        <v>39</v>
      </c>
      <c r="L87" s="1">
        <f t="shared" si="10"/>
        <v>-2</v>
      </c>
      <c r="M87" s="1"/>
      <c r="N87" s="1"/>
      <c r="O87" s="1"/>
      <c r="P87" s="1">
        <v>0</v>
      </c>
      <c r="Q87" s="1">
        <f t="shared" si="11"/>
        <v>7.4</v>
      </c>
      <c r="R87" s="5">
        <f t="shared" si="9"/>
        <v>39.600000000000009</v>
      </c>
      <c r="S87" s="5"/>
      <c r="T87" s="1"/>
      <c r="U87" s="1">
        <f t="shared" si="12"/>
        <v>14</v>
      </c>
      <c r="V87" s="1">
        <f t="shared" si="13"/>
        <v>8.6486486486486474</v>
      </c>
      <c r="W87" s="1">
        <v>2.2000000000000002</v>
      </c>
      <c r="X87" s="1">
        <v>8.6</v>
      </c>
      <c r="Y87" s="1">
        <v>10</v>
      </c>
      <c r="Z87" s="1">
        <v>1.4</v>
      </c>
      <c r="AA87" s="1">
        <v>0</v>
      </c>
      <c r="AB87" s="1">
        <v>9.1999999999999993</v>
      </c>
      <c r="AC87" s="1">
        <v>2.4</v>
      </c>
      <c r="AD87" s="1">
        <v>3.6</v>
      </c>
      <c r="AE87" s="1">
        <v>6.8</v>
      </c>
      <c r="AF87" s="1">
        <v>-0.2</v>
      </c>
      <c r="AG87" s="1"/>
      <c r="AH87" s="1">
        <f>G87*R87</f>
        <v>11.880000000000003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136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/>
      <c r="L88" s="1">
        <f t="shared" si="10"/>
        <v>0</v>
      </c>
      <c r="M88" s="1"/>
      <c r="N88" s="1"/>
      <c r="O88" s="1"/>
      <c r="P88" s="1">
        <v>50</v>
      </c>
      <c r="Q88" s="1">
        <f t="shared" si="11"/>
        <v>0</v>
      </c>
      <c r="R88" s="5">
        <v>20</v>
      </c>
      <c r="S88" s="5"/>
      <c r="T88" s="1"/>
      <c r="U88" s="1" t="e">
        <f t="shared" si="12"/>
        <v>#DIV/0!</v>
      </c>
      <c r="V88" s="1" t="e">
        <f t="shared" si="13"/>
        <v>#DIV/0!</v>
      </c>
      <c r="W88" s="1">
        <v>0</v>
      </c>
      <c r="X88" s="1">
        <v>-0.2</v>
      </c>
      <c r="Y88" s="1">
        <v>0</v>
      </c>
      <c r="Z88" s="1">
        <v>0</v>
      </c>
      <c r="AA88" s="1">
        <v>-0.4</v>
      </c>
      <c r="AB88" s="1">
        <v>-0.2</v>
      </c>
      <c r="AC88" s="1">
        <v>-0.2</v>
      </c>
      <c r="AD88" s="1">
        <v>-0.4</v>
      </c>
      <c r="AE88" s="1">
        <v>0</v>
      </c>
      <c r="AF88" s="1">
        <v>0</v>
      </c>
      <c r="AG88" s="10" t="s">
        <v>129</v>
      </c>
      <c r="AH88" s="1">
        <f>G88*R88</f>
        <v>3.5999999999999996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137</v>
      </c>
      <c r="B89" s="11" t="s">
        <v>38</v>
      </c>
      <c r="C89" s="11">
        <v>31</v>
      </c>
      <c r="D89" s="11"/>
      <c r="E89" s="11">
        <v>2</v>
      </c>
      <c r="F89" s="11">
        <v>29</v>
      </c>
      <c r="G89" s="12">
        <v>0</v>
      </c>
      <c r="H89" s="11" t="e">
        <v>#N/A</v>
      </c>
      <c r="I89" s="11" t="s">
        <v>96</v>
      </c>
      <c r="J89" s="11"/>
      <c r="K89" s="11">
        <v>2</v>
      </c>
      <c r="L89" s="11">
        <f t="shared" si="10"/>
        <v>0</v>
      </c>
      <c r="M89" s="11"/>
      <c r="N89" s="11"/>
      <c r="O89" s="11"/>
      <c r="P89" s="11">
        <v>0</v>
      </c>
      <c r="Q89" s="11">
        <f t="shared" si="11"/>
        <v>0.4</v>
      </c>
      <c r="R89" s="13"/>
      <c r="S89" s="13"/>
      <c r="T89" s="11"/>
      <c r="U89" s="11">
        <f t="shared" si="12"/>
        <v>72.5</v>
      </c>
      <c r="V89" s="11">
        <f t="shared" si="13"/>
        <v>72.5</v>
      </c>
      <c r="W89" s="11">
        <v>0.4</v>
      </c>
      <c r="X89" s="11">
        <v>0.6</v>
      </c>
      <c r="Y89" s="11">
        <v>1.2</v>
      </c>
      <c r="Z89" s="11">
        <v>0.4</v>
      </c>
      <c r="AA89" s="11">
        <v>0.8</v>
      </c>
      <c r="AB89" s="11">
        <v>1</v>
      </c>
      <c r="AC89" s="11">
        <v>0.6</v>
      </c>
      <c r="AD89" s="11">
        <v>1.4</v>
      </c>
      <c r="AE89" s="11">
        <v>0.6</v>
      </c>
      <c r="AF89" s="11">
        <v>5.6</v>
      </c>
      <c r="AG89" s="14" t="s">
        <v>149</v>
      </c>
      <c r="AH89" s="1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38</v>
      </c>
      <c r="C90" s="1">
        <v>55</v>
      </c>
      <c r="D90" s="1">
        <v>8</v>
      </c>
      <c r="E90" s="1">
        <v>24</v>
      </c>
      <c r="F90" s="1">
        <v>30</v>
      </c>
      <c r="G90" s="8">
        <v>0.3</v>
      </c>
      <c r="H90" s="1">
        <v>60</v>
      </c>
      <c r="I90" s="1" t="s">
        <v>39</v>
      </c>
      <c r="J90" s="1"/>
      <c r="K90" s="1">
        <v>25</v>
      </c>
      <c r="L90" s="1">
        <f t="shared" si="10"/>
        <v>-1</v>
      </c>
      <c r="M90" s="1"/>
      <c r="N90" s="1"/>
      <c r="O90" s="1"/>
      <c r="P90" s="1">
        <v>0</v>
      </c>
      <c r="Q90" s="1">
        <f t="shared" si="11"/>
        <v>4.8</v>
      </c>
      <c r="R90" s="5">
        <f t="shared" ref="R90:R98" si="14">14*Q90-P90-O90-F90</f>
        <v>37.200000000000003</v>
      </c>
      <c r="S90" s="5"/>
      <c r="T90" s="1"/>
      <c r="U90" s="1">
        <f t="shared" si="12"/>
        <v>14.000000000000002</v>
      </c>
      <c r="V90" s="1">
        <f t="shared" si="13"/>
        <v>6.25</v>
      </c>
      <c r="W90" s="1">
        <v>3</v>
      </c>
      <c r="X90" s="1">
        <v>5</v>
      </c>
      <c r="Y90" s="1">
        <v>7</v>
      </c>
      <c r="Z90" s="1">
        <v>9.4</v>
      </c>
      <c r="AA90" s="1">
        <v>7.8</v>
      </c>
      <c r="AB90" s="1">
        <v>7.2</v>
      </c>
      <c r="AC90" s="1">
        <v>5</v>
      </c>
      <c r="AD90" s="1">
        <v>3.6</v>
      </c>
      <c r="AE90" s="1">
        <v>7.4</v>
      </c>
      <c r="AF90" s="1">
        <v>4.8</v>
      </c>
      <c r="AG90" s="1"/>
      <c r="AH90" s="1">
        <f>G90*R90</f>
        <v>11.16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38</v>
      </c>
      <c r="C91" s="1">
        <v>235</v>
      </c>
      <c r="D91" s="1">
        <v>301</v>
      </c>
      <c r="E91" s="1">
        <v>262</v>
      </c>
      <c r="F91" s="1">
        <v>118</v>
      </c>
      <c r="G91" s="8">
        <v>0.28000000000000003</v>
      </c>
      <c r="H91" s="1">
        <v>45</v>
      </c>
      <c r="I91" s="1" t="s">
        <v>39</v>
      </c>
      <c r="J91" s="1"/>
      <c r="K91" s="1">
        <v>278</v>
      </c>
      <c r="L91" s="1">
        <f t="shared" si="10"/>
        <v>-16</v>
      </c>
      <c r="M91" s="1"/>
      <c r="N91" s="1"/>
      <c r="O91" s="1">
        <v>100</v>
      </c>
      <c r="P91" s="1">
        <v>222</v>
      </c>
      <c r="Q91" s="1">
        <f t="shared" si="11"/>
        <v>52.4</v>
      </c>
      <c r="R91" s="5">
        <f t="shared" si="14"/>
        <v>293.60000000000002</v>
      </c>
      <c r="S91" s="5"/>
      <c r="T91" s="1"/>
      <c r="U91" s="1">
        <f t="shared" si="12"/>
        <v>14</v>
      </c>
      <c r="V91" s="1">
        <f t="shared" si="13"/>
        <v>8.3969465648854964</v>
      </c>
      <c r="W91" s="1">
        <v>52</v>
      </c>
      <c r="X91" s="1">
        <v>54.4</v>
      </c>
      <c r="Y91" s="1">
        <v>46.4</v>
      </c>
      <c r="Z91" s="1">
        <v>50.6</v>
      </c>
      <c r="AA91" s="1">
        <v>51.6</v>
      </c>
      <c r="AB91" s="1">
        <v>56.4</v>
      </c>
      <c r="AC91" s="1">
        <v>67.599999999999994</v>
      </c>
      <c r="AD91" s="1">
        <v>81.2</v>
      </c>
      <c r="AE91" s="1">
        <v>79.8</v>
      </c>
      <c r="AF91" s="1">
        <v>73</v>
      </c>
      <c r="AG91" s="1"/>
      <c r="AH91" s="1">
        <f>G91*R91</f>
        <v>82.208000000000013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38</v>
      </c>
      <c r="C92" s="1">
        <v>58</v>
      </c>
      <c r="D92" s="1">
        <v>571</v>
      </c>
      <c r="E92" s="1">
        <v>391</v>
      </c>
      <c r="F92" s="1">
        <v>27</v>
      </c>
      <c r="G92" s="8">
        <v>0.28000000000000003</v>
      </c>
      <c r="H92" s="1">
        <v>45</v>
      </c>
      <c r="I92" s="1" t="s">
        <v>39</v>
      </c>
      <c r="J92" s="1"/>
      <c r="K92" s="1">
        <v>403</v>
      </c>
      <c r="L92" s="1">
        <f t="shared" si="10"/>
        <v>-12</v>
      </c>
      <c r="M92" s="1"/>
      <c r="N92" s="1"/>
      <c r="O92" s="1">
        <v>300</v>
      </c>
      <c r="P92" s="1">
        <v>300</v>
      </c>
      <c r="Q92" s="1">
        <f t="shared" si="11"/>
        <v>78.2</v>
      </c>
      <c r="R92" s="5">
        <f t="shared" si="14"/>
        <v>467.79999999999995</v>
      </c>
      <c r="S92" s="5"/>
      <c r="T92" s="1"/>
      <c r="U92" s="1">
        <f t="shared" si="12"/>
        <v>13.999999999999998</v>
      </c>
      <c r="V92" s="1">
        <f t="shared" si="13"/>
        <v>8.0179028132992318</v>
      </c>
      <c r="W92" s="1">
        <v>68.8</v>
      </c>
      <c r="X92" s="1">
        <v>77.400000000000006</v>
      </c>
      <c r="Y92" s="1">
        <v>50.2</v>
      </c>
      <c r="Z92" s="1">
        <v>64.8</v>
      </c>
      <c r="AA92" s="1">
        <v>87</v>
      </c>
      <c r="AB92" s="1">
        <v>67.400000000000006</v>
      </c>
      <c r="AC92" s="1">
        <v>68.2</v>
      </c>
      <c r="AD92" s="1">
        <v>94.2</v>
      </c>
      <c r="AE92" s="1">
        <v>100.8</v>
      </c>
      <c r="AF92" s="1">
        <v>82.8</v>
      </c>
      <c r="AG92" s="1"/>
      <c r="AH92" s="1">
        <f>G92*R92</f>
        <v>130.98400000000001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38</v>
      </c>
      <c r="C93" s="1">
        <v>160</v>
      </c>
      <c r="D93" s="1">
        <v>3</v>
      </c>
      <c r="E93" s="1">
        <v>105</v>
      </c>
      <c r="F93" s="1">
        <v>53</v>
      </c>
      <c r="G93" s="8">
        <v>0.28000000000000003</v>
      </c>
      <c r="H93" s="1">
        <v>45</v>
      </c>
      <c r="I93" s="1" t="s">
        <v>39</v>
      </c>
      <c r="J93" s="1"/>
      <c r="K93" s="1">
        <v>104</v>
      </c>
      <c r="L93" s="1">
        <f t="shared" si="10"/>
        <v>1</v>
      </c>
      <c r="M93" s="1"/>
      <c r="N93" s="1"/>
      <c r="O93" s="1">
        <v>10</v>
      </c>
      <c r="P93" s="1">
        <v>80</v>
      </c>
      <c r="Q93" s="1">
        <f t="shared" si="11"/>
        <v>21</v>
      </c>
      <c r="R93" s="5">
        <f t="shared" si="14"/>
        <v>151</v>
      </c>
      <c r="S93" s="5"/>
      <c r="T93" s="1"/>
      <c r="U93" s="1">
        <f t="shared" si="12"/>
        <v>14</v>
      </c>
      <c r="V93" s="1">
        <f t="shared" si="13"/>
        <v>6.8095238095238093</v>
      </c>
      <c r="W93" s="1">
        <v>17.399999999999999</v>
      </c>
      <c r="X93" s="1">
        <v>18.399999999999999</v>
      </c>
      <c r="Y93" s="1">
        <v>14.2</v>
      </c>
      <c r="Z93" s="1">
        <v>28.8</v>
      </c>
      <c r="AA93" s="1">
        <v>17.2</v>
      </c>
      <c r="AB93" s="1">
        <v>15.6</v>
      </c>
      <c r="AC93" s="1">
        <v>28</v>
      </c>
      <c r="AD93" s="1">
        <v>21.2</v>
      </c>
      <c r="AE93" s="1">
        <v>23.4</v>
      </c>
      <c r="AF93" s="1">
        <v>25.2</v>
      </c>
      <c r="AG93" s="1"/>
      <c r="AH93" s="1">
        <f>G93*R93</f>
        <v>42.28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38</v>
      </c>
      <c r="C94" s="1">
        <v>377</v>
      </c>
      <c r="D94" s="1">
        <v>41</v>
      </c>
      <c r="E94" s="1">
        <v>265</v>
      </c>
      <c r="F94" s="1">
        <v>100</v>
      </c>
      <c r="G94" s="8">
        <v>0.28000000000000003</v>
      </c>
      <c r="H94" s="1">
        <v>50</v>
      </c>
      <c r="I94" s="1" t="s">
        <v>39</v>
      </c>
      <c r="J94" s="1"/>
      <c r="K94" s="1">
        <v>267</v>
      </c>
      <c r="L94" s="1">
        <f t="shared" si="10"/>
        <v>-2</v>
      </c>
      <c r="M94" s="1"/>
      <c r="N94" s="1"/>
      <c r="O94" s="1">
        <v>14</v>
      </c>
      <c r="P94" s="1">
        <v>275</v>
      </c>
      <c r="Q94" s="1">
        <f t="shared" si="11"/>
        <v>53</v>
      </c>
      <c r="R94" s="5">
        <f t="shared" si="14"/>
        <v>353</v>
      </c>
      <c r="S94" s="5"/>
      <c r="T94" s="1"/>
      <c r="U94" s="1">
        <f t="shared" si="12"/>
        <v>14</v>
      </c>
      <c r="V94" s="1">
        <f t="shared" si="13"/>
        <v>7.3396226415094343</v>
      </c>
      <c r="W94" s="1">
        <v>40</v>
      </c>
      <c r="X94" s="1">
        <v>42.4</v>
      </c>
      <c r="Y94" s="1">
        <v>49.2</v>
      </c>
      <c r="Z94" s="1">
        <v>42.6</v>
      </c>
      <c r="AA94" s="1">
        <v>52.2</v>
      </c>
      <c r="AB94" s="1">
        <v>54</v>
      </c>
      <c r="AC94" s="1">
        <v>52.8</v>
      </c>
      <c r="AD94" s="1">
        <v>60</v>
      </c>
      <c r="AE94" s="1">
        <v>61.6</v>
      </c>
      <c r="AF94" s="1">
        <v>64.8</v>
      </c>
      <c r="AG94" s="1"/>
      <c r="AH94" s="1">
        <f>G94*R94</f>
        <v>98.84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38</v>
      </c>
      <c r="C95" s="1">
        <v>34</v>
      </c>
      <c r="D95" s="1">
        <v>16</v>
      </c>
      <c r="E95" s="1">
        <v>8</v>
      </c>
      <c r="F95" s="1">
        <v>26</v>
      </c>
      <c r="G95" s="8">
        <v>0.3</v>
      </c>
      <c r="H95" s="1" t="e">
        <v>#N/A</v>
      </c>
      <c r="I95" s="1" t="s">
        <v>39</v>
      </c>
      <c r="J95" s="1"/>
      <c r="K95" s="1">
        <v>8</v>
      </c>
      <c r="L95" s="1">
        <f t="shared" si="10"/>
        <v>0</v>
      </c>
      <c r="M95" s="1"/>
      <c r="N95" s="1"/>
      <c r="O95" s="1"/>
      <c r="P95" s="1">
        <v>0</v>
      </c>
      <c r="Q95" s="1">
        <f t="shared" si="11"/>
        <v>1.6</v>
      </c>
      <c r="R95" s="5"/>
      <c r="S95" s="5"/>
      <c r="T95" s="1"/>
      <c r="U95" s="1">
        <f t="shared" si="12"/>
        <v>16.25</v>
      </c>
      <c r="V95" s="1">
        <f t="shared" si="13"/>
        <v>16.25</v>
      </c>
      <c r="W95" s="1">
        <v>1</v>
      </c>
      <c r="X95" s="1">
        <v>0.6</v>
      </c>
      <c r="Y95" s="1">
        <v>-0.8</v>
      </c>
      <c r="Z95" s="1">
        <v>-0.4</v>
      </c>
      <c r="AA95" s="1">
        <v>4.8</v>
      </c>
      <c r="AB95" s="1">
        <v>3.6</v>
      </c>
      <c r="AC95" s="1">
        <v>4.4000000000000004</v>
      </c>
      <c r="AD95" s="1">
        <v>4.8</v>
      </c>
      <c r="AE95" s="1">
        <v>7.6</v>
      </c>
      <c r="AF95" s="1">
        <v>16.399999999999999</v>
      </c>
      <c r="AG95" s="1" t="s">
        <v>144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s="20" customFormat="1" x14ac:dyDescent="0.25">
      <c r="A96" s="15" t="s">
        <v>145</v>
      </c>
      <c r="B96" s="15" t="s">
        <v>38</v>
      </c>
      <c r="C96" s="15"/>
      <c r="D96" s="15"/>
      <c r="E96" s="15">
        <v>-1</v>
      </c>
      <c r="F96" s="15"/>
      <c r="G96" s="18">
        <v>0.33</v>
      </c>
      <c r="H96" s="15">
        <v>30</v>
      </c>
      <c r="I96" s="15" t="s">
        <v>39</v>
      </c>
      <c r="J96" s="15"/>
      <c r="K96" s="15">
        <v>2</v>
      </c>
      <c r="L96" s="15">
        <f t="shared" si="10"/>
        <v>-3</v>
      </c>
      <c r="M96" s="15"/>
      <c r="N96" s="15"/>
      <c r="O96" s="15"/>
      <c r="P96" s="15">
        <v>12</v>
      </c>
      <c r="Q96" s="15">
        <f t="shared" si="11"/>
        <v>-0.2</v>
      </c>
      <c r="R96" s="19">
        <v>12</v>
      </c>
      <c r="S96" s="5"/>
      <c r="T96" s="15"/>
      <c r="U96" s="15">
        <f t="shared" si="12"/>
        <v>-120</v>
      </c>
      <c r="V96" s="15">
        <f t="shared" si="13"/>
        <v>-60</v>
      </c>
      <c r="W96" s="15">
        <v>-0.6</v>
      </c>
      <c r="X96" s="15">
        <v>-1.8</v>
      </c>
      <c r="Y96" s="15">
        <v>2.6</v>
      </c>
      <c r="Z96" s="15">
        <v>3.4</v>
      </c>
      <c r="AA96" s="15">
        <v>3.4</v>
      </c>
      <c r="AB96" s="15">
        <v>4</v>
      </c>
      <c r="AC96" s="15">
        <v>2.6</v>
      </c>
      <c r="AD96" s="15">
        <v>8.1999999999999993</v>
      </c>
      <c r="AE96" s="15">
        <v>6.6</v>
      </c>
      <c r="AF96" s="15">
        <v>1.2</v>
      </c>
      <c r="AG96" s="15" t="s">
        <v>146</v>
      </c>
      <c r="AH96" s="15">
        <f>G96*R96</f>
        <v>3.96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" t="s">
        <v>147</v>
      </c>
      <c r="B97" s="1" t="s">
        <v>38</v>
      </c>
      <c r="C97" s="1">
        <v>72</v>
      </c>
      <c r="D97" s="1">
        <v>2</v>
      </c>
      <c r="E97" s="1">
        <v>61</v>
      </c>
      <c r="F97" s="1">
        <v>7</v>
      </c>
      <c r="G97" s="8">
        <v>0.28000000000000003</v>
      </c>
      <c r="H97" s="1">
        <v>50</v>
      </c>
      <c r="I97" s="1" t="s">
        <v>39</v>
      </c>
      <c r="J97" s="1"/>
      <c r="K97" s="1">
        <v>61</v>
      </c>
      <c r="L97" s="1">
        <f t="shared" si="10"/>
        <v>0</v>
      </c>
      <c r="M97" s="1"/>
      <c r="N97" s="1"/>
      <c r="O97" s="1"/>
      <c r="P97" s="1">
        <v>0</v>
      </c>
      <c r="Q97" s="1">
        <f t="shared" si="11"/>
        <v>12.2</v>
      </c>
      <c r="R97" s="5">
        <f t="shared" ref="R97:R98" si="15">10*Q97-P97-O97-F97</f>
        <v>115</v>
      </c>
      <c r="S97" s="5"/>
      <c r="T97" s="1"/>
      <c r="U97" s="1">
        <f t="shared" si="12"/>
        <v>10</v>
      </c>
      <c r="V97" s="1">
        <f t="shared" si="13"/>
        <v>0.57377049180327877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58</v>
      </c>
      <c r="AH97" s="1">
        <f>G97*R97</f>
        <v>32.200000000000003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38</v>
      </c>
      <c r="C98" s="1">
        <v>72</v>
      </c>
      <c r="D98" s="1">
        <v>2</v>
      </c>
      <c r="E98" s="1">
        <v>63</v>
      </c>
      <c r="F98" s="1">
        <v>8</v>
      </c>
      <c r="G98" s="8">
        <v>0.28000000000000003</v>
      </c>
      <c r="H98" s="1">
        <v>50</v>
      </c>
      <c r="I98" s="1" t="s">
        <v>39</v>
      </c>
      <c r="J98" s="1"/>
      <c r="K98" s="1">
        <v>64</v>
      </c>
      <c r="L98" s="1">
        <f t="shared" si="10"/>
        <v>-1</v>
      </c>
      <c r="M98" s="1"/>
      <c r="N98" s="1"/>
      <c r="O98" s="1"/>
      <c r="P98" s="1">
        <v>0</v>
      </c>
      <c r="Q98" s="1">
        <f t="shared" si="11"/>
        <v>12.6</v>
      </c>
      <c r="R98" s="5">
        <f t="shared" si="15"/>
        <v>118</v>
      </c>
      <c r="S98" s="5"/>
      <c r="T98" s="1"/>
      <c r="U98" s="1">
        <f t="shared" si="12"/>
        <v>10</v>
      </c>
      <c r="V98" s="1">
        <f t="shared" si="13"/>
        <v>0.63492063492063489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58</v>
      </c>
      <c r="AH98" s="1">
        <f>G98*R98</f>
        <v>33.040000000000006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8" xr:uid="{E88F09C4-3A67-4AF7-B06B-E2BCD912CD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2025-10-21T13:22:58Z</dcterms:created>
  <dcterms:modified xsi:type="dcterms:W3CDTF">2025-10-21T13:41:48Z</dcterms:modified>
</cp:coreProperties>
</file>