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DB705879-EB40-4CB1-8B4D-E27269B46E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" l="1"/>
  <c r="M95" i="1" l="1"/>
  <c r="T95" i="1" s="1"/>
  <c r="AL95" i="1" s="1"/>
  <c r="L95" i="1"/>
  <c r="AL94" i="1"/>
  <c r="M94" i="1"/>
  <c r="T94" i="1" s="1"/>
  <c r="L94" i="1"/>
  <c r="M93" i="1"/>
  <c r="T93" i="1" s="1"/>
  <c r="L93" i="1"/>
  <c r="M92" i="1"/>
  <c r="T92" i="1" s="1"/>
  <c r="L92" i="1"/>
  <c r="M91" i="1"/>
  <c r="T91" i="1" s="1"/>
  <c r="U91" i="1" s="1"/>
  <c r="AL91" i="1" s="1"/>
  <c r="L91" i="1"/>
  <c r="M90" i="1"/>
  <c r="T90" i="1" s="1"/>
  <c r="AL90" i="1" s="1"/>
  <c r="L90" i="1"/>
  <c r="M89" i="1"/>
  <c r="T89" i="1" s="1"/>
  <c r="U89" i="1" s="1"/>
  <c r="AL89" i="1" s="1"/>
  <c r="L89" i="1"/>
  <c r="M88" i="1"/>
  <c r="T88" i="1" s="1"/>
  <c r="L88" i="1"/>
  <c r="M87" i="1"/>
  <c r="T87" i="1" s="1"/>
  <c r="Z87" i="1" s="1"/>
  <c r="L87" i="1"/>
  <c r="M86" i="1"/>
  <c r="T86" i="1" s="1"/>
  <c r="L86" i="1"/>
  <c r="M85" i="1"/>
  <c r="T85" i="1" s="1"/>
  <c r="L85" i="1"/>
  <c r="M84" i="1"/>
  <c r="T84" i="1" s="1"/>
  <c r="L84" i="1"/>
  <c r="M83" i="1"/>
  <c r="T83" i="1" s="1"/>
  <c r="U83" i="1" s="1"/>
  <c r="L83" i="1"/>
  <c r="M82" i="1"/>
  <c r="T82" i="1" s="1"/>
  <c r="L82" i="1"/>
  <c r="M81" i="1"/>
  <c r="T81" i="1" s="1"/>
  <c r="L81" i="1"/>
  <c r="M80" i="1"/>
  <c r="T80" i="1" s="1"/>
  <c r="L80" i="1"/>
  <c r="M79" i="1"/>
  <c r="T79" i="1" s="1"/>
  <c r="L79" i="1"/>
  <c r="M78" i="1"/>
  <c r="T78" i="1" s="1"/>
  <c r="L78" i="1"/>
  <c r="M77" i="1"/>
  <c r="T77" i="1" s="1"/>
  <c r="L77" i="1"/>
  <c r="M76" i="1"/>
  <c r="T76" i="1" s="1"/>
  <c r="L76" i="1"/>
  <c r="M75" i="1"/>
  <c r="T75" i="1" s="1"/>
  <c r="L75" i="1"/>
  <c r="M74" i="1"/>
  <c r="T74" i="1" s="1"/>
  <c r="L74" i="1"/>
  <c r="M73" i="1"/>
  <c r="T73" i="1" s="1"/>
  <c r="L73" i="1"/>
  <c r="M72" i="1"/>
  <c r="T72" i="1" s="1"/>
  <c r="U72" i="1" s="1"/>
  <c r="L72" i="1"/>
  <c r="M71" i="1"/>
  <c r="T71" i="1" s="1"/>
  <c r="L71" i="1"/>
  <c r="M70" i="1"/>
  <c r="T70" i="1" s="1"/>
  <c r="L70" i="1"/>
  <c r="M69" i="1"/>
  <c r="T69" i="1" s="1"/>
  <c r="L69" i="1"/>
  <c r="M68" i="1"/>
  <c r="T68" i="1" s="1"/>
  <c r="U68" i="1" s="1"/>
  <c r="L68" i="1"/>
  <c r="M67" i="1"/>
  <c r="T67" i="1" s="1"/>
  <c r="L67" i="1"/>
  <c r="F66" i="1"/>
  <c r="F5" i="1" s="1"/>
  <c r="E66" i="1"/>
  <c r="L66" i="1" s="1"/>
  <c r="AL65" i="1"/>
  <c r="M65" i="1"/>
  <c r="T65" i="1" s="1"/>
  <c r="L65" i="1"/>
  <c r="M64" i="1"/>
  <c r="T64" i="1" s="1"/>
  <c r="U64" i="1" s="1"/>
  <c r="AL64" i="1" s="1"/>
  <c r="L64" i="1"/>
  <c r="M63" i="1"/>
  <c r="T63" i="1" s="1"/>
  <c r="U63" i="1" s="1"/>
  <c r="AL63" i="1" s="1"/>
  <c r="L63" i="1"/>
  <c r="M62" i="1"/>
  <c r="T62" i="1" s="1"/>
  <c r="U62" i="1" s="1"/>
  <c r="AL62" i="1" s="1"/>
  <c r="L62" i="1"/>
  <c r="M61" i="1"/>
  <c r="T61" i="1" s="1"/>
  <c r="U61" i="1" s="1"/>
  <c r="AL61" i="1" s="1"/>
  <c r="L61" i="1"/>
  <c r="M60" i="1"/>
  <c r="T60" i="1" s="1"/>
  <c r="U60" i="1" s="1"/>
  <c r="AL60" i="1" s="1"/>
  <c r="L60" i="1"/>
  <c r="M59" i="1"/>
  <c r="T59" i="1" s="1"/>
  <c r="U59" i="1" s="1"/>
  <c r="AL59" i="1" s="1"/>
  <c r="L59" i="1"/>
  <c r="M58" i="1"/>
  <c r="T58" i="1" s="1"/>
  <c r="L58" i="1"/>
  <c r="M57" i="1"/>
  <c r="T57" i="1" s="1"/>
  <c r="U57" i="1" s="1"/>
  <c r="AL57" i="1" s="1"/>
  <c r="L57" i="1"/>
  <c r="M56" i="1"/>
  <c r="T56" i="1" s="1"/>
  <c r="Y56" i="1" s="1"/>
  <c r="L56" i="1"/>
  <c r="M55" i="1"/>
  <c r="T55" i="1" s="1"/>
  <c r="L55" i="1"/>
  <c r="M54" i="1"/>
  <c r="T54" i="1" s="1"/>
  <c r="U54" i="1" s="1"/>
  <c r="AL54" i="1" s="1"/>
  <c r="L54" i="1"/>
  <c r="M53" i="1"/>
  <c r="T53" i="1" s="1"/>
  <c r="U53" i="1" s="1"/>
  <c r="AL53" i="1" s="1"/>
  <c r="L53" i="1"/>
  <c r="M52" i="1"/>
  <c r="T52" i="1" s="1"/>
  <c r="L52" i="1"/>
  <c r="M51" i="1"/>
  <c r="T51" i="1" s="1"/>
  <c r="AL51" i="1" s="1"/>
  <c r="L51" i="1"/>
  <c r="AL50" i="1"/>
  <c r="M50" i="1"/>
  <c r="T50" i="1" s="1"/>
  <c r="L50" i="1"/>
  <c r="M49" i="1"/>
  <c r="T49" i="1" s="1"/>
  <c r="U49" i="1" s="1"/>
  <c r="AL49" i="1" s="1"/>
  <c r="L49" i="1"/>
  <c r="M48" i="1"/>
  <c r="T48" i="1" s="1"/>
  <c r="L48" i="1"/>
  <c r="M47" i="1"/>
  <c r="T47" i="1" s="1"/>
  <c r="U47" i="1" s="1"/>
  <c r="AL47" i="1" s="1"/>
  <c r="L47" i="1"/>
  <c r="M46" i="1"/>
  <c r="T46" i="1" s="1"/>
  <c r="U46" i="1" s="1"/>
  <c r="AL46" i="1" s="1"/>
  <c r="L46" i="1"/>
  <c r="M45" i="1"/>
  <c r="T45" i="1" s="1"/>
  <c r="L45" i="1"/>
  <c r="M44" i="1"/>
  <c r="T44" i="1" s="1"/>
  <c r="L44" i="1"/>
  <c r="M43" i="1"/>
  <c r="T43" i="1" s="1"/>
  <c r="L43" i="1"/>
  <c r="M42" i="1"/>
  <c r="T42" i="1" s="1"/>
  <c r="L42" i="1"/>
  <c r="M41" i="1"/>
  <c r="T41" i="1" s="1"/>
  <c r="L41" i="1"/>
  <c r="M40" i="1"/>
  <c r="T40" i="1" s="1"/>
  <c r="L40" i="1"/>
  <c r="M39" i="1"/>
  <c r="T39" i="1" s="1"/>
  <c r="L39" i="1"/>
  <c r="M38" i="1"/>
  <c r="T38" i="1" s="1"/>
  <c r="L38" i="1"/>
  <c r="M37" i="1"/>
  <c r="T37" i="1" s="1"/>
  <c r="L37" i="1"/>
  <c r="M36" i="1"/>
  <c r="T36" i="1" s="1"/>
  <c r="L36" i="1"/>
  <c r="M35" i="1"/>
  <c r="T35" i="1" s="1"/>
  <c r="L35" i="1"/>
  <c r="M34" i="1"/>
  <c r="T34" i="1" s="1"/>
  <c r="L34" i="1"/>
  <c r="M33" i="1"/>
  <c r="T33" i="1" s="1"/>
  <c r="Y33" i="1" s="1"/>
  <c r="L33" i="1"/>
  <c r="M32" i="1"/>
  <c r="T32" i="1" s="1"/>
  <c r="Z32" i="1" s="1"/>
  <c r="L32" i="1"/>
  <c r="M31" i="1"/>
  <c r="T31" i="1" s="1"/>
  <c r="L31" i="1"/>
  <c r="M30" i="1"/>
  <c r="T30" i="1" s="1"/>
  <c r="L30" i="1"/>
  <c r="M29" i="1"/>
  <c r="T29" i="1" s="1"/>
  <c r="L29" i="1"/>
  <c r="M28" i="1"/>
  <c r="T28" i="1" s="1"/>
  <c r="L28" i="1"/>
  <c r="M27" i="1"/>
  <c r="T27" i="1" s="1"/>
  <c r="L27" i="1"/>
  <c r="M26" i="1"/>
  <c r="T26" i="1" s="1"/>
  <c r="L26" i="1"/>
  <c r="M25" i="1"/>
  <c r="T25" i="1" s="1"/>
  <c r="L25" i="1"/>
  <c r="M24" i="1"/>
  <c r="T24" i="1" s="1"/>
  <c r="L24" i="1"/>
  <c r="M23" i="1"/>
  <c r="T23" i="1" s="1"/>
  <c r="L23" i="1"/>
  <c r="M22" i="1"/>
  <c r="T22" i="1" s="1"/>
  <c r="L22" i="1"/>
  <c r="M21" i="1"/>
  <c r="T21" i="1" s="1"/>
  <c r="L21" i="1"/>
  <c r="M20" i="1"/>
  <c r="T20" i="1" s="1"/>
  <c r="L20" i="1"/>
  <c r="M19" i="1"/>
  <c r="T19" i="1" s="1"/>
  <c r="L19" i="1"/>
  <c r="M18" i="1"/>
  <c r="T18" i="1" s="1"/>
  <c r="L18" i="1"/>
  <c r="M17" i="1"/>
  <c r="T17" i="1" s="1"/>
  <c r="L17" i="1"/>
  <c r="M16" i="1"/>
  <c r="T16" i="1" s="1"/>
  <c r="L16" i="1"/>
  <c r="M15" i="1"/>
  <c r="T15" i="1" s="1"/>
  <c r="L15" i="1"/>
  <c r="M14" i="1"/>
  <c r="T14" i="1" s="1"/>
  <c r="L14" i="1"/>
  <c r="M13" i="1"/>
  <c r="T13" i="1" s="1"/>
  <c r="L13" i="1"/>
  <c r="M12" i="1"/>
  <c r="T12" i="1" s="1"/>
  <c r="L12" i="1"/>
  <c r="M11" i="1"/>
  <c r="T11" i="1" s="1"/>
  <c r="L11" i="1"/>
  <c r="M10" i="1"/>
  <c r="T10" i="1" s="1"/>
  <c r="L10" i="1"/>
  <c r="M9" i="1"/>
  <c r="T9" i="1" s="1"/>
  <c r="L9" i="1"/>
  <c r="M8" i="1"/>
  <c r="T8" i="1" s="1"/>
  <c r="L8" i="1"/>
  <c r="M7" i="1"/>
  <c r="T7" i="1" s="1"/>
  <c r="L7" i="1"/>
  <c r="M6" i="1"/>
  <c r="T6" i="1" s="1"/>
  <c r="L6" i="1"/>
  <c r="AJ5" i="1"/>
  <c r="AI5" i="1"/>
  <c r="AH5" i="1"/>
  <c r="AG5" i="1"/>
  <c r="AF5" i="1"/>
  <c r="AE5" i="1"/>
  <c r="AD5" i="1"/>
  <c r="AC5" i="1"/>
  <c r="AB5" i="1"/>
  <c r="AA5" i="1"/>
  <c r="V5" i="1"/>
  <c r="S5" i="1"/>
  <c r="R5" i="1"/>
  <c r="Q5" i="1"/>
  <c r="P5" i="1"/>
  <c r="O5" i="1"/>
  <c r="N5" i="1"/>
  <c r="K5" i="1"/>
  <c r="E5" i="1"/>
  <c r="U55" i="1" l="1"/>
  <c r="AL55" i="1" s="1"/>
  <c r="U58" i="1"/>
  <c r="AL58" i="1" s="1"/>
  <c r="U93" i="1"/>
  <c r="AL93" i="1" s="1"/>
  <c r="L5" i="1"/>
  <c r="Y6" i="1"/>
  <c r="U8" i="1"/>
  <c r="AL8" i="1" s="1"/>
  <c r="U10" i="1"/>
  <c r="AL10" i="1" s="1"/>
  <c r="U12" i="1"/>
  <c r="AL12" i="1" s="1"/>
  <c r="Z17" i="1"/>
  <c r="U17" i="1"/>
  <c r="AL17" i="1" s="1"/>
  <c r="Z21" i="1"/>
  <c r="U21" i="1"/>
  <c r="AL21" i="1" s="1"/>
  <c r="Y7" i="1"/>
  <c r="AL7" i="1"/>
  <c r="U9" i="1"/>
  <c r="AL9" i="1" s="1"/>
  <c r="U11" i="1"/>
  <c r="AL11" i="1" s="1"/>
  <c r="Z15" i="1"/>
  <c r="U15" i="1"/>
  <c r="AL15" i="1" s="1"/>
  <c r="Z19" i="1"/>
  <c r="U19" i="1"/>
  <c r="AL19" i="1" s="1"/>
  <c r="Z23" i="1"/>
  <c r="U23" i="1"/>
  <c r="AL23" i="1" s="1"/>
  <c r="Z25" i="1"/>
  <c r="U25" i="1"/>
  <c r="AL25" i="1" s="1"/>
  <c r="Z27" i="1"/>
  <c r="AL27" i="1"/>
  <c r="Z29" i="1"/>
  <c r="AL29" i="1"/>
  <c r="Z31" i="1"/>
  <c r="U31" i="1"/>
  <c r="AL31" i="1" s="1"/>
  <c r="Z34" i="1"/>
  <c r="U34" i="1"/>
  <c r="AL34" i="1" s="1"/>
  <c r="Z36" i="1"/>
  <c r="U36" i="1"/>
  <c r="AL36" i="1" s="1"/>
  <c r="Z38" i="1"/>
  <c r="U38" i="1"/>
  <c r="AL38" i="1" s="1"/>
  <c r="Z40" i="1"/>
  <c r="AL40" i="1"/>
  <c r="Z42" i="1"/>
  <c r="U42" i="1"/>
  <c r="AL42" i="1" s="1"/>
  <c r="Z44" i="1"/>
  <c r="U44" i="1"/>
  <c r="AL44" i="1" s="1"/>
  <c r="Z68" i="1"/>
  <c r="AL68" i="1"/>
  <c r="Z70" i="1"/>
  <c r="AL70" i="1"/>
  <c r="Z72" i="1"/>
  <c r="AL72" i="1"/>
  <c r="Z74" i="1"/>
  <c r="U74" i="1"/>
  <c r="AL74" i="1" s="1"/>
  <c r="Z76" i="1"/>
  <c r="U76" i="1"/>
  <c r="AL76" i="1" s="1"/>
  <c r="Z78" i="1"/>
  <c r="U78" i="1"/>
  <c r="AL78" i="1" s="1"/>
  <c r="Z80" i="1"/>
  <c r="AL80" i="1"/>
  <c r="Z82" i="1"/>
  <c r="U82" i="1"/>
  <c r="AL82" i="1" s="1"/>
  <c r="Z84" i="1"/>
  <c r="AL84" i="1"/>
  <c r="Z86" i="1"/>
  <c r="U86" i="1"/>
  <c r="AL86" i="1" s="1"/>
  <c r="U88" i="1"/>
  <c r="AL88" i="1" s="1"/>
  <c r="U92" i="1"/>
  <c r="AL92" i="1" s="1"/>
  <c r="U13" i="1"/>
  <c r="AL13" i="1" s="1"/>
  <c r="Z16" i="1"/>
  <c r="U16" i="1"/>
  <c r="AL16" i="1" s="1"/>
  <c r="Z18" i="1"/>
  <c r="U18" i="1"/>
  <c r="AL18" i="1" s="1"/>
  <c r="Z20" i="1"/>
  <c r="AL20" i="1"/>
  <c r="Z22" i="1"/>
  <c r="U22" i="1"/>
  <c r="AL22" i="1" s="1"/>
  <c r="Z24" i="1"/>
  <c r="AL24" i="1"/>
  <c r="Z26" i="1"/>
  <c r="U26" i="1"/>
  <c r="AL26" i="1" s="1"/>
  <c r="Z28" i="1"/>
  <c r="U28" i="1"/>
  <c r="AL28" i="1" s="1"/>
  <c r="Z30" i="1"/>
  <c r="AL30" i="1"/>
  <c r="Z35" i="1"/>
  <c r="U35" i="1"/>
  <c r="AL35" i="1" s="1"/>
  <c r="Z37" i="1"/>
  <c r="U37" i="1"/>
  <c r="AL37" i="1" s="1"/>
  <c r="Z39" i="1"/>
  <c r="U39" i="1"/>
  <c r="AL39" i="1" s="1"/>
  <c r="Z41" i="1"/>
  <c r="U41" i="1"/>
  <c r="AL41" i="1" s="1"/>
  <c r="Z43" i="1"/>
  <c r="AL43" i="1"/>
  <c r="Z45" i="1"/>
  <c r="U45" i="1"/>
  <c r="AL45" i="1" s="1"/>
  <c r="U52" i="1"/>
  <c r="AL52" i="1" s="1"/>
  <c r="Z67" i="1"/>
  <c r="U67" i="1"/>
  <c r="AL67" i="1" s="1"/>
  <c r="Z69" i="1"/>
  <c r="AL69" i="1"/>
  <c r="Z71" i="1"/>
  <c r="U71" i="1"/>
  <c r="AL71" i="1" s="1"/>
  <c r="Z73" i="1"/>
  <c r="U73" i="1"/>
  <c r="AL73" i="1" s="1"/>
  <c r="Z75" i="1"/>
  <c r="AL75" i="1"/>
  <c r="Z77" i="1"/>
  <c r="AL77" i="1"/>
  <c r="Z79" i="1"/>
  <c r="U79" i="1"/>
  <c r="AL79" i="1" s="1"/>
  <c r="Z81" i="1"/>
  <c r="AL81" i="1"/>
  <c r="Z83" i="1"/>
  <c r="AL83" i="1"/>
  <c r="Z85" i="1"/>
  <c r="AL85" i="1"/>
  <c r="Y14" i="1"/>
  <c r="Z14" i="1"/>
  <c r="Y90" i="1"/>
  <c r="Z90" i="1"/>
  <c r="Y94" i="1"/>
  <c r="Z94" i="1"/>
  <c r="Y50" i="1"/>
  <c r="Z50" i="1"/>
  <c r="Y54" i="1"/>
  <c r="Z54" i="1"/>
  <c r="Z12" i="1"/>
  <c r="Y34" i="1"/>
  <c r="Y40" i="1"/>
  <c r="Y43" i="1"/>
  <c r="Z52" i="1"/>
  <c r="Z56" i="1"/>
  <c r="M66" i="1"/>
  <c r="T66" i="1" s="1"/>
  <c r="Y69" i="1"/>
  <c r="Y70" i="1"/>
  <c r="Y74" i="1"/>
  <c r="Y75" i="1"/>
  <c r="Y76" i="1"/>
  <c r="Y77" i="1"/>
  <c r="Y78" i="1"/>
  <c r="Y80" i="1"/>
  <c r="Y81" i="1"/>
  <c r="Y84" i="1"/>
  <c r="Y85" i="1"/>
  <c r="Y87" i="1"/>
  <c r="Z88" i="1"/>
  <c r="Z92" i="1"/>
  <c r="Z6" i="1"/>
  <c r="Z7" i="1"/>
  <c r="Z8" i="1"/>
  <c r="Z9" i="1"/>
  <c r="Z10" i="1"/>
  <c r="Z47" i="1"/>
  <c r="Y47" i="1"/>
  <c r="Y49" i="1"/>
  <c r="Z49" i="1"/>
  <c r="Y53" i="1"/>
  <c r="Z53" i="1"/>
  <c r="Z57" i="1"/>
  <c r="Y57" i="1"/>
  <c r="Z59" i="1"/>
  <c r="Y59" i="1"/>
  <c r="Z61" i="1"/>
  <c r="Y61" i="1"/>
  <c r="Z63" i="1"/>
  <c r="Y63" i="1"/>
  <c r="Z65" i="1"/>
  <c r="Y65" i="1"/>
  <c r="Y91" i="1"/>
  <c r="Z91" i="1"/>
  <c r="Y95" i="1"/>
  <c r="Z95" i="1"/>
  <c r="Z11" i="1"/>
  <c r="Z13" i="1"/>
  <c r="Y16" i="1"/>
  <c r="Y20" i="1"/>
  <c r="Y24" i="1"/>
  <c r="Y27" i="1"/>
  <c r="Y29" i="1"/>
  <c r="Y30" i="1"/>
  <c r="Y32" i="1"/>
  <c r="Z33" i="1"/>
  <c r="Z46" i="1"/>
  <c r="Y46" i="1"/>
  <c r="Z48" i="1"/>
  <c r="Y48" i="1"/>
  <c r="Y51" i="1"/>
  <c r="Z51" i="1"/>
  <c r="Y55" i="1"/>
  <c r="Z55" i="1"/>
  <c r="Z58" i="1"/>
  <c r="Z60" i="1"/>
  <c r="Y60" i="1"/>
  <c r="Z62" i="1"/>
  <c r="Y62" i="1"/>
  <c r="Z64" i="1"/>
  <c r="Y64" i="1"/>
  <c r="Y89" i="1"/>
  <c r="Z89" i="1"/>
  <c r="Y93" i="1"/>
  <c r="Z93" i="1"/>
  <c r="Y58" i="1" l="1"/>
  <c r="Y28" i="1"/>
  <c r="Y26" i="1"/>
  <c r="Y22" i="1"/>
  <c r="Y18" i="1"/>
  <c r="Y86" i="1"/>
  <c r="Y68" i="1"/>
  <c r="Y44" i="1"/>
  <c r="Y42" i="1"/>
  <c r="Y38" i="1"/>
  <c r="Y82" i="1"/>
  <c r="Y72" i="1"/>
  <c r="Y36" i="1"/>
  <c r="Y31" i="1"/>
  <c r="Y25" i="1"/>
  <c r="Y23" i="1"/>
  <c r="Y21" i="1"/>
  <c r="Y19" i="1"/>
  <c r="Y17" i="1"/>
  <c r="Y15" i="1"/>
  <c r="Y83" i="1"/>
  <c r="Y79" i="1"/>
  <c r="Y73" i="1"/>
  <c r="Y71" i="1"/>
  <c r="Y67" i="1"/>
  <c r="Y45" i="1"/>
  <c r="Y41" i="1"/>
  <c r="Y39" i="1"/>
  <c r="Y37" i="1"/>
  <c r="Y35" i="1"/>
  <c r="Y52" i="1"/>
  <c r="Y13" i="1"/>
  <c r="Y92" i="1"/>
  <c r="Y88" i="1"/>
  <c r="Y11" i="1"/>
  <c r="Y9" i="1"/>
  <c r="Y12" i="1"/>
  <c r="Y10" i="1"/>
  <c r="Y8" i="1"/>
  <c r="T5" i="1"/>
  <c r="U66" i="1"/>
  <c r="AL66" i="1" s="1"/>
  <c r="AL6" i="1"/>
  <c r="U5" i="1"/>
  <c r="Z66" i="1"/>
  <c r="Y66" i="1"/>
  <c r="M5" i="1"/>
  <c r="AL5" i="1" l="1"/>
</calcChain>
</file>

<file path=xl/sharedStrings.xml><?xml version="1.0" encoding="utf-8"?>
<sst xmlns="http://schemas.openxmlformats.org/spreadsheetml/2006/main" count="374" uniqueCount="160">
  <si>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</si>
  <si>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</si>
  <si>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</si>
  <si>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</si>
  <si>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</si>
  <si>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</si>
  <si>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</si>
  <si>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</si>
  <si>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</si>
  <si>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</si>
  <si>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</si>
  <si>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</si>
  <si>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</si>
  <si>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</si>
  <si>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</si>
  <si>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</si>
  <si>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</si>
  <si>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</si>
  <si>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</si>
  <si>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</si>
  <si>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</si>
  <si>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</si>
  <si>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</si>
  <si>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</si>
  <si>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</si>
  <si>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18,10,</t>
  </si>
  <si>
    <t>19,10,</t>
  </si>
  <si>
    <t>20,10,</t>
  </si>
  <si>
    <t>22,10,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</si>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</sst>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1" sqref="W11"/>
    </sheetView>
  </sheetViews>
  <sheetFormatPr defaultRowHeight="15" x14ac:dyDescent="0.25"/>
  <cols>
    <col min="1" max="1" width="52.5703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.28515625" customWidth="1"/>
    <col min="10" max="10" width="1" customWidth="1"/>
    <col min="11" max="22" width="7" customWidth="1"/>
    <col min="23" max="23" width="13.42578125" customWidth="1"/>
    <col min="24" max="24" width="7" customWidth="1"/>
    <col min="25" max="26" width="5" customWidth="1"/>
    <col min="27" max="36" width="6" customWidth="1"/>
    <col min="37" max="37" width="28" customWidth="1"/>
    <col min="38" max="38" width="7" customWidth="1"/>
    <col min="39" max="51" width="3" customWidth="1"/>
  </cols>
  <sheetData>
    <row r="1" spans="1:51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15</v>
      </c>
      <c r="U3" s="2" t="s">
        <v>16</v>
      </c>
      <c r="V3" s="6" t="s">
        <v>17</v>
      </c>
      <c r="W3" s="6" t="s">
        <v>18</v>
      </c>
      <c r="X3" s="1" t="s">
        <v>159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1:51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 t="s">
        <v>27</v>
      </c>
      <c r="S4" s="17" t="s">
        <v>28</v>
      </c>
      <c r="T4" s="17" t="s">
        <v>29</v>
      </c>
      <c r="U4" s="17"/>
      <c r="V4" s="17"/>
      <c r="W4" s="17"/>
      <c r="X4" s="17"/>
      <c r="Y4" s="17"/>
      <c r="Z4" s="17"/>
      <c r="AA4" s="17" t="s">
        <v>30</v>
      </c>
      <c r="AB4" s="17" t="s">
        <v>31</v>
      </c>
      <c r="AC4" s="17" t="s">
        <v>32</v>
      </c>
      <c r="AD4" s="17" t="s">
        <v>33</v>
      </c>
      <c r="AE4" s="17" t="s">
        <v>34</v>
      </c>
      <c r="AF4" s="17" t="s">
        <v>35</v>
      </c>
      <c r="AG4" s="17" t="s">
        <v>36</v>
      </c>
      <c r="AH4" s="17" t="s">
        <v>37</v>
      </c>
      <c r="AI4" s="17" t="s">
        <v>38</v>
      </c>
      <c r="AJ4" s="17" t="s">
        <v>39</v>
      </c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x14ac:dyDescent="0.25">
      <c r="A5" s="17"/>
      <c r="B5" s="17"/>
      <c r="C5" s="17"/>
      <c r="D5" s="17"/>
      <c r="E5" s="3">
        <f>SUM(E6:E500)</f>
        <v>40549.813000000002</v>
      </c>
      <c r="F5" s="3">
        <f>SUM(F6:F500)</f>
        <v>24100.975999999991</v>
      </c>
      <c r="G5" s="7"/>
      <c r="H5" s="17"/>
      <c r="I5" s="17"/>
      <c r="J5" s="17"/>
      <c r="K5" s="3">
        <f t="shared" ref="K5:V5" si="0">SUM(K6:K500)</f>
        <v>43689.982000000004</v>
      </c>
      <c r="L5" s="3">
        <f t="shared" si="0"/>
        <v>-3140.1690000000008</v>
      </c>
      <c r="M5" s="3">
        <f t="shared" si="0"/>
        <v>38738.092999999993</v>
      </c>
      <c r="N5" s="3">
        <f t="shared" si="0"/>
        <v>1811.7199999999998</v>
      </c>
      <c r="O5" s="3">
        <f t="shared" si="0"/>
        <v>5408.8663999999999</v>
      </c>
      <c r="P5" s="3">
        <f t="shared" si="0"/>
        <v>13672.113600000001</v>
      </c>
      <c r="Q5" s="3">
        <f t="shared" si="0"/>
        <v>16828.396778000009</v>
      </c>
      <c r="R5" s="3">
        <f t="shared" si="0"/>
        <v>3630</v>
      </c>
      <c r="S5" s="3">
        <f t="shared" si="0"/>
        <v>7222.5451999999996</v>
      </c>
      <c r="T5" s="3">
        <f t="shared" si="0"/>
        <v>7747.6185999999998</v>
      </c>
      <c r="U5" s="3">
        <f t="shared" si="0"/>
        <v>16604.436581999998</v>
      </c>
      <c r="V5" s="3">
        <f t="shared" si="0"/>
        <v>0</v>
      </c>
      <c r="W5" s="17"/>
      <c r="X5" s="3">
        <f t="shared" ref="X5" si="1">SUM(X6:X497)</f>
        <v>0</v>
      </c>
      <c r="Y5" s="17"/>
      <c r="Z5" s="17"/>
      <c r="AA5" s="3">
        <f t="shared" ref="AA5:AJ5" si="2">SUM(AA6:AA500)</f>
        <v>7872.5028000000011</v>
      </c>
      <c r="AB5" s="3">
        <f t="shared" si="2"/>
        <v>7619.7381999999998</v>
      </c>
      <c r="AC5" s="3">
        <f t="shared" si="2"/>
        <v>7880.1617999999989</v>
      </c>
      <c r="AD5" s="3">
        <f t="shared" si="2"/>
        <v>7349.7530000000024</v>
      </c>
      <c r="AE5" s="3">
        <f t="shared" si="2"/>
        <v>7366.1465999999964</v>
      </c>
      <c r="AF5" s="3">
        <f t="shared" si="2"/>
        <v>7475.3492000000015</v>
      </c>
      <c r="AG5" s="3">
        <f t="shared" si="2"/>
        <v>7373.5305999999973</v>
      </c>
      <c r="AH5" s="3">
        <f t="shared" si="2"/>
        <v>7301.5550000000003</v>
      </c>
      <c r="AI5" s="3">
        <f t="shared" si="2"/>
        <v>7614.1250000000009</v>
      </c>
      <c r="AJ5" s="3">
        <f t="shared" si="2"/>
        <v>7505.189199999998</v>
      </c>
      <c r="AK5" s="17"/>
      <c r="AL5" s="3">
        <f>SUM(AL6:AL500)</f>
        <v>10645.308821999995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 x14ac:dyDescent="0.25">
      <c r="A6" s="17" t="s">
        <v>40</v>
      </c>
      <c r="B6" s="17" t="s">
        <v>41</v>
      </c>
      <c r="C6" s="17">
        <v>556.97199999999998</v>
      </c>
      <c r="D6" s="17">
        <v>1844.4880000000001</v>
      </c>
      <c r="E6" s="17">
        <v>1063.3530000000001</v>
      </c>
      <c r="F6" s="17">
        <v>1037.5060000000001</v>
      </c>
      <c r="G6" s="7">
        <v>1</v>
      </c>
      <c r="H6" s="17">
        <v>50</v>
      </c>
      <c r="I6" s="17" t="s">
        <v>42</v>
      </c>
      <c r="J6" s="17"/>
      <c r="K6" s="17">
        <v>1187.3440000000001</v>
      </c>
      <c r="L6" s="17">
        <f t="shared" ref="L6:L37" si="3">E6-K6</f>
        <v>-123.99099999999999</v>
      </c>
      <c r="M6" s="17">
        <f t="shared" ref="M6:M37" si="4">E6-N6</f>
        <v>911.75900000000001</v>
      </c>
      <c r="N6" s="17">
        <v>151.59399999999999</v>
      </c>
      <c r="O6" s="17">
        <v>470.26119999999997</v>
      </c>
      <c r="P6" s="17">
        <v>0</v>
      </c>
      <c r="Q6" s="17">
        <v>0</v>
      </c>
      <c r="R6" s="17"/>
      <c r="S6" s="17">
        <v>500.74907999999999</v>
      </c>
      <c r="T6" s="17">
        <f t="shared" ref="T6:T37" si="5">M6/5</f>
        <v>182.3518</v>
      </c>
      <c r="U6" s="4"/>
      <c r="V6" s="4"/>
      <c r="W6" s="17"/>
      <c r="X6" s="17"/>
      <c r="Y6" s="17">
        <f t="shared" ref="Y6:Y37" si="6">(F6+O6+P6+Q6+R6+S6+U6)/T6</f>
        <v>11.014513045662286</v>
      </c>
      <c r="Z6" s="17">
        <f t="shared" ref="Z6:Z37" si="7">(F6+O6+P6+Q6+R6+S6)/T6</f>
        <v>11.014513045662286</v>
      </c>
      <c r="AA6" s="17">
        <v>192.5958</v>
      </c>
      <c r="AB6" s="17">
        <v>207.24359999999999</v>
      </c>
      <c r="AC6" s="17">
        <v>235.13059999999999</v>
      </c>
      <c r="AD6" s="17">
        <v>197.6464</v>
      </c>
      <c r="AE6" s="17">
        <v>192.59719999999999</v>
      </c>
      <c r="AF6" s="17">
        <v>190.2234</v>
      </c>
      <c r="AG6" s="17">
        <v>209.11840000000001</v>
      </c>
      <c r="AH6" s="17">
        <v>199.8904</v>
      </c>
      <c r="AI6" s="17">
        <v>208.9982</v>
      </c>
      <c r="AJ6" s="17">
        <v>205.79599999999999</v>
      </c>
      <c r="AK6" s="17"/>
      <c r="AL6" s="17">
        <f t="shared" ref="AL6:AL13" si="8">G6*U6</f>
        <v>0</v>
      </c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x14ac:dyDescent="0.25">
      <c r="A7" s="17" t="s">
        <v>44</v>
      </c>
      <c r="B7" s="17" t="s">
        <v>41</v>
      </c>
      <c r="C7" s="17">
        <v>203.893</v>
      </c>
      <c r="D7" s="17">
        <v>478.73099999999999</v>
      </c>
      <c r="E7" s="17">
        <v>385.98399999999998</v>
      </c>
      <c r="F7" s="17">
        <v>160.52699999999999</v>
      </c>
      <c r="G7" s="7">
        <v>1</v>
      </c>
      <c r="H7" s="17">
        <v>45</v>
      </c>
      <c r="I7" s="17" t="s">
        <v>42</v>
      </c>
      <c r="J7" s="17"/>
      <c r="K7" s="17">
        <v>460.94900000000001</v>
      </c>
      <c r="L7" s="17">
        <f t="shared" si="3"/>
        <v>-74.965000000000032</v>
      </c>
      <c r="M7" s="17">
        <f t="shared" si="4"/>
        <v>305.47999999999996</v>
      </c>
      <c r="N7" s="17">
        <v>80.504000000000005</v>
      </c>
      <c r="O7" s="17"/>
      <c r="P7" s="17">
        <v>199.40499999999989</v>
      </c>
      <c r="Q7" s="17">
        <v>341.73200000000003</v>
      </c>
      <c r="R7" s="17"/>
      <c r="S7" s="17"/>
      <c r="T7" s="17">
        <f t="shared" si="5"/>
        <v>61.095999999999989</v>
      </c>
      <c r="U7" s="4"/>
      <c r="V7" s="4"/>
      <c r="W7" s="17"/>
      <c r="X7" s="17"/>
      <c r="Y7" s="17">
        <f t="shared" si="6"/>
        <v>11.484614377373315</v>
      </c>
      <c r="Z7" s="17">
        <f t="shared" si="7"/>
        <v>11.484614377373315</v>
      </c>
      <c r="AA7" s="17">
        <v>81.112200000000001</v>
      </c>
      <c r="AB7" s="17">
        <v>69.763199999999998</v>
      </c>
      <c r="AC7" s="17">
        <v>70.390200000000007</v>
      </c>
      <c r="AD7" s="17">
        <v>74.595799999999997</v>
      </c>
      <c r="AE7" s="17">
        <v>68.521000000000001</v>
      </c>
      <c r="AF7" s="17">
        <v>63.616799999999998</v>
      </c>
      <c r="AG7" s="17">
        <v>55.387</v>
      </c>
      <c r="AH7" s="17">
        <v>51.348199999999999</v>
      </c>
      <c r="AI7" s="17">
        <v>59.164599999999993</v>
      </c>
      <c r="AJ7" s="17">
        <v>59.810799999999993</v>
      </c>
      <c r="AK7" s="17"/>
      <c r="AL7" s="17">
        <f t="shared" si="8"/>
        <v>0</v>
      </c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x14ac:dyDescent="0.25">
      <c r="A8" s="17" t="s">
        <v>45</v>
      </c>
      <c r="B8" s="17" t="s">
        <v>41</v>
      </c>
      <c r="C8" s="17">
        <v>287.84800000000001</v>
      </c>
      <c r="D8" s="17">
        <v>603.91</v>
      </c>
      <c r="E8" s="17">
        <v>391.28199999999998</v>
      </c>
      <c r="F8" s="17">
        <v>422.714</v>
      </c>
      <c r="G8" s="7">
        <v>1</v>
      </c>
      <c r="H8" s="17">
        <v>45</v>
      </c>
      <c r="I8" s="17" t="s">
        <v>42</v>
      </c>
      <c r="J8" s="17"/>
      <c r="K8" s="17">
        <v>422.03699999999998</v>
      </c>
      <c r="L8" s="17">
        <f t="shared" si="3"/>
        <v>-30.754999999999995</v>
      </c>
      <c r="M8" s="17">
        <f t="shared" si="4"/>
        <v>366.82</v>
      </c>
      <c r="N8" s="17">
        <v>24.462</v>
      </c>
      <c r="O8" s="17"/>
      <c r="P8" s="17">
        <v>0</v>
      </c>
      <c r="Q8" s="17">
        <v>143.69533799999999</v>
      </c>
      <c r="R8" s="17"/>
      <c r="S8" s="17"/>
      <c r="T8" s="17">
        <f t="shared" si="5"/>
        <v>73.364000000000004</v>
      </c>
      <c r="U8" s="4">
        <f t="shared" ref="U8:U13" si="9">11*T8-S8-R8-Q8-P8-O8-F8</f>
        <v>240.59466200000003</v>
      </c>
      <c r="V8" s="4"/>
      <c r="W8" s="17"/>
      <c r="X8" s="17"/>
      <c r="Y8" s="17">
        <f t="shared" si="6"/>
        <v>10.999999999999998</v>
      </c>
      <c r="Z8" s="17">
        <f t="shared" si="7"/>
        <v>7.7205351125892792</v>
      </c>
      <c r="AA8" s="17">
        <v>71.191400000000002</v>
      </c>
      <c r="AB8" s="17">
        <v>73.893000000000001</v>
      </c>
      <c r="AC8" s="17">
        <v>90.031599999999997</v>
      </c>
      <c r="AD8" s="17">
        <v>84.92</v>
      </c>
      <c r="AE8" s="17">
        <v>81.057000000000002</v>
      </c>
      <c r="AF8" s="17">
        <v>81.811999999999998</v>
      </c>
      <c r="AG8" s="17">
        <v>79.559200000000004</v>
      </c>
      <c r="AH8" s="17">
        <v>75.104600000000005</v>
      </c>
      <c r="AI8" s="17">
        <v>79.368399999999994</v>
      </c>
      <c r="AJ8" s="17">
        <v>80.863799999999998</v>
      </c>
      <c r="AK8" s="17"/>
      <c r="AL8" s="17">
        <f t="shared" si="8"/>
        <v>240.59466200000003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x14ac:dyDescent="0.25">
      <c r="A9" s="17" t="s">
        <v>46</v>
      </c>
      <c r="B9" s="17" t="s">
        <v>47</v>
      </c>
      <c r="C9" s="17">
        <v>290</v>
      </c>
      <c r="D9" s="17">
        <v>342</v>
      </c>
      <c r="E9" s="17">
        <v>468</v>
      </c>
      <c r="F9" s="17">
        <v>92</v>
      </c>
      <c r="G9" s="7">
        <v>0.45</v>
      </c>
      <c r="H9" s="17">
        <v>45</v>
      </c>
      <c r="I9" s="17" t="s">
        <v>42</v>
      </c>
      <c r="J9" s="17"/>
      <c r="K9" s="17">
        <v>477</v>
      </c>
      <c r="L9" s="17">
        <f t="shared" si="3"/>
        <v>-9</v>
      </c>
      <c r="M9" s="17">
        <f t="shared" si="4"/>
        <v>468</v>
      </c>
      <c r="N9" s="17"/>
      <c r="O9" s="17"/>
      <c r="P9" s="17">
        <v>532</v>
      </c>
      <c r="Q9" s="17">
        <v>237.30500000000049</v>
      </c>
      <c r="R9" s="17"/>
      <c r="S9" s="17"/>
      <c r="T9" s="17">
        <f t="shared" si="5"/>
        <v>93.6</v>
      </c>
      <c r="U9" s="4">
        <f t="shared" si="9"/>
        <v>168.29499999999939</v>
      </c>
      <c r="V9" s="4"/>
      <c r="W9" s="17"/>
      <c r="X9" s="17"/>
      <c r="Y9" s="17">
        <f t="shared" si="6"/>
        <v>11</v>
      </c>
      <c r="Z9" s="17">
        <f t="shared" si="7"/>
        <v>9.2019764957265018</v>
      </c>
      <c r="AA9" s="17">
        <v>107.4</v>
      </c>
      <c r="AB9" s="17">
        <v>104.2</v>
      </c>
      <c r="AC9" s="17">
        <v>87.2</v>
      </c>
      <c r="AD9" s="17">
        <v>83.2</v>
      </c>
      <c r="AE9" s="17">
        <v>94.2</v>
      </c>
      <c r="AF9" s="17">
        <v>103.8</v>
      </c>
      <c r="AG9" s="17">
        <v>96.4</v>
      </c>
      <c r="AH9" s="17">
        <v>98.8</v>
      </c>
      <c r="AI9" s="17">
        <v>103.6</v>
      </c>
      <c r="AJ9" s="17">
        <v>95.6</v>
      </c>
      <c r="AK9" s="17"/>
      <c r="AL9" s="17">
        <f t="shared" si="8"/>
        <v>75.732749999999726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spans="1:51" x14ac:dyDescent="0.25">
      <c r="A10" s="17" t="s">
        <v>48</v>
      </c>
      <c r="B10" s="17" t="s">
        <v>47</v>
      </c>
      <c r="C10" s="17">
        <v>812.125</v>
      </c>
      <c r="D10" s="17">
        <v>1141</v>
      </c>
      <c r="E10" s="17">
        <v>964</v>
      </c>
      <c r="F10" s="17">
        <v>914.125</v>
      </c>
      <c r="G10" s="7">
        <v>0.45</v>
      </c>
      <c r="H10" s="17">
        <v>45</v>
      </c>
      <c r="I10" s="17" t="s">
        <v>42</v>
      </c>
      <c r="J10" s="17"/>
      <c r="K10" s="17">
        <v>979</v>
      </c>
      <c r="L10" s="17">
        <f t="shared" si="3"/>
        <v>-15</v>
      </c>
      <c r="M10" s="17">
        <f t="shared" si="4"/>
        <v>964</v>
      </c>
      <c r="N10" s="17"/>
      <c r="O10" s="17"/>
      <c r="P10" s="17">
        <v>254.2624000000001</v>
      </c>
      <c r="Q10" s="17">
        <v>348.20000000000039</v>
      </c>
      <c r="R10" s="17">
        <v>300</v>
      </c>
      <c r="S10" s="17"/>
      <c r="T10" s="17">
        <f t="shared" si="5"/>
        <v>192.8</v>
      </c>
      <c r="U10" s="4">
        <f t="shared" si="9"/>
        <v>304.21259999999984</v>
      </c>
      <c r="V10" s="4"/>
      <c r="W10" s="17"/>
      <c r="X10" s="17"/>
      <c r="Y10" s="17">
        <f t="shared" si="6"/>
        <v>11</v>
      </c>
      <c r="Z10" s="17">
        <f t="shared" si="7"/>
        <v>9.4221338174273868</v>
      </c>
      <c r="AA10" s="17">
        <v>200.17500000000001</v>
      </c>
      <c r="AB10" s="17">
        <v>198.17500000000001</v>
      </c>
      <c r="AC10" s="17">
        <v>213.03360000000001</v>
      </c>
      <c r="AD10" s="17">
        <v>176.4</v>
      </c>
      <c r="AE10" s="17">
        <v>197</v>
      </c>
      <c r="AF10" s="17">
        <v>202.2</v>
      </c>
      <c r="AG10" s="17">
        <v>182.4</v>
      </c>
      <c r="AH10" s="17">
        <v>180.4</v>
      </c>
      <c r="AI10" s="17">
        <v>187.2</v>
      </c>
      <c r="AJ10" s="17">
        <v>168.4</v>
      </c>
      <c r="AK10" s="17"/>
      <c r="AL10" s="17">
        <f t="shared" si="8"/>
        <v>136.89566999999994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x14ac:dyDescent="0.25">
      <c r="A11" s="17" t="s">
        <v>49</v>
      </c>
      <c r="B11" s="17" t="s">
        <v>47</v>
      </c>
      <c r="C11" s="17">
        <v>70</v>
      </c>
      <c r="D11" s="17">
        <v>65</v>
      </c>
      <c r="E11" s="17">
        <v>91</v>
      </c>
      <c r="F11" s="17">
        <v>25</v>
      </c>
      <c r="G11" s="7">
        <v>0.17</v>
      </c>
      <c r="H11" s="17">
        <v>180</v>
      </c>
      <c r="I11" s="17" t="s">
        <v>42</v>
      </c>
      <c r="J11" s="17"/>
      <c r="K11" s="17">
        <v>91</v>
      </c>
      <c r="L11" s="17">
        <f t="shared" si="3"/>
        <v>0</v>
      </c>
      <c r="M11" s="17">
        <f t="shared" si="4"/>
        <v>86</v>
      </c>
      <c r="N11" s="17">
        <v>5</v>
      </c>
      <c r="O11" s="17"/>
      <c r="P11" s="17">
        <v>77.000000000000028</v>
      </c>
      <c r="Q11" s="17">
        <v>60</v>
      </c>
      <c r="R11" s="17"/>
      <c r="S11" s="17"/>
      <c r="T11" s="17">
        <f t="shared" si="5"/>
        <v>17.2</v>
      </c>
      <c r="U11" s="4">
        <f t="shared" si="9"/>
        <v>27.19999999999996</v>
      </c>
      <c r="V11" s="4"/>
      <c r="W11" s="17"/>
      <c r="X11" s="17"/>
      <c r="Y11" s="17">
        <f t="shared" si="6"/>
        <v>11</v>
      </c>
      <c r="Z11" s="17">
        <f t="shared" si="7"/>
        <v>9.4186046511627932</v>
      </c>
      <c r="AA11" s="17">
        <v>18.600000000000001</v>
      </c>
      <c r="AB11" s="17">
        <v>17.600000000000001</v>
      </c>
      <c r="AC11" s="17">
        <v>14.6</v>
      </c>
      <c r="AD11" s="17">
        <v>17</v>
      </c>
      <c r="AE11" s="17">
        <v>16.399999999999999</v>
      </c>
      <c r="AF11" s="17">
        <v>16.8</v>
      </c>
      <c r="AG11" s="17">
        <v>23.4</v>
      </c>
      <c r="AH11" s="17">
        <v>18.2</v>
      </c>
      <c r="AI11" s="17">
        <v>11.8</v>
      </c>
      <c r="AJ11" s="17">
        <v>15</v>
      </c>
      <c r="AK11" s="17" t="s">
        <v>50</v>
      </c>
      <c r="AL11" s="17">
        <f t="shared" si="8"/>
        <v>4.6239999999999934</v>
      </c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x14ac:dyDescent="0.25">
      <c r="A12" s="17" t="s">
        <v>51</v>
      </c>
      <c r="B12" s="17" t="s">
        <v>47</v>
      </c>
      <c r="C12" s="17">
        <v>95</v>
      </c>
      <c r="D12" s="17">
        <v>108</v>
      </c>
      <c r="E12" s="17">
        <v>117</v>
      </c>
      <c r="F12" s="17">
        <v>81</v>
      </c>
      <c r="G12" s="7">
        <v>0.3</v>
      </c>
      <c r="H12" s="17">
        <v>40</v>
      </c>
      <c r="I12" s="17" t="s">
        <v>42</v>
      </c>
      <c r="J12" s="17"/>
      <c r="K12" s="17">
        <v>117</v>
      </c>
      <c r="L12" s="17">
        <f t="shared" si="3"/>
        <v>0</v>
      </c>
      <c r="M12" s="17">
        <f t="shared" si="4"/>
        <v>117</v>
      </c>
      <c r="N12" s="17"/>
      <c r="O12" s="17"/>
      <c r="P12" s="17">
        <v>21.799999999999979</v>
      </c>
      <c r="Q12" s="17">
        <v>132.19999999999999</v>
      </c>
      <c r="R12" s="17"/>
      <c r="S12" s="17"/>
      <c r="T12" s="17">
        <f t="shared" si="5"/>
        <v>23.4</v>
      </c>
      <c r="U12" s="4">
        <f t="shared" si="9"/>
        <v>22.400000000000006</v>
      </c>
      <c r="V12" s="4"/>
      <c r="W12" s="17"/>
      <c r="X12" s="17"/>
      <c r="Y12" s="17">
        <f t="shared" si="6"/>
        <v>11</v>
      </c>
      <c r="Z12" s="17">
        <f t="shared" si="7"/>
        <v>10.042735042735043</v>
      </c>
      <c r="AA12" s="17">
        <v>25</v>
      </c>
      <c r="AB12" s="17">
        <v>20.2</v>
      </c>
      <c r="AC12" s="17">
        <v>21.6</v>
      </c>
      <c r="AD12" s="17">
        <v>27.4</v>
      </c>
      <c r="AE12" s="17">
        <v>21.8</v>
      </c>
      <c r="AF12" s="17">
        <v>23.4</v>
      </c>
      <c r="AG12" s="17">
        <v>29.2</v>
      </c>
      <c r="AH12" s="17">
        <v>28.2</v>
      </c>
      <c r="AI12" s="17">
        <v>23</v>
      </c>
      <c r="AJ12" s="17">
        <v>20</v>
      </c>
      <c r="AK12" s="17"/>
      <c r="AL12" s="17">
        <f t="shared" si="8"/>
        <v>6.7200000000000015</v>
      </c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x14ac:dyDescent="0.25">
      <c r="A13" s="17" t="s">
        <v>52</v>
      </c>
      <c r="B13" s="17" t="s">
        <v>47</v>
      </c>
      <c r="C13" s="17">
        <v>99</v>
      </c>
      <c r="D13" s="17">
        <v>195</v>
      </c>
      <c r="E13" s="17">
        <v>291</v>
      </c>
      <c r="F13" s="17">
        <v>-1</v>
      </c>
      <c r="G13" s="7">
        <v>0.17</v>
      </c>
      <c r="H13" s="17">
        <v>180</v>
      </c>
      <c r="I13" s="17" t="s">
        <v>42</v>
      </c>
      <c r="J13" s="17"/>
      <c r="K13" s="17">
        <v>297</v>
      </c>
      <c r="L13" s="17">
        <f t="shared" si="3"/>
        <v>-6</v>
      </c>
      <c r="M13" s="17">
        <f t="shared" si="4"/>
        <v>291</v>
      </c>
      <c r="N13" s="17"/>
      <c r="O13" s="17"/>
      <c r="P13" s="17">
        <v>210.00000000000011</v>
      </c>
      <c r="Q13" s="17">
        <v>141.7999999999999</v>
      </c>
      <c r="R13" s="17"/>
      <c r="S13" s="17"/>
      <c r="T13" s="17">
        <f t="shared" si="5"/>
        <v>58.2</v>
      </c>
      <c r="U13" s="4">
        <f t="shared" si="9"/>
        <v>289.40000000000003</v>
      </c>
      <c r="V13" s="4"/>
      <c r="W13" s="17"/>
      <c r="X13" s="17"/>
      <c r="Y13" s="17">
        <f t="shared" si="6"/>
        <v>11</v>
      </c>
      <c r="Z13" s="17">
        <f t="shared" si="7"/>
        <v>6.0274914089347078</v>
      </c>
      <c r="AA13" s="17">
        <v>47.2</v>
      </c>
      <c r="AB13" s="17">
        <v>44.2</v>
      </c>
      <c r="AC13" s="17">
        <v>38.200000000000003</v>
      </c>
      <c r="AD13" s="17">
        <v>30.6</v>
      </c>
      <c r="AE13" s="17">
        <v>29.2</v>
      </c>
      <c r="AF13" s="17">
        <v>41.6</v>
      </c>
      <c r="AG13" s="17">
        <v>49.8</v>
      </c>
      <c r="AH13" s="17">
        <v>42</v>
      </c>
      <c r="AI13" s="17">
        <v>35.6</v>
      </c>
      <c r="AJ13" s="17">
        <v>47.8</v>
      </c>
      <c r="AK13" s="17"/>
      <c r="AL13" s="17">
        <f t="shared" si="8"/>
        <v>49.198000000000008</v>
      </c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 x14ac:dyDescent="0.25">
      <c r="A14" s="10" t="s">
        <v>53</v>
      </c>
      <c r="B14" s="10" t="s">
        <v>47</v>
      </c>
      <c r="C14" s="10">
        <v>2</v>
      </c>
      <c r="D14" s="10">
        <v>1</v>
      </c>
      <c r="E14" s="10"/>
      <c r="F14" s="10">
        <v>1</v>
      </c>
      <c r="G14" s="11">
        <v>0</v>
      </c>
      <c r="H14" s="10">
        <v>50</v>
      </c>
      <c r="I14" s="10" t="s">
        <v>54</v>
      </c>
      <c r="J14" s="10"/>
      <c r="K14" s="10">
        <v>2</v>
      </c>
      <c r="L14" s="10">
        <f t="shared" si="3"/>
        <v>-2</v>
      </c>
      <c r="M14" s="10">
        <f t="shared" si="4"/>
        <v>0</v>
      </c>
      <c r="N14" s="10"/>
      <c r="O14" s="10"/>
      <c r="P14" s="10">
        <v>0</v>
      </c>
      <c r="Q14" s="10">
        <v>0</v>
      </c>
      <c r="R14" s="10"/>
      <c r="S14" s="10"/>
      <c r="T14" s="10">
        <f t="shared" si="5"/>
        <v>0</v>
      </c>
      <c r="U14" s="12"/>
      <c r="V14" s="12"/>
      <c r="W14" s="10"/>
      <c r="X14" s="10"/>
      <c r="Y14" s="10" t="e">
        <f t="shared" si="6"/>
        <v>#DIV/0!</v>
      </c>
      <c r="Z14" s="10" t="e">
        <f t="shared" si="7"/>
        <v>#DIV/0!</v>
      </c>
      <c r="AA14" s="10">
        <v>0.4</v>
      </c>
      <c r="AB14" s="10">
        <v>0.2</v>
      </c>
      <c r="AC14" s="10">
        <v>0.2</v>
      </c>
      <c r="AD14" s="10">
        <v>1.4</v>
      </c>
      <c r="AE14" s="10">
        <v>1.2</v>
      </c>
      <c r="AF14" s="10">
        <v>0.4</v>
      </c>
      <c r="AG14" s="10">
        <v>0.4</v>
      </c>
      <c r="AH14" s="10">
        <v>0.4</v>
      </c>
      <c r="AI14" s="10">
        <v>1.2</v>
      </c>
      <c r="AJ14" s="10">
        <v>1</v>
      </c>
      <c r="AK14" s="10"/>
      <c r="AL14" s="10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x14ac:dyDescent="0.25">
      <c r="A15" s="17" t="s">
        <v>55</v>
      </c>
      <c r="B15" s="17" t="s">
        <v>41</v>
      </c>
      <c r="C15" s="17">
        <v>786.649</v>
      </c>
      <c r="D15" s="17">
        <v>628.32000000000005</v>
      </c>
      <c r="E15" s="17">
        <v>775.32799999999997</v>
      </c>
      <c r="F15" s="17">
        <v>527.67100000000005</v>
      </c>
      <c r="G15" s="7">
        <v>1</v>
      </c>
      <c r="H15" s="17">
        <v>55</v>
      </c>
      <c r="I15" s="17" t="s">
        <v>42</v>
      </c>
      <c r="J15" s="17"/>
      <c r="K15" s="17">
        <v>796.63300000000004</v>
      </c>
      <c r="L15" s="17">
        <f t="shared" si="3"/>
        <v>-21.305000000000064</v>
      </c>
      <c r="M15" s="17">
        <f t="shared" si="4"/>
        <v>775.32799999999997</v>
      </c>
      <c r="N15" s="17"/>
      <c r="O15" s="17">
        <v>306.23160000000001</v>
      </c>
      <c r="P15" s="17">
        <v>0</v>
      </c>
      <c r="Q15" s="17">
        <v>239.08883000000051</v>
      </c>
      <c r="R15" s="17"/>
      <c r="S15" s="17">
        <v>360.93720000000002</v>
      </c>
      <c r="T15" s="17">
        <f t="shared" si="5"/>
        <v>155.06559999999999</v>
      </c>
      <c r="U15" s="4">
        <f t="shared" ref="U15:U31" si="10">11*T15-S15-R15-Q15-P15-O15-F15</f>
        <v>271.79296999999906</v>
      </c>
      <c r="V15" s="4"/>
      <c r="W15" s="17"/>
      <c r="X15" s="17"/>
      <c r="Y15" s="17">
        <f t="shared" si="6"/>
        <v>11</v>
      </c>
      <c r="Z15" s="17">
        <f t="shared" si="7"/>
        <v>9.2472387815221495</v>
      </c>
      <c r="AA15" s="17">
        <v>138.822</v>
      </c>
      <c r="AB15" s="17">
        <v>133.608</v>
      </c>
      <c r="AC15" s="17">
        <v>153.11580000000001</v>
      </c>
      <c r="AD15" s="17">
        <v>141.2114</v>
      </c>
      <c r="AE15" s="17">
        <v>130.14019999999999</v>
      </c>
      <c r="AF15" s="17">
        <v>142.0138</v>
      </c>
      <c r="AG15" s="17">
        <v>141.31800000000001</v>
      </c>
      <c r="AH15" s="17">
        <v>137.64599999999999</v>
      </c>
      <c r="AI15" s="17">
        <v>135.86000000000001</v>
      </c>
      <c r="AJ15" s="17">
        <v>136.61320000000001</v>
      </c>
      <c r="AK15" s="17" t="s">
        <v>56</v>
      </c>
      <c r="AL15" s="17">
        <f t="shared" ref="AL15:AL31" si="11">G15*U15</f>
        <v>271.79296999999906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 x14ac:dyDescent="0.25">
      <c r="A16" s="17" t="s">
        <v>57</v>
      </c>
      <c r="B16" s="17" t="s">
        <v>41</v>
      </c>
      <c r="C16" s="17">
        <v>2744.1080000000002</v>
      </c>
      <c r="D16" s="17">
        <v>1073.6369999999999</v>
      </c>
      <c r="E16" s="17">
        <v>2421.1689999999999</v>
      </c>
      <c r="F16" s="17">
        <v>911.49099999999999</v>
      </c>
      <c r="G16" s="7">
        <v>1</v>
      </c>
      <c r="H16" s="17">
        <v>50</v>
      </c>
      <c r="I16" s="17" t="s">
        <v>42</v>
      </c>
      <c r="J16" s="17"/>
      <c r="K16" s="17">
        <v>2649.473</v>
      </c>
      <c r="L16" s="17">
        <f t="shared" si="3"/>
        <v>-228.30400000000009</v>
      </c>
      <c r="M16" s="17">
        <f t="shared" si="4"/>
        <v>2421.1689999999999</v>
      </c>
      <c r="N16" s="17"/>
      <c r="O16" s="17">
        <v>862.10840000000007</v>
      </c>
      <c r="P16" s="17">
        <v>523.39956000000018</v>
      </c>
      <c r="Q16" s="17">
        <v>610.90424000000007</v>
      </c>
      <c r="R16" s="17">
        <v>600</v>
      </c>
      <c r="S16" s="17">
        <v>1187.06484</v>
      </c>
      <c r="T16" s="17">
        <f t="shared" si="5"/>
        <v>484.23379999999997</v>
      </c>
      <c r="U16" s="4">
        <f t="shared" si="10"/>
        <v>631.60375999999951</v>
      </c>
      <c r="V16" s="4"/>
      <c r="W16" s="17"/>
      <c r="X16" s="17"/>
      <c r="Y16" s="17">
        <f t="shared" si="6"/>
        <v>11</v>
      </c>
      <c r="Z16" s="17">
        <f t="shared" si="7"/>
        <v>9.695663623646265</v>
      </c>
      <c r="AA16" s="17">
        <v>456.5634</v>
      </c>
      <c r="AB16" s="17">
        <v>434.85939999999999</v>
      </c>
      <c r="AC16" s="17">
        <v>431.05419999999998</v>
      </c>
      <c r="AD16" s="17">
        <v>397.41500000000002</v>
      </c>
      <c r="AE16" s="17">
        <v>419.31939999999997</v>
      </c>
      <c r="AF16" s="17">
        <v>418.7294</v>
      </c>
      <c r="AG16" s="17">
        <v>400.56740000000002</v>
      </c>
      <c r="AH16" s="17">
        <v>425.20159999999998</v>
      </c>
      <c r="AI16" s="17">
        <v>463.28899999999999</v>
      </c>
      <c r="AJ16" s="17">
        <v>448.63139999999999</v>
      </c>
      <c r="AK16" s="17" t="s">
        <v>56</v>
      </c>
      <c r="AL16" s="17">
        <f t="shared" si="11"/>
        <v>631.60375999999951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x14ac:dyDescent="0.25">
      <c r="A17" s="17" t="s">
        <v>58</v>
      </c>
      <c r="B17" s="17" t="s">
        <v>41</v>
      </c>
      <c r="C17" s="17">
        <v>82.927000000000007</v>
      </c>
      <c r="D17" s="17">
        <v>263.20100000000002</v>
      </c>
      <c r="E17" s="17">
        <v>152.965</v>
      </c>
      <c r="F17" s="17">
        <v>136.64699999999999</v>
      </c>
      <c r="G17" s="7">
        <v>1</v>
      </c>
      <c r="H17" s="17">
        <v>60</v>
      </c>
      <c r="I17" s="17" t="s">
        <v>42</v>
      </c>
      <c r="J17" s="17"/>
      <c r="K17" s="17">
        <v>170.76900000000001</v>
      </c>
      <c r="L17" s="17">
        <f t="shared" si="3"/>
        <v>-17.804000000000002</v>
      </c>
      <c r="M17" s="17">
        <f t="shared" si="4"/>
        <v>131.85599999999999</v>
      </c>
      <c r="N17" s="17">
        <v>21.109000000000002</v>
      </c>
      <c r="O17" s="17"/>
      <c r="P17" s="17">
        <v>0</v>
      </c>
      <c r="Q17" s="17">
        <v>80.048399999999845</v>
      </c>
      <c r="R17" s="17"/>
      <c r="S17" s="17"/>
      <c r="T17" s="17">
        <f t="shared" si="5"/>
        <v>26.371199999999998</v>
      </c>
      <c r="U17" s="4">
        <f t="shared" si="10"/>
        <v>73.387800000000141</v>
      </c>
      <c r="V17" s="4"/>
      <c r="W17" s="17"/>
      <c r="X17" s="17"/>
      <c r="Y17" s="17">
        <f t="shared" si="6"/>
        <v>11</v>
      </c>
      <c r="Z17" s="17">
        <f t="shared" si="7"/>
        <v>8.2171232253367261</v>
      </c>
      <c r="AA17" s="17">
        <v>28.146799999999999</v>
      </c>
      <c r="AB17" s="17">
        <v>24.717199999999998</v>
      </c>
      <c r="AC17" s="17">
        <v>33.492800000000003</v>
      </c>
      <c r="AD17" s="17">
        <v>34.562800000000003</v>
      </c>
      <c r="AE17" s="17">
        <v>27.616599999999998</v>
      </c>
      <c r="AF17" s="17">
        <v>28.856999999999999</v>
      </c>
      <c r="AG17" s="17">
        <v>28.511600000000001</v>
      </c>
      <c r="AH17" s="17">
        <v>28.056000000000001</v>
      </c>
      <c r="AI17" s="17">
        <v>29.542000000000002</v>
      </c>
      <c r="AJ17" s="17">
        <v>27.240400000000001</v>
      </c>
      <c r="AK17" s="17"/>
      <c r="AL17" s="17">
        <f t="shared" si="11"/>
        <v>73.387800000000141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 x14ac:dyDescent="0.25">
      <c r="A18" s="17" t="s">
        <v>59</v>
      </c>
      <c r="B18" s="17" t="s">
        <v>41</v>
      </c>
      <c r="C18" s="17">
        <v>1763.921</v>
      </c>
      <c r="D18" s="17">
        <v>649.06399999999996</v>
      </c>
      <c r="E18" s="17">
        <v>1518.1869999999999</v>
      </c>
      <c r="F18" s="17">
        <v>616.16999999999996</v>
      </c>
      <c r="G18" s="7">
        <v>1</v>
      </c>
      <c r="H18" s="17">
        <v>60</v>
      </c>
      <c r="I18" s="17" t="s">
        <v>42</v>
      </c>
      <c r="J18" s="17"/>
      <c r="K18" s="17">
        <v>1585.9860000000001</v>
      </c>
      <c r="L18" s="17">
        <f t="shared" si="3"/>
        <v>-67.799000000000206</v>
      </c>
      <c r="M18" s="17">
        <f t="shared" si="4"/>
        <v>1518.1869999999999</v>
      </c>
      <c r="N18" s="17"/>
      <c r="O18" s="17">
        <v>533.10320000000002</v>
      </c>
      <c r="P18" s="17">
        <v>0</v>
      </c>
      <c r="Q18" s="17">
        <v>642.95419999999979</v>
      </c>
      <c r="R18" s="17">
        <v>300</v>
      </c>
      <c r="S18" s="17">
        <v>707.87340000000006</v>
      </c>
      <c r="T18" s="17">
        <f t="shared" si="5"/>
        <v>303.63739999999996</v>
      </c>
      <c r="U18" s="4">
        <f t="shared" si="10"/>
        <v>539.91059999999982</v>
      </c>
      <c r="V18" s="4"/>
      <c r="W18" s="17"/>
      <c r="X18" s="17"/>
      <c r="Y18" s="17">
        <f t="shared" si="6"/>
        <v>11</v>
      </c>
      <c r="Z18" s="17">
        <f t="shared" si="7"/>
        <v>9.2218573864747881</v>
      </c>
      <c r="AA18" s="17">
        <v>272.25900000000001</v>
      </c>
      <c r="AB18" s="17">
        <v>232.4948</v>
      </c>
      <c r="AC18" s="17">
        <v>266.55160000000001</v>
      </c>
      <c r="AD18" s="17">
        <v>252.98820000000001</v>
      </c>
      <c r="AE18" s="17">
        <v>254.18600000000001</v>
      </c>
      <c r="AF18" s="17">
        <v>281.98899999999998</v>
      </c>
      <c r="AG18" s="17">
        <v>260.8252</v>
      </c>
      <c r="AH18" s="17">
        <v>274.05439999999999</v>
      </c>
      <c r="AI18" s="17">
        <v>270.20699999999999</v>
      </c>
      <c r="AJ18" s="17">
        <v>257.07920000000001</v>
      </c>
      <c r="AK18" s="17" t="s">
        <v>56</v>
      </c>
      <c r="AL18" s="17">
        <f t="shared" si="11"/>
        <v>539.91059999999982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x14ac:dyDescent="0.25">
      <c r="A19" s="17" t="s">
        <v>60</v>
      </c>
      <c r="B19" s="17" t="s">
        <v>41</v>
      </c>
      <c r="C19" s="17">
        <v>63.404000000000003</v>
      </c>
      <c r="D19" s="17">
        <v>191.82900000000001</v>
      </c>
      <c r="E19" s="17">
        <v>150.90700000000001</v>
      </c>
      <c r="F19" s="17">
        <v>91.902000000000001</v>
      </c>
      <c r="G19" s="7">
        <v>1</v>
      </c>
      <c r="H19" s="17">
        <v>60</v>
      </c>
      <c r="I19" s="17" t="s">
        <v>42</v>
      </c>
      <c r="J19" s="17"/>
      <c r="K19" s="17">
        <v>125.54</v>
      </c>
      <c r="L19" s="17">
        <f t="shared" si="3"/>
        <v>25.367000000000004</v>
      </c>
      <c r="M19" s="17">
        <f t="shared" si="4"/>
        <v>150.90700000000001</v>
      </c>
      <c r="N19" s="17"/>
      <c r="O19" s="17"/>
      <c r="P19" s="17">
        <v>119.3405999999999</v>
      </c>
      <c r="Q19" s="17">
        <v>81.73360000000001</v>
      </c>
      <c r="R19" s="17"/>
      <c r="S19" s="17"/>
      <c r="T19" s="17">
        <f t="shared" si="5"/>
        <v>30.181400000000004</v>
      </c>
      <c r="U19" s="4">
        <f t="shared" si="10"/>
        <v>39.019200000000112</v>
      </c>
      <c r="V19" s="4"/>
      <c r="W19" s="17"/>
      <c r="X19" s="17"/>
      <c r="Y19" s="17">
        <f t="shared" si="6"/>
        <v>11</v>
      </c>
      <c r="Z19" s="17">
        <f t="shared" si="7"/>
        <v>9.7071772681187696</v>
      </c>
      <c r="AA19" s="17">
        <v>32.173400000000001</v>
      </c>
      <c r="AB19" s="17">
        <v>32.180799999999998</v>
      </c>
      <c r="AC19" s="17">
        <v>28.7742</v>
      </c>
      <c r="AD19" s="17">
        <v>24.992799999999999</v>
      </c>
      <c r="AE19" s="17">
        <v>25.6252</v>
      </c>
      <c r="AF19" s="17">
        <v>25.071400000000001</v>
      </c>
      <c r="AG19" s="17">
        <v>22.690200000000001</v>
      </c>
      <c r="AH19" s="17">
        <v>24.005600000000001</v>
      </c>
      <c r="AI19" s="17">
        <v>23.498999999999999</v>
      </c>
      <c r="AJ19" s="17">
        <v>23.238399999999999</v>
      </c>
      <c r="AK19" s="17"/>
      <c r="AL19" s="17">
        <f t="shared" si="11"/>
        <v>39.019200000000112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x14ac:dyDescent="0.25">
      <c r="A20" s="17" t="s">
        <v>61</v>
      </c>
      <c r="B20" s="17" t="s">
        <v>41</v>
      </c>
      <c r="C20" s="17">
        <v>7.859</v>
      </c>
      <c r="D20" s="17">
        <v>25.065000000000001</v>
      </c>
      <c r="E20" s="17">
        <v>4.7320000000000002</v>
      </c>
      <c r="F20" s="17">
        <v>25.74</v>
      </c>
      <c r="G20" s="7">
        <v>1</v>
      </c>
      <c r="H20" s="17">
        <v>180</v>
      </c>
      <c r="I20" s="17" t="s">
        <v>42</v>
      </c>
      <c r="J20" s="17"/>
      <c r="K20" s="17">
        <v>4.42</v>
      </c>
      <c r="L20" s="17">
        <f t="shared" si="3"/>
        <v>0.31200000000000028</v>
      </c>
      <c r="M20" s="17">
        <f t="shared" si="4"/>
        <v>4.7320000000000002</v>
      </c>
      <c r="N20" s="17"/>
      <c r="O20" s="17"/>
      <c r="P20" s="17">
        <v>0</v>
      </c>
      <c r="Q20" s="17">
        <v>0</v>
      </c>
      <c r="R20" s="17"/>
      <c r="S20" s="17"/>
      <c r="T20" s="17">
        <f t="shared" si="5"/>
        <v>0.94640000000000002</v>
      </c>
      <c r="U20" s="4"/>
      <c r="V20" s="4"/>
      <c r="W20" s="17"/>
      <c r="X20" s="17"/>
      <c r="Y20" s="17">
        <f t="shared" si="6"/>
        <v>27.197802197802197</v>
      </c>
      <c r="Z20" s="17">
        <f t="shared" si="7"/>
        <v>27.197802197802197</v>
      </c>
      <c r="AA20" s="17">
        <v>0.75819999999999999</v>
      </c>
      <c r="AB20" s="17">
        <v>0.63319999999999999</v>
      </c>
      <c r="AC20" s="17">
        <v>2.7970000000000002</v>
      </c>
      <c r="AD20" s="17">
        <v>4.202</v>
      </c>
      <c r="AE20" s="17">
        <v>1.7445999999999999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 t="s">
        <v>62</v>
      </c>
      <c r="AL20" s="17">
        <f t="shared" si="11"/>
        <v>0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x14ac:dyDescent="0.25">
      <c r="A21" s="17" t="s">
        <v>63</v>
      </c>
      <c r="B21" s="17" t="s">
        <v>41</v>
      </c>
      <c r="C21" s="17">
        <v>1644.7439999999999</v>
      </c>
      <c r="D21" s="17">
        <v>485.93900000000002</v>
      </c>
      <c r="E21" s="17">
        <v>1325.2860000000001</v>
      </c>
      <c r="F21" s="17">
        <v>676.03700000000003</v>
      </c>
      <c r="G21" s="7">
        <v>1</v>
      </c>
      <c r="H21" s="17">
        <v>60</v>
      </c>
      <c r="I21" s="17" t="s">
        <v>42</v>
      </c>
      <c r="J21" s="17"/>
      <c r="K21" s="17">
        <v>1294.105</v>
      </c>
      <c r="L21" s="17">
        <f t="shared" si="3"/>
        <v>31.18100000000004</v>
      </c>
      <c r="M21" s="17">
        <f t="shared" si="4"/>
        <v>1325.2860000000001</v>
      </c>
      <c r="N21" s="17"/>
      <c r="O21" s="17">
        <v>512.03160000000003</v>
      </c>
      <c r="P21" s="17">
        <v>234.80468000000019</v>
      </c>
      <c r="Q21" s="17">
        <v>329.18051999999972</v>
      </c>
      <c r="R21" s="17">
        <v>200</v>
      </c>
      <c r="S21" s="17">
        <v>654.26816000000008</v>
      </c>
      <c r="T21" s="17">
        <f t="shared" si="5"/>
        <v>265.05720000000002</v>
      </c>
      <c r="U21" s="4">
        <f t="shared" si="10"/>
        <v>309.30724000000032</v>
      </c>
      <c r="V21" s="4"/>
      <c r="W21" s="17"/>
      <c r="X21" s="17"/>
      <c r="Y21" s="17">
        <f t="shared" si="6"/>
        <v>11</v>
      </c>
      <c r="Z21" s="17">
        <f t="shared" si="7"/>
        <v>9.8330547519554266</v>
      </c>
      <c r="AA21" s="17">
        <v>251.64160000000001</v>
      </c>
      <c r="AB21" s="17">
        <v>246.90719999999999</v>
      </c>
      <c r="AC21" s="17">
        <v>256.01580000000001</v>
      </c>
      <c r="AD21" s="17">
        <v>249.53360000000001</v>
      </c>
      <c r="AE21" s="17">
        <v>245.56100000000001</v>
      </c>
      <c r="AF21" s="17">
        <v>266.63839999999999</v>
      </c>
      <c r="AG21" s="17">
        <v>269.5</v>
      </c>
      <c r="AH21" s="17">
        <v>262.73599999999999</v>
      </c>
      <c r="AI21" s="17">
        <v>282.21039999999999</v>
      </c>
      <c r="AJ21" s="17">
        <v>291.70979999999997</v>
      </c>
      <c r="AK21" s="17" t="s">
        <v>56</v>
      </c>
      <c r="AL21" s="17">
        <f t="shared" si="11"/>
        <v>309.30724000000032</v>
      </c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x14ac:dyDescent="0.25">
      <c r="A22" s="17" t="s">
        <v>64</v>
      </c>
      <c r="B22" s="17" t="s">
        <v>41</v>
      </c>
      <c r="C22" s="17">
        <v>89.730999999999995</v>
      </c>
      <c r="D22" s="17">
        <v>464.60899999999998</v>
      </c>
      <c r="E22" s="17">
        <v>264.15499999999997</v>
      </c>
      <c r="F22" s="17">
        <v>228.07</v>
      </c>
      <c r="G22" s="7">
        <v>1</v>
      </c>
      <c r="H22" s="17">
        <v>60</v>
      </c>
      <c r="I22" s="17" t="s">
        <v>42</v>
      </c>
      <c r="J22" s="17"/>
      <c r="K22" s="17">
        <v>275.29000000000002</v>
      </c>
      <c r="L22" s="17">
        <f t="shared" si="3"/>
        <v>-11.135000000000048</v>
      </c>
      <c r="M22" s="17">
        <f t="shared" si="4"/>
        <v>243.14499999999998</v>
      </c>
      <c r="N22" s="17">
        <v>21.01</v>
      </c>
      <c r="O22" s="17"/>
      <c r="P22" s="17">
        <v>39.574000000000012</v>
      </c>
      <c r="Q22" s="17">
        <v>132.48439999999991</v>
      </c>
      <c r="R22" s="17"/>
      <c r="S22" s="17"/>
      <c r="T22" s="17">
        <f t="shared" si="5"/>
        <v>48.628999999999998</v>
      </c>
      <c r="U22" s="4">
        <f t="shared" si="10"/>
        <v>134.79060000000004</v>
      </c>
      <c r="V22" s="4"/>
      <c r="W22" s="17"/>
      <c r="X22" s="17"/>
      <c r="Y22" s="17">
        <f t="shared" si="6"/>
        <v>11</v>
      </c>
      <c r="Z22" s="17">
        <f t="shared" si="7"/>
        <v>8.2281848279833021</v>
      </c>
      <c r="AA22" s="17">
        <v>49.305799999999998</v>
      </c>
      <c r="AB22" s="17">
        <v>49.024000000000001</v>
      </c>
      <c r="AC22" s="17">
        <v>56.65</v>
      </c>
      <c r="AD22" s="17">
        <v>57.3476</v>
      </c>
      <c r="AE22" s="17">
        <v>68.17240000000001</v>
      </c>
      <c r="AF22" s="17">
        <v>79.395799999999994</v>
      </c>
      <c r="AG22" s="17">
        <v>71.963200000000001</v>
      </c>
      <c r="AH22" s="17">
        <v>77.286199999999994</v>
      </c>
      <c r="AI22" s="17">
        <v>88.933000000000007</v>
      </c>
      <c r="AJ22" s="17">
        <v>82.945399999999992</v>
      </c>
      <c r="AK22" s="17" t="s">
        <v>65</v>
      </c>
      <c r="AL22" s="17">
        <f t="shared" si="11"/>
        <v>134.79060000000004</v>
      </c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x14ac:dyDescent="0.25">
      <c r="A23" s="17" t="s">
        <v>66</v>
      </c>
      <c r="B23" s="17" t="s">
        <v>41</v>
      </c>
      <c r="C23" s="17">
        <v>173.52600000000001</v>
      </c>
      <c r="D23" s="17">
        <v>221.33600000000001</v>
      </c>
      <c r="E23" s="17">
        <v>221.71899999999999</v>
      </c>
      <c r="F23" s="17">
        <v>147.78200000000001</v>
      </c>
      <c r="G23" s="7">
        <v>1</v>
      </c>
      <c r="H23" s="17">
        <v>60</v>
      </c>
      <c r="I23" s="17" t="s">
        <v>42</v>
      </c>
      <c r="J23" s="17"/>
      <c r="K23" s="17">
        <v>214.41499999999999</v>
      </c>
      <c r="L23" s="17">
        <f t="shared" si="3"/>
        <v>7.304000000000002</v>
      </c>
      <c r="M23" s="17">
        <f t="shared" si="4"/>
        <v>221.71899999999999</v>
      </c>
      <c r="N23" s="17"/>
      <c r="O23" s="17"/>
      <c r="P23" s="17">
        <v>114.8276</v>
      </c>
      <c r="Q23" s="17">
        <v>107.59139999999999</v>
      </c>
      <c r="R23" s="17"/>
      <c r="S23" s="17"/>
      <c r="T23" s="17">
        <f t="shared" si="5"/>
        <v>44.343800000000002</v>
      </c>
      <c r="U23" s="4">
        <f t="shared" si="10"/>
        <v>117.58080000000004</v>
      </c>
      <c r="V23" s="4"/>
      <c r="W23" s="17"/>
      <c r="X23" s="17"/>
      <c r="Y23" s="17">
        <f t="shared" si="6"/>
        <v>11.000000000000002</v>
      </c>
      <c r="Z23" s="17">
        <f t="shared" si="7"/>
        <v>8.3484275141056923</v>
      </c>
      <c r="AA23" s="17">
        <v>45.200200000000002</v>
      </c>
      <c r="AB23" s="17">
        <v>45.272399999999998</v>
      </c>
      <c r="AC23" s="17">
        <v>45.233800000000002</v>
      </c>
      <c r="AD23" s="17">
        <v>43.129800000000003</v>
      </c>
      <c r="AE23" s="17">
        <v>44.530200000000001</v>
      </c>
      <c r="AF23" s="17">
        <v>49.392200000000003</v>
      </c>
      <c r="AG23" s="17">
        <v>52.819000000000003</v>
      </c>
      <c r="AH23" s="17">
        <v>52.120399999999997</v>
      </c>
      <c r="AI23" s="17">
        <v>51.258000000000003</v>
      </c>
      <c r="AJ23" s="17">
        <v>54.648800000000008</v>
      </c>
      <c r="AK23" s="17" t="s">
        <v>43</v>
      </c>
      <c r="AL23" s="17">
        <f t="shared" si="11"/>
        <v>117.58080000000004</v>
      </c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x14ac:dyDescent="0.25">
      <c r="A24" s="17" t="s">
        <v>67</v>
      </c>
      <c r="B24" s="17" t="s">
        <v>41</v>
      </c>
      <c r="C24" s="17">
        <v>7.5570000000000004</v>
      </c>
      <c r="D24" s="17"/>
      <c r="E24" s="17">
        <v>4.7619999999999996</v>
      </c>
      <c r="F24" s="17">
        <v>1.704</v>
      </c>
      <c r="G24" s="7">
        <v>1</v>
      </c>
      <c r="H24" s="17">
        <v>180</v>
      </c>
      <c r="I24" s="17" t="s">
        <v>42</v>
      </c>
      <c r="J24" s="17"/>
      <c r="K24" s="17">
        <v>4.6399999999999997</v>
      </c>
      <c r="L24" s="17">
        <f t="shared" si="3"/>
        <v>0.12199999999999989</v>
      </c>
      <c r="M24" s="17">
        <f t="shared" si="4"/>
        <v>4.7619999999999996</v>
      </c>
      <c r="N24" s="17"/>
      <c r="O24" s="17"/>
      <c r="P24" s="17">
        <v>25.4848</v>
      </c>
      <c r="Q24" s="17">
        <v>0</v>
      </c>
      <c r="R24" s="17"/>
      <c r="S24" s="17"/>
      <c r="T24" s="17">
        <f t="shared" si="5"/>
        <v>0.95239999999999991</v>
      </c>
      <c r="U24" s="4"/>
      <c r="V24" s="4"/>
      <c r="W24" s="17"/>
      <c r="X24" s="17"/>
      <c r="Y24" s="17">
        <f t="shared" si="6"/>
        <v>28.54766904661907</v>
      </c>
      <c r="Z24" s="17">
        <f t="shared" si="7"/>
        <v>28.54766904661907</v>
      </c>
      <c r="AA24" s="17">
        <v>2.5891999999999999</v>
      </c>
      <c r="AB24" s="17">
        <v>3.0038</v>
      </c>
      <c r="AC24" s="17">
        <v>1.0795999999999999</v>
      </c>
      <c r="AD24" s="17">
        <v>7.2599999999999998E-2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 t="s">
        <v>62</v>
      </c>
      <c r="AL24" s="17">
        <f t="shared" si="11"/>
        <v>0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x14ac:dyDescent="0.25">
      <c r="A25" s="17" t="s">
        <v>68</v>
      </c>
      <c r="B25" s="17" t="s">
        <v>41</v>
      </c>
      <c r="C25" s="17">
        <v>768.07</v>
      </c>
      <c r="D25" s="17">
        <v>64.19</v>
      </c>
      <c r="E25" s="17">
        <v>644.428</v>
      </c>
      <c r="F25" s="17">
        <v>120.935</v>
      </c>
      <c r="G25" s="7">
        <v>1</v>
      </c>
      <c r="H25" s="17">
        <v>60</v>
      </c>
      <c r="I25" s="17" t="s">
        <v>42</v>
      </c>
      <c r="J25" s="17"/>
      <c r="K25" s="17">
        <v>623.67999999999995</v>
      </c>
      <c r="L25" s="17">
        <f t="shared" si="3"/>
        <v>20.748000000000047</v>
      </c>
      <c r="M25" s="17">
        <f t="shared" si="4"/>
        <v>644.428</v>
      </c>
      <c r="N25" s="17"/>
      <c r="O25" s="17">
        <v>213.10120000000001</v>
      </c>
      <c r="P25" s="17">
        <v>339.00795999999991</v>
      </c>
      <c r="Q25" s="17">
        <v>224.77883999999989</v>
      </c>
      <c r="R25" s="17"/>
      <c r="S25" s="17">
        <v>311.25276000000002</v>
      </c>
      <c r="T25" s="17">
        <f t="shared" si="5"/>
        <v>128.88560000000001</v>
      </c>
      <c r="U25" s="4">
        <f t="shared" si="10"/>
        <v>208.66584000000012</v>
      </c>
      <c r="V25" s="4"/>
      <c r="W25" s="17"/>
      <c r="X25" s="17"/>
      <c r="Y25" s="17">
        <f t="shared" si="6"/>
        <v>11</v>
      </c>
      <c r="Z25" s="17">
        <f t="shared" si="7"/>
        <v>9.3809995841273182</v>
      </c>
      <c r="AA25" s="17">
        <v>119.71259999999999</v>
      </c>
      <c r="AB25" s="17">
        <v>119.24339999999999</v>
      </c>
      <c r="AC25" s="17">
        <v>106.5506</v>
      </c>
      <c r="AD25" s="17">
        <v>107.61660000000001</v>
      </c>
      <c r="AE25" s="17">
        <v>112.83240000000001</v>
      </c>
      <c r="AF25" s="17">
        <v>116.8622</v>
      </c>
      <c r="AG25" s="17">
        <v>119.7268</v>
      </c>
      <c r="AH25" s="17">
        <v>117.4342</v>
      </c>
      <c r="AI25" s="17">
        <v>115.2316</v>
      </c>
      <c r="AJ25" s="17">
        <v>122.069</v>
      </c>
      <c r="AK25" s="17" t="s">
        <v>56</v>
      </c>
      <c r="AL25" s="17">
        <f t="shared" si="11"/>
        <v>208.66584000000012</v>
      </c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x14ac:dyDescent="0.25">
      <c r="A26" s="17" t="s">
        <v>69</v>
      </c>
      <c r="B26" s="17" t="s">
        <v>41</v>
      </c>
      <c r="C26" s="17">
        <v>164.15199999999999</v>
      </c>
      <c r="D26" s="17">
        <v>197.191</v>
      </c>
      <c r="E26" s="17">
        <v>238.251</v>
      </c>
      <c r="F26" s="17">
        <v>67.435000000000002</v>
      </c>
      <c r="G26" s="7">
        <v>1</v>
      </c>
      <c r="H26" s="17">
        <v>30</v>
      </c>
      <c r="I26" s="17" t="s">
        <v>42</v>
      </c>
      <c r="J26" s="17"/>
      <c r="K26" s="17">
        <v>242.02</v>
      </c>
      <c r="L26" s="17">
        <f t="shared" si="3"/>
        <v>-3.7690000000000055</v>
      </c>
      <c r="M26" s="17">
        <f t="shared" si="4"/>
        <v>230.005</v>
      </c>
      <c r="N26" s="17">
        <v>8.2460000000000004</v>
      </c>
      <c r="O26" s="17"/>
      <c r="P26" s="17">
        <v>168.9616</v>
      </c>
      <c r="Q26" s="17">
        <v>76.251200000000381</v>
      </c>
      <c r="R26" s="17"/>
      <c r="S26" s="17"/>
      <c r="T26" s="17">
        <f t="shared" si="5"/>
        <v>46.000999999999998</v>
      </c>
      <c r="U26" s="4">
        <f t="shared" si="10"/>
        <v>193.36319999999961</v>
      </c>
      <c r="V26" s="4"/>
      <c r="W26" s="17"/>
      <c r="X26" s="17"/>
      <c r="Y26" s="17">
        <f t="shared" si="6"/>
        <v>11.000000000000002</v>
      </c>
      <c r="Z26" s="17">
        <f t="shared" si="7"/>
        <v>6.7965435534010226</v>
      </c>
      <c r="AA26" s="17">
        <v>43.4848</v>
      </c>
      <c r="AB26" s="17">
        <v>45.091000000000001</v>
      </c>
      <c r="AC26" s="17">
        <v>42.340400000000002</v>
      </c>
      <c r="AD26" s="17">
        <v>42.044400000000003</v>
      </c>
      <c r="AE26" s="17">
        <v>46.519599999999997</v>
      </c>
      <c r="AF26" s="17">
        <v>50.367800000000003</v>
      </c>
      <c r="AG26" s="17">
        <v>52.651800000000001</v>
      </c>
      <c r="AH26" s="17">
        <v>51.617800000000003</v>
      </c>
      <c r="AI26" s="17">
        <v>51.890599999999992</v>
      </c>
      <c r="AJ26" s="17">
        <v>50.837800000000001</v>
      </c>
      <c r="AK26" s="17"/>
      <c r="AL26" s="17">
        <f t="shared" si="11"/>
        <v>193.36319999999961</v>
      </c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17" t="s">
        <v>70</v>
      </c>
      <c r="B27" s="17" t="s">
        <v>41</v>
      </c>
      <c r="C27" s="17">
        <v>143.53100000000001</v>
      </c>
      <c r="D27" s="17">
        <v>223.79</v>
      </c>
      <c r="E27" s="17">
        <v>206.06</v>
      </c>
      <c r="F27" s="17">
        <v>87.944000000000003</v>
      </c>
      <c r="G27" s="7">
        <v>1</v>
      </c>
      <c r="H27" s="17">
        <v>30</v>
      </c>
      <c r="I27" s="17" t="s">
        <v>42</v>
      </c>
      <c r="J27" s="17"/>
      <c r="K27" s="17">
        <v>226.47300000000001</v>
      </c>
      <c r="L27" s="17">
        <f t="shared" si="3"/>
        <v>-20.413000000000011</v>
      </c>
      <c r="M27" s="17">
        <f t="shared" si="4"/>
        <v>170.58699999999999</v>
      </c>
      <c r="N27" s="17">
        <v>35.472999999999999</v>
      </c>
      <c r="O27" s="17"/>
      <c r="P27" s="17">
        <v>143.6937999999999</v>
      </c>
      <c r="Q27" s="17">
        <v>152.52940000000001</v>
      </c>
      <c r="R27" s="17"/>
      <c r="S27" s="17"/>
      <c r="T27" s="17">
        <f t="shared" si="5"/>
        <v>34.117399999999996</v>
      </c>
      <c r="U27" s="4"/>
      <c r="V27" s="4"/>
      <c r="W27" s="17"/>
      <c r="X27" s="17"/>
      <c r="Y27" s="17">
        <f t="shared" si="6"/>
        <v>11.260154642499135</v>
      </c>
      <c r="Z27" s="17">
        <f t="shared" si="7"/>
        <v>11.260154642499135</v>
      </c>
      <c r="AA27" s="17">
        <v>44.802399999999999</v>
      </c>
      <c r="AB27" s="17">
        <v>40.291200000000003</v>
      </c>
      <c r="AC27" s="17">
        <v>38.709400000000002</v>
      </c>
      <c r="AD27" s="17">
        <v>36.257199999999997</v>
      </c>
      <c r="AE27" s="17">
        <v>38.8384</v>
      </c>
      <c r="AF27" s="17">
        <v>47.087200000000003</v>
      </c>
      <c r="AG27" s="17">
        <v>56.537799999999997</v>
      </c>
      <c r="AH27" s="17">
        <v>46.6982</v>
      </c>
      <c r="AI27" s="17">
        <v>41.713799999999999</v>
      </c>
      <c r="AJ27" s="17">
        <v>47.1462</v>
      </c>
      <c r="AK27" s="17"/>
      <c r="AL27" s="17">
        <f t="shared" si="11"/>
        <v>0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 x14ac:dyDescent="0.25">
      <c r="A28" s="17" t="s">
        <v>71</v>
      </c>
      <c r="B28" s="17" t="s">
        <v>41</v>
      </c>
      <c r="C28" s="17">
        <v>221.38399999999999</v>
      </c>
      <c r="D28" s="17">
        <v>1294.502</v>
      </c>
      <c r="E28" s="17">
        <v>839.02</v>
      </c>
      <c r="F28" s="17">
        <v>563.97900000000004</v>
      </c>
      <c r="G28" s="7">
        <v>1</v>
      </c>
      <c r="H28" s="17">
        <v>30</v>
      </c>
      <c r="I28" s="17" t="s">
        <v>42</v>
      </c>
      <c r="J28" s="17"/>
      <c r="K28" s="17">
        <v>847.45</v>
      </c>
      <c r="L28" s="17">
        <f t="shared" si="3"/>
        <v>-8.4300000000000637</v>
      </c>
      <c r="M28" s="17">
        <f t="shared" si="4"/>
        <v>839.02</v>
      </c>
      <c r="N28" s="17"/>
      <c r="O28" s="17"/>
      <c r="P28" s="17">
        <v>31.207400000000181</v>
      </c>
      <c r="Q28" s="17">
        <v>365.13060000000002</v>
      </c>
      <c r="R28" s="17"/>
      <c r="S28" s="17"/>
      <c r="T28" s="17">
        <f t="shared" si="5"/>
        <v>167.804</v>
      </c>
      <c r="U28" s="4">
        <f t="shared" si="10"/>
        <v>885.52699999999982</v>
      </c>
      <c r="V28" s="4"/>
      <c r="W28" s="17"/>
      <c r="X28" s="17"/>
      <c r="Y28" s="17">
        <f t="shared" si="6"/>
        <v>11</v>
      </c>
      <c r="Z28" s="17">
        <f t="shared" si="7"/>
        <v>5.7228492765369134</v>
      </c>
      <c r="AA28" s="17">
        <v>136.20519999999999</v>
      </c>
      <c r="AB28" s="17">
        <v>137.08920000000001</v>
      </c>
      <c r="AC28" s="17">
        <v>167.8058</v>
      </c>
      <c r="AD28" s="17">
        <v>163.55160000000001</v>
      </c>
      <c r="AE28" s="17">
        <v>113.68559999999999</v>
      </c>
      <c r="AF28" s="17">
        <v>83.808199999999999</v>
      </c>
      <c r="AG28" s="17">
        <v>90.474999999999994</v>
      </c>
      <c r="AH28" s="17">
        <v>89.705799999999996</v>
      </c>
      <c r="AI28" s="17">
        <v>95.903400000000005</v>
      </c>
      <c r="AJ28" s="17">
        <v>97.671400000000006</v>
      </c>
      <c r="AK28" s="17" t="s">
        <v>72</v>
      </c>
      <c r="AL28" s="17">
        <f t="shared" si="11"/>
        <v>885.52699999999982</v>
      </c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x14ac:dyDescent="0.25">
      <c r="A29" s="17" t="s">
        <v>73</v>
      </c>
      <c r="B29" s="17" t="s">
        <v>41</v>
      </c>
      <c r="C29" s="17">
        <v>43.61</v>
      </c>
      <c r="D29" s="17">
        <v>24.309000000000001</v>
      </c>
      <c r="E29" s="17">
        <v>36.351999999999997</v>
      </c>
      <c r="F29" s="17">
        <v>12.984</v>
      </c>
      <c r="G29" s="7">
        <v>1</v>
      </c>
      <c r="H29" s="17">
        <v>45</v>
      </c>
      <c r="I29" s="17" t="s">
        <v>42</v>
      </c>
      <c r="J29" s="17"/>
      <c r="K29" s="17">
        <v>54.119</v>
      </c>
      <c r="L29" s="17">
        <f t="shared" si="3"/>
        <v>-17.767000000000003</v>
      </c>
      <c r="M29" s="17">
        <f t="shared" si="4"/>
        <v>20.332999999999998</v>
      </c>
      <c r="N29" s="17">
        <v>16.018999999999998</v>
      </c>
      <c r="O29" s="17"/>
      <c r="P29" s="17">
        <v>25.345600000000001</v>
      </c>
      <c r="Q29" s="17">
        <v>42.778599999999997</v>
      </c>
      <c r="R29" s="17"/>
      <c r="S29" s="17"/>
      <c r="T29" s="17">
        <f t="shared" si="5"/>
        <v>4.0665999999999993</v>
      </c>
      <c r="U29" s="4"/>
      <c r="V29" s="4"/>
      <c r="W29" s="17"/>
      <c r="X29" s="17"/>
      <c r="Y29" s="17">
        <f t="shared" si="6"/>
        <v>19.944966310923132</v>
      </c>
      <c r="Z29" s="17">
        <f t="shared" si="7"/>
        <v>19.944966310923132</v>
      </c>
      <c r="AA29" s="17">
        <v>7.9662000000000006</v>
      </c>
      <c r="AB29" s="17">
        <v>6.5115999999999996</v>
      </c>
      <c r="AC29" s="17">
        <v>5.2984</v>
      </c>
      <c r="AD29" s="17">
        <v>5.2042000000000002</v>
      </c>
      <c r="AE29" s="17">
        <v>7.5227999999999993</v>
      </c>
      <c r="AF29" s="17">
        <v>5.5511999999999997</v>
      </c>
      <c r="AG29" s="17">
        <v>6.1272000000000002</v>
      </c>
      <c r="AH29" s="17">
        <v>7.8069999999999986</v>
      </c>
      <c r="AI29" s="17">
        <v>5.8479999999999999</v>
      </c>
      <c r="AJ29" s="17">
        <v>4.4125999999999994</v>
      </c>
      <c r="AK29" s="17"/>
      <c r="AL29" s="17">
        <f t="shared" si="11"/>
        <v>0</v>
      </c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 x14ac:dyDescent="0.25">
      <c r="A30" s="17" t="s">
        <v>75</v>
      </c>
      <c r="B30" s="17" t="s">
        <v>41</v>
      </c>
      <c r="C30" s="17">
        <v>11.631</v>
      </c>
      <c r="D30" s="17">
        <v>38.07</v>
      </c>
      <c r="E30" s="17">
        <v>16.335000000000001</v>
      </c>
      <c r="F30" s="17">
        <v>23.896999999999998</v>
      </c>
      <c r="G30" s="7">
        <v>1</v>
      </c>
      <c r="H30" s="17">
        <v>40</v>
      </c>
      <c r="I30" s="17" t="s">
        <v>42</v>
      </c>
      <c r="J30" s="17"/>
      <c r="K30" s="17">
        <v>18.2</v>
      </c>
      <c r="L30" s="17">
        <f t="shared" si="3"/>
        <v>-1.8649999999999984</v>
      </c>
      <c r="M30" s="17">
        <f t="shared" si="4"/>
        <v>16.335000000000001</v>
      </c>
      <c r="N30" s="17"/>
      <c r="O30" s="17"/>
      <c r="P30" s="17">
        <v>4.0770000000000017</v>
      </c>
      <c r="Q30" s="17">
        <v>5.992600000000003</v>
      </c>
      <c r="R30" s="17"/>
      <c r="S30" s="17"/>
      <c r="T30" s="17">
        <f t="shared" si="5"/>
        <v>3.2670000000000003</v>
      </c>
      <c r="U30" s="4">
        <v>4</v>
      </c>
      <c r="V30" s="4"/>
      <c r="W30" s="17"/>
      <c r="X30" s="17"/>
      <c r="Y30" s="17">
        <f t="shared" si="6"/>
        <v>11.621242730333638</v>
      </c>
      <c r="Z30" s="17">
        <f t="shared" si="7"/>
        <v>10.396877869605142</v>
      </c>
      <c r="AA30" s="17">
        <v>4.6295999999999999</v>
      </c>
      <c r="AB30" s="17">
        <v>3.8006000000000002</v>
      </c>
      <c r="AC30" s="17">
        <v>4.4077999999999999</v>
      </c>
      <c r="AD30" s="17">
        <v>5.7766000000000002</v>
      </c>
      <c r="AE30" s="17">
        <v>4.8761999999999999</v>
      </c>
      <c r="AF30" s="17">
        <v>4.3448000000000002</v>
      </c>
      <c r="AG30" s="17">
        <v>4.9062000000000001</v>
      </c>
      <c r="AH30" s="17">
        <v>6.0519999999999996</v>
      </c>
      <c r="AI30" s="17">
        <v>5.1760000000000002</v>
      </c>
      <c r="AJ30" s="17">
        <v>2.9283999999999999</v>
      </c>
      <c r="AK30" s="17" t="s">
        <v>74</v>
      </c>
      <c r="AL30" s="17">
        <f t="shared" si="11"/>
        <v>4</v>
      </c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x14ac:dyDescent="0.25">
      <c r="A31" s="17" t="s">
        <v>76</v>
      </c>
      <c r="B31" s="17" t="s">
        <v>41</v>
      </c>
      <c r="C31" s="17">
        <v>95.600999999999999</v>
      </c>
      <c r="D31" s="17">
        <v>207.65</v>
      </c>
      <c r="E31" s="17">
        <v>182.57499999999999</v>
      </c>
      <c r="F31" s="17">
        <v>90.789000000000001</v>
      </c>
      <c r="G31" s="7">
        <v>1</v>
      </c>
      <c r="H31" s="17">
        <v>30</v>
      </c>
      <c r="I31" s="17" t="s">
        <v>42</v>
      </c>
      <c r="J31" s="17"/>
      <c r="K31" s="17">
        <v>172.85</v>
      </c>
      <c r="L31" s="17">
        <f t="shared" si="3"/>
        <v>9.7249999999999943</v>
      </c>
      <c r="M31" s="17">
        <f t="shared" si="4"/>
        <v>182.57499999999999</v>
      </c>
      <c r="N31" s="17"/>
      <c r="O31" s="17"/>
      <c r="P31" s="17">
        <v>108.2176000000001</v>
      </c>
      <c r="Q31" s="17">
        <v>93.870199999999983</v>
      </c>
      <c r="R31" s="17"/>
      <c r="S31" s="17"/>
      <c r="T31" s="17">
        <f t="shared" si="5"/>
        <v>36.515000000000001</v>
      </c>
      <c r="U31" s="4">
        <f t="shared" si="10"/>
        <v>108.78819999999989</v>
      </c>
      <c r="V31" s="4"/>
      <c r="W31" s="17"/>
      <c r="X31" s="17"/>
      <c r="Y31" s="17">
        <f t="shared" si="6"/>
        <v>11</v>
      </c>
      <c r="Z31" s="17">
        <f t="shared" si="7"/>
        <v>8.0207257291524066</v>
      </c>
      <c r="AA31" s="17">
        <v>36.523600000000002</v>
      </c>
      <c r="AB31" s="17">
        <v>35.254199999999997</v>
      </c>
      <c r="AC31" s="17">
        <v>35.393599999999999</v>
      </c>
      <c r="AD31" s="17">
        <v>36.149000000000001</v>
      </c>
      <c r="AE31" s="17">
        <v>33.641800000000003</v>
      </c>
      <c r="AF31" s="17">
        <v>33.087800000000001</v>
      </c>
      <c r="AG31" s="17">
        <v>34.183</v>
      </c>
      <c r="AH31" s="17">
        <v>35.628799999999998</v>
      </c>
      <c r="AI31" s="17">
        <v>35.927399999999999</v>
      </c>
      <c r="AJ31" s="17">
        <v>33.498399999999997</v>
      </c>
      <c r="AK31" s="17"/>
      <c r="AL31" s="17">
        <f t="shared" si="11"/>
        <v>108.78819999999989</v>
      </c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spans="1:51" x14ac:dyDescent="0.25">
      <c r="A32" s="13" t="s">
        <v>77</v>
      </c>
      <c r="B32" s="13" t="s">
        <v>41</v>
      </c>
      <c r="C32" s="13"/>
      <c r="D32" s="13"/>
      <c r="E32" s="13"/>
      <c r="F32" s="13"/>
      <c r="G32" s="14">
        <v>0</v>
      </c>
      <c r="H32" s="13">
        <v>50</v>
      </c>
      <c r="I32" s="13" t="s">
        <v>42</v>
      </c>
      <c r="J32" s="13"/>
      <c r="K32" s="13"/>
      <c r="L32" s="13">
        <f t="shared" si="3"/>
        <v>0</v>
      </c>
      <c r="M32" s="13">
        <f t="shared" si="4"/>
        <v>0</v>
      </c>
      <c r="N32" s="13"/>
      <c r="O32" s="13"/>
      <c r="P32" s="13">
        <v>0</v>
      </c>
      <c r="Q32" s="13">
        <v>0</v>
      </c>
      <c r="R32" s="13"/>
      <c r="S32" s="13"/>
      <c r="T32" s="13">
        <f t="shared" si="5"/>
        <v>0</v>
      </c>
      <c r="U32" s="15"/>
      <c r="V32" s="15"/>
      <c r="W32" s="13"/>
      <c r="X32" s="13"/>
      <c r="Y32" s="13" t="e">
        <f t="shared" si="6"/>
        <v>#DIV/0!</v>
      </c>
      <c r="Z32" s="13" t="e">
        <f t="shared" si="7"/>
        <v>#DIV/0!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 t="s">
        <v>78</v>
      </c>
      <c r="AL32" s="13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x14ac:dyDescent="0.25">
      <c r="A33" s="13" t="s">
        <v>79</v>
      </c>
      <c r="B33" s="13" t="s">
        <v>41</v>
      </c>
      <c r="C33" s="13"/>
      <c r="D33" s="13"/>
      <c r="E33" s="13"/>
      <c r="F33" s="13"/>
      <c r="G33" s="14">
        <v>0</v>
      </c>
      <c r="H33" s="13">
        <v>50</v>
      </c>
      <c r="I33" s="13" t="s">
        <v>42</v>
      </c>
      <c r="J33" s="13"/>
      <c r="K33" s="13"/>
      <c r="L33" s="13">
        <f t="shared" si="3"/>
        <v>0</v>
      </c>
      <c r="M33" s="13">
        <f t="shared" si="4"/>
        <v>0</v>
      </c>
      <c r="N33" s="13"/>
      <c r="O33" s="13"/>
      <c r="P33" s="13">
        <v>0</v>
      </c>
      <c r="Q33" s="13">
        <v>0</v>
      </c>
      <c r="R33" s="13"/>
      <c r="S33" s="13"/>
      <c r="T33" s="13">
        <f t="shared" si="5"/>
        <v>0</v>
      </c>
      <c r="U33" s="15"/>
      <c r="V33" s="15"/>
      <c r="W33" s="13"/>
      <c r="X33" s="13"/>
      <c r="Y33" s="13" t="e">
        <f t="shared" si="6"/>
        <v>#DIV/0!</v>
      </c>
      <c r="Z33" s="13" t="e">
        <f t="shared" si="7"/>
        <v>#DIV/0!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 t="s">
        <v>78</v>
      </c>
      <c r="AL33" s="13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17" t="s">
        <v>80</v>
      </c>
      <c r="B34" s="17" t="s">
        <v>47</v>
      </c>
      <c r="C34" s="17">
        <v>681</v>
      </c>
      <c r="D34" s="17">
        <v>2356</v>
      </c>
      <c r="E34" s="17">
        <v>1879</v>
      </c>
      <c r="F34" s="17">
        <v>945</v>
      </c>
      <c r="G34" s="7">
        <v>0.4</v>
      </c>
      <c r="H34" s="17">
        <v>45</v>
      </c>
      <c r="I34" s="17" t="s">
        <v>42</v>
      </c>
      <c r="J34" s="17"/>
      <c r="K34" s="17">
        <v>1957</v>
      </c>
      <c r="L34" s="17">
        <f t="shared" si="3"/>
        <v>-78</v>
      </c>
      <c r="M34" s="17">
        <f t="shared" si="4"/>
        <v>1831</v>
      </c>
      <c r="N34" s="17">
        <v>48</v>
      </c>
      <c r="O34" s="17"/>
      <c r="P34" s="17">
        <v>963.39999999999964</v>
      </c>
      <c r="Q34" s="17">
        <v>919.12000000000012</v>
      </c>
      <c r="R34" s="17"/>
      <c r="S34" s="17"/>
      <c r="T34" s="17">
        <f t="shared" si="5"/>
        <v>366.2</v>
      </c>
      <c r="U34" s="4">
        <f t="shared" ref="U34:U47" si="12">11*T34-S34-R34-Q34-P34-O34-F34</f>
        <v>1200.6800000000003</v>
      </c>
      <c r="V34" s="4"/>
      <c r="W34" s="17"/>
      <c r="X34" s="17"/>
      <c r="Y34" s="17">
        <f t="shared" si="6"/>
        <v>11</v>
      </c>
      <c r="Z34" s="17">
        <f t="shared" si="7"/>
        <v>7.7212452211906051</v>
      </c>
      <c r="AA34" s="17">
        <v>358.2</v>
      </c>
      <c r="AB34" s="17">
        <v>354.2</v>
      </c>
      <c r="AC34" s="17">
        <v>353.8</v>
      </c>
      <c r="AD34" s="17">
        <v>318.39999999999998</v>
      </c>
      <c r="AE34" s="17">
        <v>306</v>
      </c>
      <c r="AF34" s="17">
        <v>287</v>
      </c>
      <c r="AG34" s="17">
        <v>242.4</v>
      </c>
      <c r="AH34" s="17">
        <v>256.60000000000002</v>
      </c>
      <c r="AI34" s="17">
        <v>289.60000000000002</v>
      </c>
      <c r="AJ34" s="17">
        <v>284.2</v>
      </c>
      <c r="AK34" s="17" t="s">
        <v>81</v>
      </c>
      <c r="AL34" s="17">
        <f t="shared" ref="AL34:AL47" si="13">G34*U34</f>
        <v>480.27200000000016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x14ac:dyDescent="0.25">
      <c r="A35" s="17" t="s">
        <v>82</v>
      </c>
      <c r="B35" s="17" t="s">
        <v>47</v>
      </c>
      <c r="C35" s="17">
        <v>313</v>
      </c>
      <c r="D35" s="17">
        <v>782</v>
      </c>
      <c r="E35" s="17">
        <v>433</v>
      </c>
      <c r="F35" s="17">
        <v>600</v>
      </c>
      <c r="G35" s="7">
        <v>0.45</v>
      </c>
      <c r="H35" s="17">
        <v>50</v>
      </c>
      <c r="I35" s="17" t="s">
        <v>42</v>
      </c>
      <c r="J35" s="17"/>
      <c r="K35" s="17">
        <v>455</v>
      </c>
      <c r="L35" s="17">
        <f t="shared" si="3"/>
        <v>-22</v>
      </c>
      <c r="M35" s="17">
        <f t="shared" si="4"/>
        <v>433</v>
      </c>
      <c r="N35" s="17"/>
      <c r="O35" s="17"/>
      <c r="P35" s="17">
        <v>46.400000000000091</v>
      </c>
      <c r="Q35" s="17">
        <v>98.62079999999969</v>
      </c>
      <c r="R35" s="17"/>
      <c r="S35" s="17"/>
      <c r="T35" s="17">
        <f t="shared" si="5"/>
        <v>86.6</v>
      </c>
      <c r="U35" s="4">
        <f t="shared" si="12"/>
        <v>207.57920000000013</v>
      </c>
      <c r="V35" s="4"/>
      <c r="W35" s="17"/>
      <c r="X35" s="17"/>
      <c r="Y35" s="17">
        <f t="shared" si="6"/>
        <v>11</v>
      </c>
      <c r="Z35" s="17">
        <f t="shared" si="7"/>
        <v>8.6030115473441082</v>
      </c>
      <c r="AA35" s="17">
        <v>83.8</v>
      </c>
      <c r="AB35" s="17">
        <v>99.2</v>
      </c>
      <c r="AC35" s="17">
        <v>111.8</v>
      </c>
      <c r="AD35" s="17">
        <v>108.6888</v>
      </c>
      <c r="AE35" s="17">
        <v>94.2</v>
      </c>
      <c r="AF35" s="17">
        <v>112.4</v>
      </c>
      <c r="AG35" s="17">
        <v>130.4</v>
      </c>
      <c r="AH35" s="17">
        <v>117</v>
      </c>
      <c r="AI35" s="17">
        <v>102.4</v>
      </c>
      <c r="AJ35" s="17">
        <v>103.2</v>
      </c>
      <c r="AK35" s="17" t="s">
        <v>83</v>
      </c>
      <c r="AL35" s="17">
        <f t="shared" si="13"/>
        <v>93.410640000000058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spans="1:51" x14ac:dyDescent="0.25">
      <c r="A36" s="17" t="s">
        <v>84</v>
      </c>
      <c r="B36" s="17" t="s">
        <v>47</v>
      </c>
      <c r="C36" s="17">
        <v>607</v>
      </c>
      <c r="D36" s="17">
        <v>3020</v>
      </c>
      <c r="E36" s="17">
        <v>1985</v>
      </c>
      <c r="F36" s="17">
        <v>1398</v>
      </c>
      <c r="G36" s="7">
        <v>0.4</v>
      </c>
      <c r="H36" s="17">
        <v>45</v>
      </c>
      <c r="I36" s="17" t="s">
        <v>42</v>
      </c>
      <c r="J36" s="17"/>
      <c r="K36" s="17">
        <v>2082</v>
      </c>
      <c r="L36" s="17">
        <f t="shared" si="3"/>
        <v>-97</v>
      </c>
      <c r="M36" s="17">
        <f t="shared" si="4"/>
        <v>1937</v>
      </c>
      <c r="N36" s="17">
        <v>48</v>
      </c>
      <c r="O36" s="17"/>
      <c r="P36" s="17">
        <v>565.19999999999982</v>
      </c>
      <c r="Q36" s="17">
        <v>774.57000000000107</v>
      </c>
      <c r="R36" s="17"/>
      <c r="S36" s="17"/>
      <c r="T36" s="17">
        <f t="shared" si="5"/>
        <v>387.4</v>
      </c>
      <c r="U36" s="4">
        <f t="shared" si="12"/>
        <v>1523.6299999999987</v>
      </c>
      <c r="V36" s="4"/>
      <c r="W36" s="17"/>
      <c r="X36" s="17"/>
      <c r="Y36" s="17">
        <f t="shared" si="6"/>
        <v>11</v>
      </c>
      <c r="Z36" s="17">
        <f t="shared" si="7"/>
        <v>7.0670366546205496</v>
      </c>
      <c r="AA36" s="17">
        <v>359</v>
      </c>
      <c r="AB36" s="17">
        <v>370</v>
      </c>
      <c r="AC36" s="17">
        <v>406.8</v>
      </c>
      <c r="AD36" s="17">
        <v>335.4</v>
      </c>
      <c r="AE36" s="17">
        <v>317.60000000000002</v>
      </c>
      <c r="AF36" s="17">
        <v>326</v>
      </c>
      <c r="AG36" s="17">
        <v>279.8</v>
      </c>
      <c r="AH36" s="17">
        <v>271.39999999999998</v>
      </c>
      <c r="AI36" s="17">
        <v>299</v>
      </c>
      <c r="AJ36" s="17">
        <v>307.2</v>
      </c>
      <c r="AK36" s="17" t="s">
        <v>81</v>
      </c>
      <c r="AL36" s="17">
        <f t="shared" si="13"/>
        <v>609.45199999999954</v>
      </c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x14ac:dyDescent="0.25">
      <c r="A37" s="17" t="s">
        <v>85</v>
      </c>
      <c r="B37" s="17" t="s">
        <v>41</v>
      </c>
      <c r="C37" s="17">
        <v>117.8</v>
      </c>
      <c r="D37" s="17">
        <v>783.37699999999995</v>
      </c>
      <c r="E37" s="17">
        <v>503.233</v>
      </c>
      <c r="F37" s="17">
        <v>255.83</v>
      </c>
      <c r="G37" s="7">
        <v>1</v>
      </c>
      <c r="H37" s="17">
        <v>45</v>
      </c>
      <c r="I37" s="17" t="s">
        <v>42</v>
      </c>
      <c r="J37" s="17"/>
      <c r="K37" s="17">
        <v>559.71500000000003</v>
      </c>
      <c r="L37" s="17">
        <f t="shared" si="3"/>
        <v>-56.482000000000028</v>
      </c>
      <c r="M37" s="17">
        <f t="shared" si="4"/>
        <v>407.71800000000002</v>
      </c>
      <c r="N37" s="17">
        <v>95.515000000000001</v>
      </c>
      <c r="O37" s="17"/>
      <c r="P37" s="17">
        <v>306.92759999999993</v>
      </c>
      <c r="Q37" s="17">
        <v>301.1937999999999</v>
      </c>
      <c r="R37" s="17"/>
      <c r="S37" s="17"/>
      <c r="T37" s="17">
        <f t="shared" si="5"/>
        <v>81.543599999999998</v>
      </c>
      <c r="U37" s="4">
        <f t="shared" si="12"/>
        <v>33.028200000000169</v>
      </c>
      <c r="V37" s="4"/>
      <c r="W37" s="17"/>
      <c r="X37" s="17"/>
      <c r="Y37" s="17">
        <f t="shared" si="6"/>
        <v>11</v>
      </c>
      <c r="Z37" s="17">
        <f t="shared" si="7"/>
        <v>10.59496269480376</v>
      </c>
      <c r="AA37" s="17">
        <v>101.97199999999999</v>
      </c>
      <c r="AB37" s="17">
        <v>93.113</v>
      </c>
      <c r="AC37" s="17">
        <v>90.962400000000002</v>
      </c>
      <c r="AD37" s="17">
        <v>79.961399999999998</v>
      </c>
      <c r="AE37" s="17">
        <v>77.0762</v>
      </c>
      <c r="AF37" s="17">
        <v>80.042600000000007</v>
      </c>
      <c r="AG37" s="17">
        <v>91.571799999999996</v>
      </c>
      <c r="AH37" s="17">
        <v>99.2928</v>
      </c>
      <c r="AI37" s="17">
        <v>82.753799999999998</v>
      </c>
      <c r="AJ37" s="17">
        <v>76.097200000000001</v>
      </c>
      <c r="AK37" s="17"/>
      <c r="AL37" s="17">
        <f t="shared" si="13"/>
        <v>33.028200000000169</v>
      </c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7" t="s">
        <v>86</v>
      </c>
      <c r="B38" s="17" t="s">
        <v>47</v>
      </c>
      <c r="C38" s="17">
        <v>288</v>
      </c>
      <c r="D38" s="17">
        <v>64</v>
      </c>
      <c r="E38" s="17">
        <v>322</v>
      </c>
      <c r="F38" s="17">
        <v>10</v>
      </c>
      <c r="G38" s="7">
        <v>0.1</v>
      </c>
      <c r="H38" s="17">
        <v>730</v>
      </c>
      <c r="I38" s="17" t="s">
        <v>42</v>
      </c>
      <c r="J38" s="17"/>
      <c r="K38" s="17">
        <v>326</v>
      </c>
      <c r="L38" s="17">
        <f t="shared" ref="L38:L69" si="14">E38-K38</f>
        <v>-4</v>
      </c>
      <c r="M38" s="17">
        <f t="shared" ref="M38:M69" si="15">E38-N38</f>
        <v>322</v>
      </c>
      <c r="N38" s="17"/>
      <c r="O38" s="17"/>
      <c r="P38" s="17">
        <v>360.4</v>
      </c>
      <c r="Q38" s="17">
        <v>206.4</v>
      </c>
      <c r="R38" s="17"/>
      <c r="S38" s="17"/>
      <c r="T38" s="17">
        <f t="shared" ref="T38:T69" si="16">M38/5</f>
        <v>64.400000000000006</v>
      </c>
      <c r="U38" s="4">
        <f t="shared" si="12"/>
        <v>131.60000000000014</v>
      </c>
      <c r="V38" s="4"/>
      <c r="W38" s="17"/>
      <c r="X38" s="17"/>
      <c r="Y38" s="17">
        <f t="shared" ref="Y38:Y69" si="17">(F38+O38+P38+Q38+R38+S38+U38)/T38</f>
        <v>11</v>
      </c>
      <c r="Z38" s="17">
        <f t="shared" ref="Z38:Z69" si="18">(F38+O38+P38+Q38+R38+S38)/T38</f>
        <v>8.9565217391304337</v>
      </c>
      <c r="AA38" s="17">
        <v>68.8</v>
      </c>
      <c r="AB38" s="17">
        <v>62.8</v>
      </c>
      <c r="AC38" s="17">
        <v>45.6</v>
      </c>
      <c r="AD38" s="17">
        <v>59.4</v>
      </c>
      <c r="AE38" s="17">
        <v>31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 t="s">
        <v>62</v>
      </c>
      <c r="AL38" s="17">
        <f t="shared" si="13"/>
        <v>13.160000000000014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x14ac:dyDescent="0.25">
      <c r="A39" s="17" t="s">
        <v>87</v>
      </c>
      <c r="B39" s="17" t="s">
        <v>47</v>
      </c>
      <c r="C39" s="17">
        <v>367</v>
      </c>
      <c r="D39" s="17">
        <v>158</v>
      </c>
      <c r="E39" s="17">
        <v>320</v>
      </c>
      <c r="F39" s="17">
        <v>153</v>
      </c>
      <c r="G39" s="7">
        <v>0.35</v>
      </c>
      <c r="H39" s="17">
        <v>40</v>
      </c>
      <c r="I39" s="17" t="s">
        <v>42</v>
      </c>
      <c r="J39" s="17"/>
      <c r="K39" s="17">
        <v>339</v>
      </c>
      <c r="L39" s="17">
        <f t="shared" si="14"/>
        <v>-19</v>
      </c>
      <c r="M39" s="17">
        <f t="shared" si="15"/>
        <v>320</v>
      </c>
      <c r="N39" s="17"/>
      <c r="O39" s="17"/>
      <c r="P39" s="17">
        <v>267.55679999999978</v>
      </c>
      <c r="Q39" s="17">
        <v>135.47320000000019</v>
      </c>
      <c r="R39" s="17"/>
      <c r="S39" s="17"/>
      <c r="T39" s="17">
        <f t="shared" si="16"/>
        <v>64</v>
      </c>
      <c r="U39" s="4">
        <f t="shared" si="12"/>
        <v>147.97000000000008</v>
      </c>
      <c r="V39" s="4"/>
      <c r="W39" s="17"/>
      <c r="X39" s="17"/>
      <c r="Y39" s="17">
        <f t="shared" si="17"/>
        <v>11</v>
      </c>
      <c r="Z39" s="17">
        <f t="shared" si="18"/>
        <v>8.6879687499999996</v>
      </c>
      <c r="AA39" s="17">
        <v>68.400000000000006</v>
      </c>
      <c r="AB39" s="17">
        <v>70.484799999999993</v>
      </c>
      <c r="AC39" s="17">
        <v>65.2</v>
      </c>
      <c r="AD39" s="17">
        <v>72.400000000000006</v>
      </c>
      <c r="AE39" s="17">
        <v>82.4</v>
      </c>
      <c r="AF39" s="17">
        <v>86.2</v>
      </c>
      <c r="AG39" s="17">
        <v>81.599999999999994</v>
      </c>
      <c r="AH39" s="17">
        <v>79</v>
      </c>
      <c r="AI39" s="17">
        <v>81.400000000000006</v>
      </c>
      <c r="AJ39" s="17">
        <v>87.2</v>
      </c>
      <c r="AK39" s="17" t="s">
        <v>88</v>
      </c>
      <c r="AL39" s="17">
        <f t="shared" si="13"/>
        <v>51.789500000000025</v>
      </c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x14ac:dyDescent="0.25">
      <c r="A40" s="17" t="s">
        <v>89</v>
      </c>
      <c r="B40" s="17" t="s">
        <v>41</v>
      </c>
      <c r="C40" s="17">
        <v>117.078</v>
      </c>
      <c r="D40" s="17">
        <v>597.96</v>
      </c>
      <c r="E40" s="17">
        <v>247.82400000000001</v>
      </c>
      <c r="F40" s="17">
        <v>318.85500000000002</v>
      </c>
      <c r="G40" s="7">
        <v>1</v>
      </c>
      <c r="H40" s="17">
        <v>40</v>
      </c>
      <c r="I40" s="17" t="s">
        <v>42</v>
      </c>
      <c r="J40" s="17"/>
      <c r="K40" s="17">
        <v>368.57299999999998</v>
      </c>
      <c r="L40" s="17">
        <f t="shared" si="14"/>
        <v>-120.74899999999997</v>
      </c>
      <c r="M40" s="17">
        <f t="shared" si="15"/>
        <v>126.75100000000002</v>
      </c>
      <c r="N40" s="17">
        <v>121.07299999999999</v>
      </c>
      <c r="O40" s="17"/>
      <c r="P40" s="17">
        <v>0</v>
      </c>
      <c r="Q40" s="17">
        <v>182.25319999999999</v>
      </c>
      <c r="R40" s="17"/>
      <c r="S40" s="17"/>
      <c r="T40" s="17">
        <f t="shared" si="16"/>
        <v>25.350200000000005</v>
      </c>
      <c r="U40" s="4"/>
      <c r="V40" s="4"/>
      <c r="W40" s="17"/>
      <c r="X40" s="17"/>
      <c r="Y40" s="17">
        <f t="shared" si="17"/>
        <v>19.767425898020527</v>
      </c>
      <c r="Z40" s="17">
        <f t="shared" si="18"/>
        <v>19.767425898020527</v>
      </c>
      <c r="AA40" s="17">
        <v>52.674599999999998</v>
      </c>
      <c r="AB40" s="17">
        <v>41.922400000000003</v>
      </c>
      <c r="AC40" s="17">
        <v>55.894599999999997</v>
      </c>
      <c r="AD40" s="17">
        <v>38.071800000000003</v>
      </c>
      <c r="AE40" s="17">
        <v>41.03</v>
      </c>
      <c r="AF40" s="17">
        <v>46.877600000000001</v>
      </c>
      <c r="AG40" s="17">
        <v>51.585999999999999</v>
      </c>
      <c r="AH40" s="17">
        <v>31.799600000000002</v>
      </c>
      <c r="AI40" s="17">
        <v>29.7928</v>
      </c>
      <c r="AJ40" s="17">
        <v>37.036799999999999</v>
      </c>
      <c r="AK40" s="17"/>
      <c r="AL40" s="17">
        <f t="shared" si="13"/>
        <v>0</v>
      </c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x14ac:dyDescent="0.25">
      <c r="A41" s="17" t="s">
        <v>90</v>
      </c>
      <c r="B41" s="17" t="s">
        <v>47</v>
      </c>
      <c r="C41" s="17">
        <v>215</v>
      </c>
      <c r="D41" s="17">
        <v>324</v>
      </c>
      <c r="E41" s="17">
        <v>268</v>
      </c>
      <c r="F41" s="17">
        <v>182</v>
      </c>
      <c r="G41" s="7">
        <v>0.4</v>
      </c>
      <c r="H41" s="17">
        <v>40</v>
      </c>
      <c r="I41" s="17" t="s">
        <v>42</v>
      </c>
      <c r="J41" s="17"/>
      <c r="K41" s="17">
        <v>295</v>
      </c>
      <c r="L41" s="17">
        <f t="shared" si="14"/>
        <v>-27</v>
      </c>
      <c r="M41" s="17">
        <f t="shared" si="15"/>
        <v>268</v>
      </c>
      <c r="N41" s="17"/>
      <c r="O41" s="17"/>
      <c r="P41" s="17">
        <v>154.00000000000011</v>
      </c>
      <c r="Q41" s="17">
        <v>196.99999999999989</v>
      </c>
      <c r="R41" s="17"/>
      <c r="S41" s="17"/>
      <c r="T41" s="17">
        <f t="shared" si="16"/>
        <v>53.6</v>
      </c>
      <c r="U41" s="4">
        <f t="shared" si="12"/>
        <v>56.600000000000023</v>
      </c>
      <c r="V41" s="4"/>
      <c r="W41" s="17"/>
      <c r="X41" s="17"/>
      <c r="Y41" s="17">
        <f t="shared" si="17"/>
        <v>11</v>
      </c>
      <c r="Z41" s="17">
        <f t="shared" si="18"/>
        <v>9.9440298507462686</v>
      </c>
      <c r="AA41" s="17">
        <v>59.2</v>
      </c>
      <c r="AB41" s="17">
        <v>60.4</v>
      </c>
      <c r="AC41" s="17">
        <v>60.4</v>
      </c>
      <c r="AD41" s="17">
        <v>59.2</v>
      </c>
      <c r="AE41" s="17">
        <v>61</v>
      </c>
      <c r="AF41" s="17">
        <v>60.6</v>
      </c>
      <c r="AG41" s="17">
        <v>53.6</v>
      </c>
      <c r="AH41" s="17">
        <v>57.2</v>
      </c>
      <c r="AI41" s="17">
        <v>61.6</v>
      </c>
      <c r="AJ41" s="17">
        <v>59.6</v>
      </c>
      <c r="AK41" s="17"/>
      <c r="AL41" s="17">
        <f t="shared" si="13"/>
        <v>22.640000000000011</v>
      </c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 spans="1:51" x14ac:dyDescent="0.25">
      <c r="A42" s="17" t="s">
        <v>91</v>
      </c>
      <c r="B42" s="17" t="s">
        <v>47</v>
      </c>
      <c r="C42" s="17">
        <v>167</v>
      </c>
      <c r="D42" s="17">
        <v>672</v>
      </c>
      <c r="E42" s="17">
        <v>331</v>
      </c>
      <c r="F42" s="17">
        <v>429</v>
      </c>
      <c r="G42" s="7">
        <v>0.4</v>
      </c>
      <c r="H42" s="17">
        <v>45</v>
      </c>
      <c r="I42" s="17" t="s">
        <v>42</v>
      </c>
      <c r="J42" s="17"/>
      <c r="K42" s="17">
        <v>415</v>
      </c>
      <c r="L42" s="17">
        <f t="shared" si="14"/>
        <v>-84</v>
      </c>
      <c r="M42" s="17">
        <f t="shared" si="15"/>
        <v>331</v>
      </c>
      <c r="N42" s="17"/>
      <c r="O42" s="17"/>
      <c r="P42" s="17">
        <v>0</v>
      </c>
      <c r="Q42" s="17">
        <v>107.8000000000001</v>
      </c>
      <c r="R42" s="17"/>
      <c r="S42" s="17"/>
      <c r="T42" s="17">
        <f t="shared" si="16"/>
        <v>66.2</v>
      </c>
      <c r="U42" s="4">
        <f t="shared" si="12"/>
        <v>191.39999999999998</v>
      </c>
      <c r="V42" s="4"/>
      <c r="W42" s="17"/>
      <c r="X42" s="17"/>
      <c r="Y42" s="17">
        <f t="shared" si="17"/>
        <v>11</v>
      </c>
      <c r="Z42" s="17">
        <f t="shared" si="18"/>
        <v>8.1087613293051373</v>
      </c>
      <c r="AA42" s="17">
        <v>62.4</v>
      </c>
      <c r="AB42" s="17">
        <v>74.599999999999994</v>
      </c>
      <c r="AC42" s="17">
        <v>86.4</v>
      </c>
      <c r="AD42" s="17">
        <v>64.400000000000006</v>
      </c>
      <c r="AE42" s="17">
        <v>64</v>
      </c>
      <c r="AF42" s="17">
        <v>55</v>
      </c>
      <c r="AG42" s="17">
        <v>46.2</v>
      </c>
      <c r="AH42" s="17">
        <v>51.6</v>
      </c>
      <c r="AI42" s="17">
        <v>51.4</v>
      </c>
      <c r="AJ42" s="17">
        <v>53.8</v>
      </c>
      <c r="AK42" s="17" t="s">
        <v>81</v>
      </c>
      <c r="AL42" s="17">
        <f t="shared" si="13"/>
        <v>76.559999999999988</v>
      </c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x14ac:dyDescent="0.25">
      <c r="A43" s="17" t="s">
        <v>92</v>
      </c>
      <c r="B43" s="17" t="s">
        <v>41</v>
      </c>
      <c r="C43" s="17">
        <v>164.16</v>
      </c>
      <c r="D43" s="17">
        <v>606.40899999999999</v>
      </c>
      <c r="E43" s="17">
        <v>358.53300000000002</v>
      </c>
      <c r="F43" s="17">
        <v>258.54399999999998</v>
      </c>
      <c r="G43" s="7">
        <v>1</v>
      </c>
      <c r="H43" s="17">
        <v>40</v>
      </c>
      <c r="I43" s="17" t="s">
        <v>42</v>
      </c>
      <c r="J43" s="17"/>
      <c r="K43" s="17">
        <v>483.19</v>
      </c>
      <c r="L43" s="17">
        <f t="shared" si="14"/>
        <v>-124.65699999999998</v>
      </c>
      <c r="M43" s="17">
        <f t="shared" si="15"/>
        <v>237.49299999999999</v>
      </c>
      <c r="N43" s="17">
        <v>121.04</v>
      </c>
      <c r="O43" s="17"/>
      <c r="P43" s="17">
        <v>83.139399999999938</v>
      </c>
      <c r="Q43" s="17">
        <v>428.56059999999991</v>
      </c>
      <c r="R43" s="17"/>
      <c r="S43" s="17"/>
      <c r="T43" s="17">
        <f t="shared" si="16"/>
        <v>47.498599999999996</v>
      </c>
      <c r="U43" s="4"/>
      <c r="V43" s="4"/>
      <c r="W43" s="17"/>
      <c r="X43" s="17"/>
      <c r="Y43" s="17">
        <f t="shared" si="17"/>
        <v>16.216141107316844</v>
      </c>
      <c r="Z43" s="17">
        <f t="shared" si="18"/>
        <v>16.216141107316844</v>
      </c>
      <c r="AA43" s="17">
        <v>82.1</v>
      </c>
      <c r="AB43" s="17">
        <v>63.951599999999999</v>
      </c>
      <c r="AC43" s="17">
        <v>69.0792</v>
      </c>
      <c r="AD43" s="17">
        <v>49.84</v>
      </c>
      <c r="AE43" s="17">
        <v>57.909599999999998</v>
      </c>
      <c r="AF43" s="17">
        <v>57.061199999999999</v>
      </c>
      <c r="AG43" s="17">
        <v>50.343600000000002</v>
      </c>
      <c r="AH43" s="17">
        <v>49.644399999999997</v>
      </c>
      <c r="AI43" s="17">
        <v>49.65</v>
      </c>
      <c r="AJ43" s="17">
        <v>59.858800000000002</v>
      </c>
      <c r="AK43" s="17"/>
      <c r="AL43" s="17">
        <f t="shared" si="13"/>
        <v>0</v>
      </c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1:51" x14ac:dyDescent="0.25">
      <c r="A44" s="17" t="s">
        <v>93</v>
      </c>
      <c r="B44" s="17" t="s">
        <v>47</v>
      </c>
      <c r="C44" s="17">
        <v>445</v>
      </c>
      <c r="D44" s="17">
        <v>1970</v>
      </c>
      <c r="E44" s="17">
        <v>1381</v>
      </c>
      <c r="F44" s="17">
        <v>899</v>
      </c>
      <c r="G44" s="7">
        <v>0.35</v>
      </c>
      <c r="H44" s="17">
        <v>40</v>
      </c>
      <c r="I44" s="17" t="s">
        <v>42</v>
      </c>
      <c r="J44" s="17"/>
      <c r="K44" s="17">
        <v>1416</v>
      </c>
      <c r="L44" s="17">
        <f t="shared" si="14"/>
        <v>-35</v>
      </c>
      <c r="M44" s="17">
        <f t="shared" si="15"/>
        <v>1381</v>
      </c>
      <c r="N44" s="17"/>
      <c r="O44" s="17"/>
      <c r="P44" s="17">
        <v>746.60000000000036</v>
      </c>
      <c r="Q44" s="17">
        <v>631.99999999999955</v>
      </c>
      <c r="R44" s="17"/>
      <c r="S44" s="17"/>
      <c r="T44" s="17">
        <f t="shared" si="16"/>
        <v>276.2</v>
      </c>
      <c r="U44" s="4">
        <f t="shared" si="12"/>
        <v>760.59999999999991</v>
      </c>
      <c r="V44" s="4"/>
      <c r="W44" s="17"/>
      <c r="X44" s="17"/>
      <c r="Y44" s="17">
        <f t="shared" si="17"/>
        <v>11</v>
      </c>
      <c r="Z44" s="17">
        <f t="shared" si="18"/>
        <v>8.2461984069514838</v>
      </c>
      <c r="AA44" s="17">
        <v>281.39999999999998</v>
      </c>
      <c r="AB44" s="17">
        <v>282.8</v>
      </c>
      <c r="AC44" s="17">
        <v>289.2</v>
      </c>
      <c r="AD44" s="17">
        <v>275.39999999999998</v>
      </c>
      <c r="AE44" s="17">
        <v>200.6</v>
      </c>
      <c r="AF44" s="17">
        <v>181.53039999999999</v>
      </c>
      <c r="AG44" s="17">
        <v>189.93039999999999</v>
      </c>
      <c r="AH44" s="17">
        <v>184.46960000000001</v>
      </c>
      <c r="AI44" s="17">
        <v>172.6696</v>
      </c>
      <c r="AJ44" s="17">
        <v>166.4</v>
      </c>
      <c r="AK44" s="17" t="s">
        <v>94</v>
      </c>
      <c r="AL44" s="17">
        <f t="shared" si="13"/>
        <v>266.20999999999998</v>
      </c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x14ac:dyDescent="0.25">
      <c r="A45" s="17" t="s">
        <v>95</v>
      </c>
      <c r="B45" s="17" t="s">
        <v>47</v>
      </c>
      <c r="C45" s="17">
        <v>550.4</v>
      </c>
      <c r="D45" s="17">
        <v>794</v>
      </c>
      <c r="E45" s="17">
        <v>664</v>
      </c>
      <c r="F45" s="17">
        <v>537.4</v>
      </c>
      <c r="G45" s="7">
        <v>0.4</v>
      </c>
      <c r="H45" s="17">
        <v>40</v>
      </c>
      <c r="I45" s="17" t="s">
        <v>42</v>
      </c>
      <c r="J45" s="17"/>
      <c r="K45" s="17">
        <v>737</v>
      </c>
      <c r="L45" s="17">
        <f t="shared" si="14"/>
        <v>-73</v>
      </c>
      <c r="M45" s="17">
        <f t="shared" si="15"/>
        <v>616</v>
      </c>
      <c r="N45" s="17">
        <v>48</v>
      </c>
      <c r="O45" s="17"/>
      <c r="P45" s="17">
        <v>155.92000000000019</v>
      </c>
      <c r="Q45" s="17">
        <v>325.90999999999951</v>
      </c>
      <c r="R45" s="17"/>
      <c r="S45" s="17"/>
      <c r="T45" s="17">
        <f t="shared" si="16"/>
        <v>123.2</v>
      </c>
      <c r="U45" s="4">
        <f t="shared" si="12"/>
        <v>335.97000000000025</v>
      </c>
      <c r="V45" s="4"/>
      <c r="W45" s="17"/>
      <c r="X45" s="17"/>
      <c r="Y45" s="17">
        <f t="shared" si="17"/>
        <v>10.999999999999998</v>
      </c>
      <c r="Z45" s="17">
        <f t="shared" si="18"/>
        <v>8.2729707792207758</v>
      </c>
      <c r="AA45" s="17">
        <v>128.52000000000001</v>
      </c>
      <c r="AB45" s="17">
        <v>127.32</v>
      </c>
      <c r="AC45" s="17">
        <v>141.19999999999999</v>
      </c>
      <c r="AD45" s="17">
        <v>120.8</v>
      </c>
      <c r="AE45" s="17">
        <v>138.80000000000001</v>
      </c>
      <c r="AF45" s="17">
        <v>149.80000000000001</v>
      </c>
      <c r="AG45" s="17">
        <v>133.19999999999999</v>
      </c>
      <c r="AH45" s="17">
        <v>130.6</v>
      </c>
      <c r="AI45" s="17">
        <v>148.4</v>
      </c>
      <c r="AJ45" s="17">
        <v>147.6</v>
      </c>
      <c r="AK45" s="17"/>
      <c r="AL45" s="17">
        <f t="shared" si="13"/>
        <v>134.38800000000012</v>
      </c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x14ac:dyDescent="0.25">
      <c r="A46" s="17" t="s">
        <v>96</v>
      </c>
      <c r="B46" s="17" t="s">
        <v>41</v>
      </c>
      <c r="C46" s="17">
        <v>662.9</v>
      </c>
      <c r="D46" s="17">
        <v>98.707999999999998</v>
      </c>
      <c r="E46" s="17">
        <v>453.44099999999997</v>
      </c>
      <c r="F46" s="17">
        <v>220.73500000000001</v>
      </c>
      <c r="G46" s="7">
        <v>1</v>
      </c>
      <c r="H46" s="17">
        <v>50</v>
      </c>
      <c r="I46" s="17" t="s">
        <v>42</v>
      </c>
      <c r="J46" s="17"/>
      <c r="K46" s="17">
        <v>475.12</v>
      </c>
      <c r="L46" s="17">
        <f t="shared" si="14"/>
        <v>-21.67900000000003</v>
      </c>
      <c r="M46" s="17">
        <f t="shared" si="15"/>
        <v>431.87099999999998</v>
      </c>
      <c r="N46" s="17">
        <v>21.57</v>
      </c>
      <c r="O46" s="17"/>
      <c r="P46" s="17">
        <v>254.82520000000011</v>
      </c>
      <c r="Q46" s="17">
        <v>182.33260000000001</v>
      </c>
      <c r="R46" s="17"/>
      <c r="S46" s="17"/>
      <c r="T46" s="17">
        <f t="shared" si="16"/>
        <v>86.374200000000002</v>
      </c>
      <c r="U46" s="4">
        <f t="shared" si="12"/>
        <v>292.22339999999986</v>
      </c>
      <c r="V46" s="4"/>
      <c r="W46" s="17"/>
      <c r="X46" s="17"/>
      <c r="Y46" s="17">
        <f t="shared" si="17"/>
        <v>10.999999999999998</v>
      </c>
      <c r="Z46" s="17">
        <f t="shared" si="18"/>
        <v>7.6167744534826376</v>
      </c>
      <c r="AA46" s="17">
        <v>86.083799999999997</v>
      </c>
      <c r="AB46" s="17">
        <v>87.900199999999998</v>
      </c>
      <c r="AC46" s="17">
        <v>85.873999999999995</v>
      </c>
      <c r="AD46" s="17">
        <v>82.594799999999992</v>
      </c>
      <c r="AE46" s="17">
        <v>95.592999999999989</v>
      </c>
      <c r="AF46" s="17">
        <v>101.2936</v>
      </c>
      <c r="AG46" s="17">
        <v>105.1156</v>
      </c>
      <c r="AH46" s="17">
        <v>93.324399999999997</v>
      </c>
      <c r="AI46" s="17">
        <v>87.038199999999989</v>
      </c>
      <c r="AJ46" s="17">
        <v>91.675600000000003</v>
      </c>
      <c r="AK46" s="17"/>
      <c r="AL46" s="17">
        <f t="shared" si="13"/>
        <v>292.22339999999986</v>
      </c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x14ac:dyDescent="0.25">
      <c r="A47" s="17" t="s">
        <v>97</v>
      </c>
      <c r="B47" s="17" t="s">
        <v>41</v>
      </c>
      <c r="C47" s="17">
        <v>1065.3900000000001</v>
      </c>
      <c r="D47" s="17">
        <v>229.511</v>
      </c>
      <c r="E47" s="17">
        <v>769.95500000000004</v>
      </c>
      <c r="F47" s="17">
        <v>340.91399999999999</v>
      </c>
      <c r="G47" s="7">
        <v>1</v>
      </c>
      <c r="H47" s="17">
        <v>50</v>
      </c>
      <c r="I47" s="17" t="s">
        <v>42</v>
      </c>
      <c r="J47" s="17"/>
      <c r="K47" s="17">
        <v>820.61</v>
      </c>
      <c r="L47" s="17">
        <f t="shared" si="14"/>
        <v>-50.654999999999973</v>
      </c>
      <c r="M47" s="17">
        <f t="shared" si="15"/>
        <v>705.54500000000007</v>
      </c>
      <c r="N47" s="17">
        <v>64.41</v>
      </c>
      <c r="O47" s="17">
        <v>291.36919999999998</v>
      </c>
      <c r="P47" s="17">
        <v>58.088240000000567</v>
      </c>
      <c r="Q47" s="17">
        <v>375.92836</v>
      </c>
      <c r="R47" s="17"/>
      <c r="S47" s="17">
        <v>379.80383999999998</v>
      </c>
      <c r="T47" s="17">
        <f t="shared" si="16"/>
        <v>141.10900000000001</v>
      </c>
      <c r="U47" s="4">
        <f t="shared" si="12"/>
        <v>106.09535999999946</v>
      </c>
      <c r="V47" s="4"/>
      <c r="W47" s="17"/>
      <c r="X47" s="17"/>
      <c r="Y47" s="17">
        <f t="shared" si="17"/>
        <v>11</v>
      </c>
      <c r="Z47" s="17">
        <f t="shared" si="18"/>
        <v>10.248131869689393</v>
      </c>
      <c r="AA47" s="17">
        <v>146.07839999999999</v>
      </c>
      <c r="AB47" s="17">
        <v>136.18860000000001</v>
      </c>
      <c r="AC47" s="17">
        <v>145.68459999999999</v>
      </c>
      <c r="AD47" s="17">
        <v>156.8038</v>
      </c>
      <c r="AE47" s="17">
        <v>159.29740000000001</v>
      </c>
      <c r="AF47" s="17">
        <v>163.00059999999999</v>
      </c>
      <c r="AG47" s="17">
        <v>176.86600000000001</v>
      </c>
      <c r="AH47" s="17">
        <v>152.56360000000001</v>
      </c>
      <c r="AI47" s="17">
        <v>169.41059999999999</v>
      </c>
      <c r="AJ47" s="17">
        <v>165.6174</v>
      </c>
      <c r="AK47" s="17"/>
      <c r="AL47" s="17">
        <f t="shared" si="13"/>
        <v>106.09535999999946</v>
      </c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spans="1:51" x14ac:dyDescent="0.25">
      <c r="A48" s="13" t="s">
        <v>98</v>
      </c>
      <c r="B48" s="13" t="s">
        <v>41</v>
      </c>
      <c r="C48" s="13"/>
      <c r="D48" s="13"/>
      <c r="E48" s="13"/>
      <c r="F48" s="13"/>
      <c r="G48" s="14">
        <v>0</v>
      </c>
      <c r="H48" s="13">
        <v>40</v>
      </c>
      <c r="I48" s="13" t="s">
        <v>42</v>
      </c>
      <c r="J48" s="13"/>
      <c r="K48" s="13"/>
      <c r="L48" s="13">
        <f t="shared" si="14"/>
        <v>0</v>
      </c>
      <c r="M48" s="13">
        <f t="shared" si="15"/>
        <v>0</v>
      </c>
      <c r="N48" s="13"/>
      <c r="O48" s="13"/>
      <c r="P48" s="13">
        <v>0</v>
      </c>
      <c r="Q48" s="13">
        <v>0</v>
      </c>
      <c r="R48" s="13"/>
      <c r="S48" s="13"/>
      <c r="T48" s="13">
        <f t="shared" si="16"/>
        <v>0</v>
      </c>
      <c r="U48" s="15"/>
      <c r="V48" s="15"/>
      <c r="W48" s="13"/>
      <c r="X48" s="13"/>
      <c r="Y48" s="13" t="e">
        <f t="shared" si="17"/>
        <v>#DIV/0!</v>
      </c>
      <c r="Z48" s="13" t="e">
        <f t="shared" si="18"/>
        <v>#DIV/0!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 t="s">
        <v>78</v>
      </c>
      <c r="AL48" s="13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x14ac:dyDescent="0.25">
      <c r="A49" s="17" t="s">
        <v>99</v>
      </c>
      <c r="B49" s="17" t="s">
        <v>47</v>
      </c>
      <c r="C49" s="17">
        <v>569</v>
      </c>
      <c r="D49" s="17">
        <v>162</v>
      </c>
      <c r="E49" s="17">
        <v>386</v>
      </c>
      <c r="F49" s="17">
        <v>298</v>
      </c>
      <c r="G49" s="7">
        <v>0.45</v>
      </c>
      <c r="H49" s="17">
        <v>50</v>
      </c>
      <c r="I49" s="17" t="s">
        <v>42</v>
      </c>
      <c r="J49" s="17"/>
      <c r="K49" s="17">
        <v>386</v>
      </c>
      <c r="L49" s="17">
        <f t="shared" si="14"/>
        <v>0</v>
      </c>
      <c r="M49" s="17">
        <f t="shared" si="15"/>
        <v>386</v>
      </c>
      <c r="N49" s="17"/>
      <c r="O49" s="17"/>
      <c r="P49" s="17">
        <v>248.59999999999991</v>
      </c>
      <c r="Q49" s="17">
        <v>142.19999999999999</v>
      </c>
      <c r="R49" s="17"/>
      <c r="S49" s="17"/>
      <c r="T49" s="17">
        <f t="shared" si="16"/>
        <v>77.2</v>
      </c>
      <c r="U49" s="4">
        <f t="shared" ref="U49:U54" si="19">11*T49-S49-R49-Q49-P49-O49-F49</f>
        <v>160.40000000000009</v>
      </c>
      <c r="V49" s="4"/>
      <c r="W49" s="17"/>
      <c r="X49" s="17"/>
      <c r="Y49" s="17">
        <f t="shared" si="17"/>
        <v>11</v>
      </c>
      <c r="Z49" s="17">
        <f t="shared" si="18"/>
        <v>8.9222797927461137</v>
      </c>
      <c r="AA49" s="17">
        <v>78.8</v>
      </c>
      <c r="AB49" s="17">
        <v>87.6</v>
      </c>
      <c r="AC49" s="17">
        <v>81</v>
      </c>
      <c r="AD49" s="17">
        <v>72.888800000000003</v>
      </c>
      <c r="AE49" s="17">
        <v>103.4</v>
      </c>
      <c r="AF49" s="17">
        <v>116.6</v>
      </c>
      <c r="AG49" s="17">
        <v>117.8</v>
      </c>
      <c r="AH49" s="17">
        <v>156.19999999999999</v>
      </c>
      <c r="AI49" s="17">
        <v>180</v>
      </c>
      <c r="AJ49" s="17">
        <v>148.4</v>
      </c>
      <c r="AK49" s="17" t="s">
        <v>100</v>
      </c>
      <c r="AL49" s="17">
        <f t="shared" ref="AL49:AL55" si="20">G49*U49</f>
        <v>72.180000000000049</v>
      </c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spans="1:51" x14ac:dyDescent="0.25">
      <c r="A50" s="17" t="s">
        <v>101</v>
      </c>
      <c r="B50" s="17" t="s">
        <v>47</v>
      </c>
      <c r="C50" s="17">
        <v>118</v>
      </c>
      <c r="D50" s="17">
        <v>138</v>
      </c>
      <c r="E50" s="17">
        <v>96</v>
      </c>
      <c r="F50" s="17">
        <v>155</v>
      </c>
      <c r="G50" s="7">
        <v>0.4</v>
      </c>
      <c r="H50" s="17">
        <v>40</v>
      </c>
      <c r="I50" s="17" t="s">
        <v>42</v>
      </c>
      <c r="J50" s="17"/>
      <c r="K50" s="17">
        <v>106</v>
      </c>
      <c r="L50" s="17">
        <f t="shared" si="14"/>
        <v>-10</v>
      </c>
      <c r="M50" s="17">
        <f t="shared" si="15"/>
        <v>96</v>
      </c>
      <c r="N50" s="17"/>
      <c r="O50" s="17"/>
      <c r="P50" s="17">
        <v>55.600000000000023</v>
      </c>
      <c r="Q50" s="17">
        <v>0</v>
      </c>
      <c r="R50" s="17"/>
      <c r="S50" s="17"/>
      <c r="T50" s="17">
        <f t="shared" si="16"/>
        <v>19.2</v>
      </c>
      <c r="U50" s="4"/>
      <c r="V50" s="4"/>
      <c r="W50" s="17"/>
      <c r="X50" s="17"/>
      <c r="Y50" s="17">
        <f t="shared" si="17"/>
        <v>10.968750000000002</v>
      </c>
      <c r="Z50" s="17">
        <f t="shared" si="18"/>
        <v>10.968750000000002</v>
      </c>
      <c r="AA50" s="17">
        <v>22</v>
      </c>
      <c r="AB50" s="17">
        <v>27.6</v>
      </c>
      <c r="AC50" s="17">
        <v>29</v>
      </c>
      <c r="AD50" s="17">
        <v>21.8</v>
      </c>
      <c r="AE50" s="17">
        <v>24.4</v>
      </c>
      <c r="AF50" s="17">
        <v>33.200000000000003</v>
      </c>
      <c r="AG50" s="17">
        <v>27.8</v>
      </c>
      <c r="AH50" s="17">
        <v>20.2</v>
      </c>
      <c r="AI50" s="17">
        <v>21.6</v>
      </c>
      <c r="AJ50" s="17">
        <v>27.6</v>
      </c>
      <c r="AK50" s="17"/>
      <c r="AL50" s="17">
        <f t="shared" si="20"/>
        <v>0</v>
      </c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x14ac:dyDescent="0.25">
      <c r="A51" s="17" t="s">
        <v>102</v>
      </c>
      <c r="B51" s="17" t="s">
        <v>47</v>
      </c>
      <c r="C51" s="17">
        <v>93</v>
      </c>
      <c r="D51" s="17">
        <v>30</v>
      </c>
      <c r="E51" s="17">
        <v>51</v>
      </c>
      <c r="F51" s="17">
        <v>73</v>
      </c>
      <c r="G51" s="7">
        <v>0.4</v>
      </c>
      <c r="H51" s="17">
        <v>40</v>
      </c>
      <c r="I51" s="17" t="s">
        <v>42</v>
      </c>
      <c r="J51" s="17"/>
      <c r="K51" s="17">
        <v>55</v>
      </c>
      <c r="L51" s="17">
        <f t="shared" si="14"/>
        <v>-4</v>
      </c>
      <c r="M51" s="17">
        <f t="shared" si="15"/>
        <v>51</v>
      </c>
      <c r="N51" s="17"/>
      <c r="O51" s="17"/>
      <c r="P51" s="17">
        <v>57.599999999999987</v>
      </c>
      <c r="Q51" s="17">
        <v>0</v>
      </c>
      <c r="R51" s="17"/>
      <c r="S51" s="17"/>
      <c r="T51" s="17">
        <f t="shared" si="16"/>
        <v>10.199999999999999</v>
      </c>
      <c r="U51" s="4"/>
      <c r="V51" s="4"/>
      <c r="W51" s="17"/>
      <c r="X51" s="17"/>
      <c r="Y51" s="17">
        <f t="shared" si="17"/>
        <v>12.803921568627452</v>
      </c>
      <c r="Z51" s="17">
        <f t="shared" si="18"/>
        <v>12.803921568627452</v>
      </c>
      <c r="AA51" s="17">
        <v>13.2</v>
      </c>
      <c r="AB51" s="17">
        <v>16</v>
      </c>
      <c r="AC51" s="17">
        <v>15.4</v>
      </c>
      <c r="AD51" s="17">
        <v>12.6</v>
      </c>
      <c r="AE51" s="17">
        <v>12.2</v>
      </c>
      <c r="AF51" s="17">
        <v>21.8</v>
      </c>
      <c r="AG51" s="17">
        <v>17.600000000000001</v>
      </c>
      <c r="AH51" s="17">
        <v>11.8</v>
      </c>
      <c r="AI51" s="17">
        <v>15.2</v>
      </c>
      <c r="AJ51" s="17">
        <v>12.2</v>
      </c>
      <c r="AK51" s="17"/>
      <c r="AL51" s="17">
        <f t="shared" si="20"/>
        <v>0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spans="1:51" x14ac:dyDescent="0.25">
      <c r="A52" s="17" t="s">
        <v>103</v>
      </c>
      <c r="B52" s="17" t="s">
        <v>41</v>
      </c>
      <c r="C52" s="17">
        <v>357.29700000000003</v>
      </c>
      <c r="D52" s="17">
        <v>291.83699999999999</v>
      </c>
      <c r="E52" s="17">
        <v>381.75</v>
      </c>
      <c r="F52" s="17">
        <v>170.73699999999999</v>
      </c>
      <c r="G52" s="7">
        <v>1</v>
      </c>
      <c r="H52" s="17">
        <v>50</v>
      </c>
      <c r="I52" s="17" t="s">
        <v>42</v>
      </c>
      <c r="J52" s="17"/>
      <c r="K52" s="17">
        <v>419.78</v>
      </c>
      <c r="L52" s="17">
        <f t="shared" si="14"/>
        <v>-38.029999999999973</v>
      </c>
      <c r="M52" s="17">
        <f t="shared" si="15"/>
        <v>338.82</v>
      </c>
      <c r="N52" s="17">
        <v>42.93</v>
      </c>
      <c r="O52" s="17"/>
      <c r="P52" s="17">
        <v>246.5788000000002</v>
      </c>
      <c r="Q52" s="17">
        <v>43.723119999999881</v>
      </c>
      <c r="R52" s="17"/>
      <c r="S52" s="17"/>
      <c r="T52" s="17">
        <f t="shared" si="16"/>
        <v>67.763999999999996</v>
      </c>
      <c r="U52" s="4">
        <f t="shared" si="19"/>
        <v>284.36507999999992</v>
      </c>
      <c r="V52" s="4"/>
      <c r="W52" s="17"/>
      <c r="X52" s="17"/>
      <c r="Y52" s="17">
        <f t="shared" si="17"/>
        <v>11</v>
      </c>
      <c r="Z52" s="17">
        <f t="shared" si="18"/>
        <v>6.8035965999645844</v>
      </c>
      <c r="AA52" s="17">
        <v>69.160799999999995</v>
      </c>
      <c r="AB52" s="17">
        <v>75.1524</v>
      </c>
      <c r="AC52" s="17">
        <v>74.402599999999993</v>
      </c>
      <c r="AD52" s="17">
        <v>77.968600000000009</v>
      </c>
      <c r="AE52" s="17">
        <v>86.488399999999999</v>
      </c>
      <c r="AF52" s="17">
        <v>83.328400000000002</v>
      </c>
      <c r="AG52" s="17">
        <v>77.659000000000006</v>
      </c>
      <c r="AH52" s="17">
        <v>76.083399999999997</v>
      </c>
      <c r="AI52" s="17">
        <v>80.985600000000005</v>
      </c>
      <c r="AJ52" s="17">
        <v>82.942800000000005</v>
      </c>
      <c r="AK52" s="17"/>
      <c r="AL52" s="17">
        <f t="shared" si="20"/>
        <v>284.36507999999992</v>
      </c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x14ac:dyDescent="0.25">
      <c r="A53" s="17" t="s">
        <v>104</v>
      </c>
      <c r="B53" s="17" t="s">
        <v>47</v>
      </c>
      <c r="C53" s="17">
        <v>377</v>
      </c>
      <c r="D53" s="17">
        <v>4</v>
      </c>
      <c r="E53" s="17">
        <v>271</v>
      </c>
      <c r="F53" s="17">
        <v>86</v>
      </c>
      <c r="G53" s="7">
        <v>0.1</v>
      </c>
      <c r="H53" s="17">
        <v>730</v>
      </c>
      <c r="I53" s="17" t="s">
        <v>42</v>
      </c>
      <c r="J53" s="17"/>
      <c r="K53" s="17">
        <v>275</v>
      </c>
      <c r="L53" s="17">
        <f t="shared" si="14"/>
        <v>-4</v>
      </c>
      <c r="M53" s="17">
        <f t="shared" si="15"/>
        <v>271</v>
      </c>
      <c r="N53" s="17"/>
      <c r="O53" s="17"/>
      <c r="P53" s="17">
        <v>121.6</v>
      </c>
      <c r="Q53" s="17">
        <v>181.6</v>
      </c>
      <c r="R53" s="17"/>
      <c r="S53" s="17"/>
      <c r="T53" s="17">
        <f t="shared" si="16"/>
        <v>54.2</v>
      </c>
      <c r="U53" s="4">
        <f t="shared" si="19"/>
        <v>207</v>
      </c>
      <c r="V53" s="4"/>
      <c r="W53" s="17"/>
      <c r="X53" s="17"/>
      <c r="Y53" s="17">
        <f t="shared" si="17"/>
        <v>11</v>
      </c>
      <c r="Z53" s="17">
        <f t="shared" si="18"/>
        <v>7.1808118081180803</v>
      </c>
      <c r="AA53" s="17">
        <v>50.2</v>
      </c>
      <c r="AB53" s="17">
        <v>44.6</v>
      </c>
      <c r="AC53" s="17">
        <v>27</v>
      </c>
      <c r="AD53" s="17">
        <v>40</v>
      </c>
      <c r="AE53" s="17">
        <v>27.6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 t="s">
        <v>62</v>
      </c>
      <c r="AL53" s="17">
        <f t="shared" si="20"/>
        <v>20.700000000000003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spans="1:51" x14ac:dyDescent="0.25">
      <c r="A54" s="17" t="s">
        <v>105</v>
      </c>
      <c r="B54" s="17" t="s">
        <v>41</v>
      </c>
      <c r="C54" s="17">
        <v>1050.3030000000001</v>
      </c>
      <c r="D54" s="17">
        <v>285.68400000000003</v>
      </c>
      <c r="E54" s="17">
        <v>788.73699999999997</v>
      </c>
      <c r="F54" s="17">
        <v>377.33600000000001</v>
      </c>
      <c r="G54" s="7">
        <v>1</v>
      </c>
      <c r="H54" s="17">
        <v>50</v>
      </c>
      <c r="I54" s="17" t="s">
        <v>42</v>
      </c>
      <c r="J54" s="17"/>
      <c r="K54" s="17">
        <v>839.92200000000003</v>
      </c>
      <c r="L54" s="17">
        <f t="shared" si="14"/>
        <v>-51.185000000000059</v>
      </c>
      <c r="M54" s="17">
        <f t="shared" si="15"/>
        <v>788.73699999999997</v>
      </c>
      <c r="N54" s="17"/>
      <c r="O54" s="17">
        <v>308.11239999999998</v>
      </c>
      <c r="P54" s="17">
        <v>184.44099999999989</v>
      </c>
      <c r="Q54" s="17">
        <v>343.19100000000009</v>
      </c>
      <c r="R54" s="17"/>
      <c r="S54" s="17">
        <v>409.54315999999989</v>
      </c>
      <c r="T54" s="17">
        <f t="shared" si="16"/>
        <v>157.7474</v>
      </c>
      <c r="U54" s="4">
        <f t="shared" si="19"/>
        <v>112.59784000000002</v>
      </c>
      <c r="V54" s="4"/>
      <c r="W54" s="17"/>
      <c r="X54" s="17"/>
      <c r="Y54" s="17">
        <f t="shared" si="17"/>
        <v>11</v>
      </c>
      <c r="Z54" s="17">
        <f t="shared" si="18"/>
        <v>10.286214289427274</v>
      </c>
      <c r="AA54" s="17">
        <v>157.51660000000001</v>
      </c>
      <c r="AB54" s="17">
        <v>152.10900000000001</v>
      </c>
      <c r="AC54" s="17">
        <v>154.05619999999999</v>
      </c>
      <c r="AD54" s="17">
        <v>151.9522</v>
      </c>
      <c r="AE54" s="17">
        <v>165.46979999999999</v>
      </c>
      <c r="AF54" s="17">
        <v>167.49860000000001</v>
      </c>
      <c r="AG54" s="17">
        <v>161.90360000000001</v>
      </c>
      <c r="AH54" s="17">
        <v>165.01400000000001</v>
      </c>
      <c r="AI54" s="17">
        <v>189.37639999999999</v>
      </c>
      <c r="AJ54" s="17">
        <v>190.37200000000001</v>
      </c>
      <c r="AK54" s="17"/>
      <c r="AL54" s="17">
        <f t="shared" si="20"/>
        <v>112.59784000000002</v>
      </c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x14ac:dyDescent="0.25">
      <c r="A55" s="17" t="s">
        <v>106</v>
      </c>
      <c r="B55" s="17" t="s">
        <v>41</v>
      </c>
      <c r="C55" s="17">
        <v>9.8819999999999997</v>
      </c>
      <c r="D55" s="17">
        <v>252.33799999999999</v>
      </c>
      <c r="E55" s="17">
        <v>127.101</v>
      </c>
      <c r="F55" s="17">
        <v>89.974999999999994</v>
      </c>
      <c r="G55" s="7">
        <v>1</v>
      </c>
      <c r="H55" s="17">
        <v>50</v>
      </c>
      <c r="I55" s="17" t="s">
        <v>42</v>
      </c>
      <c r="J55" s="17"/>
      <c r="K55" s="17">
        <v>199.25</v>
      </c>
      <c r="L55" s="17">
        <f t="shared" si="14"/>
        <v>-72.149000000000001</v>
      </c>
      <c r="M55" s="17">
        <f t="shared" si="15"/>
        <v>105.351</v>
      </c>
      <c r="N55" s="17">
        <v>21.75</v>
      </c>
      <c r="O55" s="17"/>
      <c r="P55" s="17">
        <v>0</v>
      </c>
      <c r="Q55" s="17">
        <v>0</v>
      </c>
      <c r="R55" s="17"/>
      <c r="S55" s="17"/>
      <c r="T55" s="17">
        <f t="shared" si="16"/>
        <v>21.0702</v>
      </c>
      <c r="U55" s="4">
        <f>10*T55-S55-R55-Q55-P55-O55-F55</f>
        <v>120.727</v>
      </c>
      <c r="V55" s="4"/>
      <c r="W55" s="17"/>
      <c r="X55" s="17"/>
      <c r="Y55" s="17">
        <f t="shared" si="17"/>
        <v>10</v>
      </c>
      <c r="Z55" s="17">
        <f t="shared" si="18"/>
        <v>4.2702489772285022</v>
      </c>
      <c r="AA55" s="17">
        <v>11.340999999999999</v>
      </c>
      <c r="AB55" s="17">
        <v>11.035600000000001</v>
      </c>
      <c r="AC55" s="17">
        <v>22.101800000000001</v>
      </c>
      <c r="AD55" s="17">
        <v>31.567599999999999</v>
      </c>
      <c r="AE55" s="17">
        <v>13.223000000000001</v>
      </c>
      <c r="AF55" s="17">
        <v>-0.81640000000000001</v>
      </c>
      <c r="AG55" s="17">
        <v>0</v>
      </c>
      <c r="AH55" s="17">
        <v>-9.4399999999999998E-2</v>
      </c>
      <c r="AI55" s="17">
        <v>-0.17</v>
      </c>
      <c r="AJ55" s="17">
        <v>4.2431999999999999</v>
      </c>
      <c r="AK55" s="17"/>
      <c r="AL55" s="17">
        <f t="shared" si="20"/>
        <v>120.727</v>
      </c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 x14ac:dyDescent="0.25">
      <c r="A56" s="10" t="s">
        <v>107</v>
      </c>
      <c r="B56" s="10" t="s">
        <v>47</v>
      </c>
      <c r="C56" s="10">
        <v>98</v>
      </c>
      <c r="D56" s="10">
        <v>137</v>
      </c>
      <c r="E56" s="18">
        <v>124</v>
      </c>
      <c r="F56" s="18">
        <v>101</v>
      </c>
      <c r="G56" s="11">
        <v>0</v>
      </c>
      <c r="H56" s="10" t="e">
        <v>#N/A</v>
      </c>
      <c r="I56" s="10" t="s">
        <v>54</v>
      </c>
      <c r="J56" s="10" t="s">
        <v>108</v>
      </c>
      <c r="K56" s="10">
        <v>131</v>
      </c>
      <c r="L56" s="10">
        <f t="shared" si="14"/>
        <v>-7</v>
      </c>
      <c r="M56" s="10">
        <f t="shared" si="15"/>
        <v>124</v>
      </c>
      <c r="N56" s="10"/>
      <c r="O56" s="10"/>
      <c r="P56" s="10">
        <v>0</v>
      </c>
      <c r="Q56" s="10">
        <v>0</v>
      </c>
      <c r="R56" s="10"/>
      <c r="S56" s="10"/>
      <c r="T56" s="10">
        <f t="shared" si="16"/>
        <v>24.8</v>
      </c>
      <c r="U56" s="12"/>
      <c r="V56" s="12"/>
      <c r="W56" s="10"/>
      <c r="X56" s="10"/>
      <c r="Y56" s="10">
        <f t="shared" si="17"/>
        <v>4.07258064516129</v>
      </c>
      <c r="Z56" s="10">
        <f t="shared" si="18"/>
        <v>4.07258064516129</v>
      </c>
      <c r="AA56" s="10">
        <v>19.2</v>
      </c>
      <c r="AB56" s="10">
        <v>22</v>
      </c>
      <c r="AC56" s="10">
        <v>24.4</v>
      </c>
      <c r="AD56" s="10">
        <v>17</v>
      </c>
      <c r="AE56" s="10">
        <v>17.399999999999999</v>
      </c>
      <c r="AF56" s="10">
        <v>28.2</v>
      </c>
      <c r="AG56" s="10">
        <v>30.4</v>
      </c>
      <c r="AH56" s="10">
        <v>27.2</v>
      </c>
      <c r="AI56" s="10">
        <v>26</v>
      </c>
      <c r="AJ56" s="10">
        <v>15.4</v>
      </c>
      <c r="AK56" s="10"/>
      <c r="AL56" s="10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x14ac:dyDescent="0.25">
      <c r="A57" s="17" t="s">
        <v>109</v>
      </c>
      <c r="B57" s="17" t="s">
        <v>47</v>
      </c>
      <c r="C57" s="17">
        <v>380</v>
      </c>
      <c r="D57" s="17">
        <v>4</v>
      </c>
      <c r="E57" s="17">
        <v>238</v>
      </c>
      <c r="F57" s="17">
        <v>122</v>
      </c>
      <c r="G57" s="7">
        <v>0.1</v>
      </c>
      <c r="H57" s="17">
        <v>730</v>
      </c>
      <c r="I57" s="17" t="s">
        <v>42</v>
      </c>
      <c r="J57" s="17"/>
      <c r="K57" s="17">
        <v>242</v>
      </c>
      <c r="L57" s="17">
        <f t="shared" si="14"/>
        <v>-4</v>
      </c>
      <c r="M57" s="17">
        <f t="shared" si="15"/>
        <v>238</v>
      </c>
      <c r="N57" s="17"/>
      <c r="O57" s="17"/>
      <c r="P57" s="17">
        <v>112</v>
      </c>
      <c r="Q57" s="17">
        <v>152.19999999999999</v>
      </c>
      <c r="R57" s="17"/>
      <c r="S57" s="17"/>
      <c r="T57" s="17">
        <f t="shared" si="16"/>
        <v>47.6</v>
      </c>
      <c r="U57" s="4">
        <f t="shared" ref="U57:U86" si="21">11*T57-S57-R57-Q57-P57-O57-F57</f>
        <v>137.40000000000003</v>
      </c>
      <c r="V57" s="4"/>
      <c r="W57" s="17"/>
      <c r="X57" s="17"/>
      <c r="Y57" s="17">
        <f t="shared" si="17"/>
        <v>11</v>
      </c>
      <c r="Z57" s="17">
        <f t="shared" si="18"/>
        <v>8.1134453781512601</v>
      </c>
      <c r="AA57" s="17">
        <v>48.2</v>
      </c>
      <c r="AB57" s="17">
        <v>44</v>
      </c>
      <c r="AC57" s="17">
        <v>20</v>
      </c>
      <c r="AD57" s="17">
        <v>20</v>
      </c>
      <c r="AE57" s="17">
        <v>13.8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 t="s">
        <v>62</v>
      </c>
      <c r="AL57" s="17">
        <f t="shared" ref="AL57:AL86" si="22">G57*U57</f>
        <v>13.740000000000004</v>
      </c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 x14ac:dyDescent="0.25">
      <c r="A58" s="17" t="s">
        <v>110</v>
      </c>
      <c r="B58" s="17" t="s">
        <v>47</v>
      </c>
      <c r="C58" s="17">
        <v>171</v>
      </c>
      <c r="D58" s="17">
        <v>590</v>
      </c>
      <c r="E58" s="17">
        <v>509</v>
      </c>
      <c r="F58" s="17">
        <v>226</v>
      </c>
      <c r="G58" s="7">
        <v>0.4</v>
      </c>
      <c r="H58" s="17">
        <v>50</v>
      </c>
      <c r="I58" s="17" t="s">
        <v>42</v>
      </c>
      <c r="J58" s="17"/>
      <c r="K58" s="17">
        <v>511</v>
      </c>
      <c r="L58" s="17">
        <f t="shared" si="14"/>
        <v>-2</v>
      </c>
      <c r="M58" s="17">
        <f t="shared" si="15"/>
        <v>509</v>
      </c>
      <c r="N58" s="17"/>
      <c r="O58" s="17"/>
      <c r="P58" s="17">
        <v>0</v>
      </c>
      <c r="Q58" s="17">
        <v>114.2</v>
      </c>
      <c r="R58" s="17"/>
      <c r="S58" s="17"/>
      <c r="T58" s="17">
        <f t="shared" si="16"/>
        <v>101.8</v>
      </c>
      <c r="U58" s="4">
        <f>9*T58-S58-R58-Q58-P58-O58-F58</f>
        <v>575.99999999999989</v>
      </c>
      <c r="V58" s="4"/>
      <c r="W58" s="17"/>
      <c r="X58" s="17"/>
      <c r="Y58" s="17">
        <f t="shared" si="17"/>
        <v>8.9999999999999982</v>
      </c>
      <c r="Z58" s="17">
        <f t="shared" si="18"/>
        <v>3.3418467583497051</v>
      </c>
      <c r="AA58" s="17">
        <v>59.2</v>
      </c>
      <c r="AB58" s="17">
        <v>47.8</v>
      </c>
      <c r="AC58" s="17">
        <v>77.2</v>
      </c>
      <c r="AD58" s="17">
        <v>90.8</v>
      </c>
      <c r="AE58" s="17">
        <v>59.2</v>
      </c>
      <c r="AF58" s="17">
        <v>50.8</v>
      </c>
      <c r="AG58" s="17">
        <v>46.8</v>
      </c>
      <c r="AH58" s="17">
        <v>46</v>
      </c>
      <c r="AI58" s="17">
        <v>56.4</v>
      </c>
      <c r="AJ58" s="17">
        <v>64.8</v>
      </c>
      <c r="AK58" s="17" t="s">
        <v>111</v>
      </c>
      <c r="AL58" s="17">
        <f t="shared" si="22"/>
        <v>230.39999999999998</v>
      </c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x14ac:dyDescent="0.25">
      <c r="A59" s="17" t="s">
        <v>112</v>
      </c>
      <c r="B59" s="17" t="s">
        <v>47</v>
      </c>
      <c r="C59" s="17">
        <v>976</v>
      </c>
      <c r="D59" s="17">
        <v>1234</v>
      </c>
      <c r="E59" s="17">
        <v>1125</v>
      </c>
      <c r="F59" s="17">
        <v>878</v>
      </c>
      <c r="G59" s="7">
        <v>0.4</v>
      </c>
      <c r="H59" s="17">
        <v>40</v>
      </c>
      <c r="I59" s="17" t="s">
        <v>42</v>
      </c>
      <c r="J59" s="17"/>
      <c r="K59" s="17">
        <v>1202</v>
      </c>
      <c r="L59" s="17">
        <f t="shared" si="14"/>
        <v>-77</v>
      </c>
      <c r="M59" s="17">
        <f t="shared" si="15"/>
        <v>1125</v>
      </c>
      <c r="N59" s="17"/>
      <c r="O59" s="17"/>
      <c r="P59" s="17">
        <v>498.00000000000023</v>
      </c>
      <c r="Q59" s="17">
        <v>376.37999999999971</v>
      </c>
      <c r="R59" s="17"/>
      <c r="S59" s="17"/>
      <c r="T59" s="17">
        <f t="shared" si="16"/>
        <v>225</v>
      </c>
      <c r="U59" s="4">
        <f t="shared" si="21"/>
        <v>722.62000000000012</v>
      </c>
      <c r="V59" s="4"/>
      <c r="W59" s="17"/>
      <c r="X59" s="17"/>
      <c r="Y59" s="17">
        <f t="shared" si="17"/>
        <v>11</v>
      </c>
      <c r="Z59" s="17">
        <f t="shared" si="18"/>
        <v>7.7883555555555546</v>
      </c>
      <c r="AA59" s="17">
        <v>227.6</v>
      </c>
      <c r="AB59" s="17">
        <v>237</v>
      </c>
      <c r="AC59" s="17">
        <v>248</v>
      </c>
      <c r="AD59" s="17">
        <v>210.6</v>
      </c>
      <c r="AE59" s="17">
        <v>248.4</v>
      </c>
      <c r="AF59" s="17">
        <v>254</v>
      </c>
      <c r="AG59" s="17">
        <v>239.2</v>
      </c>
      <c r="AH59" s="17">
        <v>241</v>
      </c>
      <c r="AI59" s="17">
        <v>263.39999999999998</v>
      </c>
      <c r="AJ59" s="17">
        <v>252</v>
      </c>
      <c r="AK59" s="17"/>
      <c r="AL59" s="17">
        <f t="shared" si="22"/>
        <v>289.04800000000006</v>
      </c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 x14ac:dyDescent="0.25">
      <c r="A60" s="17" t="s">
        <v>113</v>
      </c>
      <c r="B60" s="17" t="s">
        <v>47</v>
      </c>
      <c r="C60" s="17">
        <v>549</v>
      </c>
      <c r="D60" s="17">
        <v>1034</v>
      </c>
      <c r="E60" s="17">
        <v>746</v>
      </c>
      <c r="F60" s="17">
        <v>655</v>
      </c>
      <c r="G60" s="7">
        <v>0.4</v>
      </c>
      <c r="H60" s="17">
        <v>40</v>
      </c>
      <c r="I60" s="17" t="s">
        <v>42</v>
      </c>
      <c r="J60" s="17"/>
      <c r="K60" s="17">
        <v>815</v>
      </c>
      <c r="L60" s="17">
        <f t="shared" si="14"/>
        <v>-69</v>
      </c>
      <c r="M60" s="17">
        <f t="shared" si="15"/>
        <v>746</v>
      </c>
      <c r="N60" s="17"/>
      <c r="O60" s="17"/>
      <c r="P60" s="17">
        <v>205.19999999999979</v>
      </c>
      <c r="Q60" s="17">
        <v>287.31000000000108</v>
      </c>
      <c r="R60" s="17"/>
      <c r="S60" s="17"/>
      <c r="T60" s="17">
        <f t="shared" si="16"/>
        <v>149.19999999999999</v>
      </c>
      <c r="U60" s="4">
        <f t="shared" si="21"/>
        <v>493.68999999999892</v>
      </c>
      <c r="V60" s="4"/>
      <c r="W60" s="17"/>
      <c r="X60" s="17"/>
      <c r="Y60" s="17">
        <f t="shared" si="17"/>
        <v>11</v>
      </c>
      <c r="Z60" s="17">
        <f t="shared" si="18"/>
        <v>7.691085790884725</v>
      </c>
      <c r="AA60" s="17">
        <v>152</v>
      </c>
      <c r="AB60" s="17">
        <v>154.19999999999999</v>
      </c>
      <c r="AC60" s="17">
        <v>173</v>
      </c>
      <c r="AD60" s="17">
        <v>153</v>
      </c>
      <c r="AE60" s="17">
        <v>160.4</v>
      </c>
      <c r="AF60" s="17">
        <v>171</v>
      </c>
      <c r="AG60" s="17">
        <v>154</v>
      </c>
      <c r="AH60" s="17">
        <v>145.19999999999999</v>
      </c>
      <c r="AI60" s="17">
        <v>176.2</v>
      </c>
      <c r="AJ60" s="17">
        <v>182.8</v>
      </c>
      <c r="AK60" s="17"/>
      <c r="AL60" s="17">
        <f t="shared" si="22"/>
        <v>197.47599999999957</v>
      </c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x14ac:dyDescent="0.25">
      <c r="A61" s="17" t="s">
        <v>114</v>
      </c>
      <c r="B61" s="17" t="s">
        <v>41</v>
      </c>
      <c r="C61" s="17">
        <v>210.14500000000001</v>
      </c>
      <c r="D61" s="17">
        <v>1303.8209999999999</v>
      </c>
      <c r="E61" s="17">
        <v>596.54499999999996</v>
      </c>
      <c r="F61" s="17">
        <v>698.97799999999995</v>
      </c>
      <c r="G61" s="7">
        <v>1</v>
      </c>
      <c r="H61" s="17">
        <v>40</v>
      </c>
      <c r="I61" s="17" t="s">
        <v>42</v>
      </c>
      <c r="J61" s="17"/>
      <c r="K61" s="17">
        <v>719.81799999999998</v>
      </c>
      <c r="L61" s="17">
        <f t="shared" si="14"/>
        <v>-123.27300000000002</v>
      </c>
      <c r="M61" s="17">
        <f t="shared" si="15"/>
        <v>596.54499999999996</v>
      </c>
      <c r="N61" s="17"/>
      <c r="O61" s="17"/>
      <c r="P61" s="17">
        <v>0</v>
      </c>
      <c r="Q61" s="17">
        <v>290.67200000000008</v>
      </c>
      <c r="R61" s="17">
        <v>130</v>
      </c>
      <c r="S61" s="17"/>
      <c r="T61" s="17">
        <f t="shared" si="16"/>
        <v>119.309</v>
      </c>
      <c r="U61" s="4">
        <f t="shared" si="21"/>
        <v>192.74899999999991</v>
      </c>
      <c r="V61" s="4"/>
      <c r="W61" s="17"/>
      <c r="X61" s="17"/>
      <c r="Y61" s="17">
        <f t="shared" si="17"/>
        <v>11</v>
      </c>
      <c r="Z61" s="17">
        <f t="shared" si="18"/>
        <v>9.3844554895271948</v>
      </c>
      <c r="AA61" s="17">
        <v>126.1858</v>
      </c>
      <c r="AB61" s="17">
        <v>115.1648</v>
      </c>
      <c r="AC61" s="17">
        <v>139.37960000000001</v>
      </c>
      <c r="AD61" s="17">
        <v>102.35939999999999</v>
      </c>
      <c r="AE61" s="17">
        <v>101.87260000000001</v>
      </c>
      <c r="AF61" s="17">
        <v>111.95659999999999</v>
      </c>
      <c r="AG61" s="17">
        <v>123.76779999999999</v>
      </c>
      <c r="AH61" s="17">
        <v>104.194</v>
      </c>
      <c r="AI61" s="17">
        <v>97.9114</v>
      </c>
      <c r="AJ61" s="17">
        <v>106.1352</v>
      </c>
      <c r="AK61" s="17"/>
      <c r="AL61" s="17">
        <f t="shared" si="22"/>
        <v>192.74899999999991</v>
      </c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 x14ac:dyDescent="0.25">
      <c r="A62" s="17" t="s">
        <v>115</v>
      </c>
      <c r="B62" s="17" t="s">
        <v>41</v>
      </c>
      <c r="C62" s="17">
        <v>297.04199999999997</v>
      </c>
      <c r="D62" s="17">
        <v>772.04600000000005</v>
      </c>
      <c r="E62" s="17">
        <v>444.358</v>
      </c>
      <c r="F62" s="17">
        <v>403.803</v>
      </c>
      <c r="G62" s="7">
        <v>1</v>
      </c>
      <c r="H62" s="17">
        <v>40</v>
      </c>
      <c r="I62" s="17" t="s">
        <v>42</v>
      </c>
      <c r="J62" s="17"/>
      <c r="K62" s="17">
        <v>581.35299999999995</v>
      </c>
      <c r="L62" s="17">
        <f t="shared" si="14"/>
        <v>-136.99499999999995</v>
      </c>
      <c r="M62" s="17">
        <f t="shared" si="15"/>
        <v>444.358</v>
      </c>
      <c r="N62" s="17"/>
      <c r="O62" s="17"/>
      <c r="P62" s="17">
        <v>128.0018</v>
      </c>
      <c r="Q62" s="17">
        <v>380.44919999999979</v>
      </c>
      <c r="R62" s="17"/>
      <c r="S62" s="17"/>
      <c r="T62" s="17">
        <f t="shared" si="16"/>
        <v>88.871600000000001</v>
      </c>
      <c r="U62" s="4">
        <f t="shared" si="21"/>
        <v>65.333600000000274</v>
      </c>
      <c r="V62" s="4"/>
      <c r="W62" s="17"/>
      <c r="X62" s="17"/>
      <c r="Y62" s="17">
        <f t="shared" si="17"/>
        <v>11</v>
      </c>
      <c r="Z62" s="17">
        <f t="shared" si="18"/>
        <v>10.26485401410574</v>
      </c>
      <c r="AA62" s="17">
        <v>99.667999999999992</v>
      </c>
      <c r="AB62" s="17">
        <v>90.002800000000008</v>
      </c>
      <c r="AC62" s="17">
        <v>94.644000000000005</v>
      </c>
      <c r="AD62" s="17">
        <v>65.904399999999995</v>
      </c>
      <c r="AE62" s="17">
        <v>85.462999999999994</v>
      </c>
      <c r="AF62" s="17">
        <v>93.891999999999996</v>
      </c>
      <c r="AG62" s="17">
        <v>90.995800000000003</v>
      </c>
      <c r="AH62" s="17">
        <v>71.212999999999994</v>
      </c>
      <c r="AI62" s="17">
        <v>69.80080000000001</v>
      </c>
      <c r="AJ62" s="17">
        <v>77.338200000000001</v>
      </c>
      <c r="AK62" s="17"/>
      <c r="AL62" s="17">
        <f t="shared" si="22"/>
        <v>65.333600000000274</v>
      </c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x14ac:dyDescent="0.25">
      <c r="A63" s="17" t="s">
        <v>116</v>
      </c>
      <c r="B63" s="17" t="s">
        <v>41</v>
      </c>
      <c r="C63" s="17">
        <v>262.46699999999998</v>
      </c>
      <c r="D63" s="17">
        <v>940.97799999999995</v>
      </c>
      <c r="E63" s="17">
        <v>504.03</v>
      </c>
      <c r="F63" s="17">
        <v>466.31299999999999</v>
      </c>
      <c r="G63" s="7">
        <v>1</v>
      </c>
      <c r="H63" s="17">
        <v>40</v>
      </c>
      <c r="I63" s="17" t="s">
        <v>42</v>
      </c>
      <c r="J63" s="17"/>
      <c r="K63" s="17">
        <v>639.61199999999997</v>
      </c>
      <c r="L63" s="17">
        <f t="shared" si="14"/>
        <v>-135.58199999999999</v>
      </c>
      <c r="M63" s="17">
        <f t="shared" si="15"/>
        <v>504.03</v>
      </c>
      <c r="N63" s="17"/>
      <c r="O63" s="17"/>
      <c r="P63" s="17">
        <v>126.5044000000002</v>
      </c>
      <c r="Q63" s="17">
        <v>417.56959999999998</v>
      </c>
      <c r="R63" s="17"/>
      <c r="S63" s="17"/>
      <c r="T63" s="17">
        <f t="shared" si="16"/>
        <v>100.806</v>
      </c>
      <c r="U63" s="4">
        <f t="shared" si="21"/>
        <v>98.478999999999701</v>
      </c>
      <c r="V63" s="4"/>
      <c r="W63" s="17"/>
      <c r="X63" s="17"/>
      <c r="Y63" s="17">
        <f t="shared" si="17"/>
        <v>11</v>
      </c>
      <c r="Z63" s="17">
        <f t="shared" si="18"/>
        <v>10.023083943416069</v>
      </c>
      <c r="AA63" s="17">
        <v>112.97620000000001</v>
      </c>
      <c r="AB63" s="17">
        <v>102.044</v>
      </c>
      <c r="AC63" s="17">
        <v>109.6696</v>
      </c>
      <c r="AD63" s="17">
        <v>76.259600000000006</v>
      </c>
      <c r="AE63" s="17">
        <v>90.748400000000004</v>
      </c>
      <c r="AF63" s="17">
        <v>105.4922</v>
      </c>
      <c r="AG63" s="17">
        <v>108.6936</v>
      </c>
      <c r="AH63" s="17">
        <v>88.4178</v>
      </c>
      <c r="AI63" s="17">
        <v>91.811199999999999</v>
      </c>
      <c r="AJ63" s="17">
        <v>87.5672</v>
      </c>
      <c r="AK63" s="17"/>
      <c r="AL63" s="17">
        <f t="shared" si="22"/>
        <v>98.478999999999701</v>
      </c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 x14ac:dyDescent="0.25">
      <c r="A64" s="17" t="s">
        <v>117</v>
      </c>
      <c r="B64" s="17" t="s">
        <v>41</v>
      </c>
      <c r="C64" s="17">
        <v>32.292999999999999</v>
      </c>
      <c r="D64" s="17">
        <v>177.64</v>
      </c>
      <c r="E64" s="17">
        <v>105.27800000000001</v>
      </c>
      <c r="F64" s="17">
        <v>71.465999999999994</v>
      </c>
      <c r="G64" s="7">
        <v>1</v>
      </c>
      <c r="H64" s="17">
        <v>30</v>
      </c>
      <c r="I64" s="17" t="s">
        <v>42</v>
      </c>
      <c r="J64" s="17"/>
      <c r="K64" s="17">
        <v>111.85</v>
      </c>
      <c r="L64" s="17">
        <f t="shared" si="14"/>
        <v>-6.5719999999999885</v>
      </c>
      <c r="M64" s="17">
        <f t="shared" si="15"/>
        <v>105.27800000000001</v>
      </c>
      <c r="N64" s="17"/>
      <c r="O64" s="17"/>
      <c r="P64" s="17">
        <v>85.499400000000037</v>
      </c>
      <c r="Q64" s="17">
        <v>22.83019999999998</v>
      </c>
      <c r="R64" s="17"/>
      <c r="S64" s="17"/>
      <c r="T64" s="17">
        <f t="shared" si="16"/>
        <v>21.055600000000002</v>
      </c>
      <c r="U64" s="4">
        <f t="shared" si="21"/>
        <v>51.815999999999988</v>
      </c>
      <c r="V64" s="4"/>
      <c r="W64" s="17"/>
      <c r="X64" s="17"/>
      <c r="Y64" s="17">
        <f t="shared" si="17"/>
        <v>11</v>
      </c>
      <c r="Z64" s="17">
        <f t="shared" si="18"/>
        <v>8.5390869887345886</v>
      </c>
      <c r="AA64" s="17">
        <v>22.081600000000002</v>
      </c>
      <c r="AB64" s="17">
        <v>24.3872</v>
      </c>
      <c r="AC64" s="17">
        <v>22.306799999999999</v>
      </c>
      <c r="AD64" s="17">
        <v>20.6706</v>
      </c>
      <c r="AE64" s="17">
        <v>18.395199999999999</v>
      </c>
      <c r="AF64" s="17">
        <v>20.353000000000002</v>
      </c>
      <c r="AG64" s="17">
        <v>20.0702</v>
      </c>
      <c r="AH64" s="17">
        <v>20.002199999999998</v>
      </c>
      <c r="AI64" s="17">
        <v>21.095400000000001</v>
      </c>
      <c r="AJ64" s="17">
        <v>19.336400000000001</v>
      </c>
      <c r="AK64" s="17" t="s">
        <v>81</v>
      </c>
      <c r="AL64" s="17">
        <f t="shared" si="22"/>
        <v>51.815999999999988</v>
      </c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x14ac:dyDescent="0.25">
      <c r="A65" s="17" t="s">
        <v>118</v>
      </c>
      <c r="B65" s="17" t="s">
        <v>47</v>
      </c>
      <c r="C65" s="17">
        <v>136</v>
      </c>
      <c r="D65" s="17">
        <v>230</v>
      </c>
      <c r="E65" s="17">
        <v>104</v>
      </c>
      <c r="F65" s="17">
        <v>255</v>
      </c>
      <c r="G65" s="7">
        <v>0.6</v>
      </c>
      <c r="H65" s="17">
        <v>60</v>
      </c>
      <c r="I65" s="9" t="s">
        <v>119</v>
      </c>
      <c r="J65" s="17"/>
      <c r="K65" s="17">
        <v>110</v>
      </c>
      <c r="L65" s="17">
        <f t="shared" si="14"/>
        <v>-6</v>
      </c>
      <c r="M65" s="17">
        <f t="shared" si="15"/>
        <v>104</v>
      </c>
      <c r="N65" s="17"/>
      <c r="O65" s="17"/>
      <c r="P65" s="17">
        <v>0</v>
      </c>
      <c r="Q65" s="17">
        <v>0</v>
      </c>
      <c r="R65" s="17"/>
      <c r="S65" s="17"/>
      <c r="T65" s="17">
        <f t="shared" si="16"/>
        <v>20.8</v>
      </c>
      <c r="U65" s="4"/>
      <c r="V65" s="4"/>
      <c r="W65" s="17"/>
      <c r="X65" s="17"/>
      <c r="Y65" s="17">
        <f t="shared" si="17"/>
        <v>12.259615384615385</v>
      </c>
      <c r="Z65" s="17">
        <f t="shared" si="18"/>
        <v>12.259615384615385</v>
      </c>
      <c r="AA65" s="17">
        <v>16.600000000000001</v>
      </c>
      <c r="AB65" s="17">
        <v>27.6</v>
      </c>
      <c r="AC65" s="17">
        <v>32.799999999999997</v>
      </c>
      <c r="AD65" s="17">
        <v>33.4</v>
      </c>
      <c r="AE65" s="17">
        <v>27.8</v>
      </c>
      <c r="AF65" s="17">
        <v>8.6</v>
      </c>
      <c r="AG65" s="17">
        <v>11.4</v>
      </c>
      <c r="AH65" s="17">
        <v>15.8</v>
      </c>
      <c r="AI65" s="17">
        <v>18.8</v>
      </c>
      <c r="AJ65" s="17">
        <v>18.600000000000001</v>
      </c>
      <c r="AK65" s="17" t="s">
        <v>111</v>
      </c>
      <c r="AL65" s="17">
        <f t="shared" si="22"/>
        <v>0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 x14ac:dyDescent="0.25">
      <c r="A66" s="19" t="s">
        <v>108</v>
      </c>
      <c r="B66" s="17" t="s">
        <v>47</v>
      </c>
      <c r="C66" s="17"/>
      <c r="D66" s="17"/>
      <c r="E66" s="18">
        <f>0+E56</f>
        <v>124</v>
      </c>
      <c r="F66" s="18">
        <f>0+F56</f>
        <v>101</v>
      </c>
      <c r="G66" s="7">
        <v>0.35</v>
      </c>
      <c r="H66" s="17">
        <v>50</v>
      </c>
      <c r="I66" s="17" t="s">
        <v>42</v>
      </c>
      <c r="J66" s="17"/>
      <c r="K66" s="17"/>
      <c r="L66" s="17">
        <f t="shared" si="14"/>
        <v>124</v>
      </c>
      <c r="M66" s="17">
        <f t="shared" si="15"/>
        <v>124</v>
      </c>
      <c r="N66" s="17"/>
      <c r="O66" s="17"/>
      <c r="P66" s="17">
        <v>20.799999999999979</v>
      </c>
      <c r="Q66" s="17">
        <v>30.199999999999989</v>
      </c>
      <c r="R66" s="17"/>
      <c r="S66" s="17"/>
      <c r="T66" s="17">
        <f t="shared" si="16"/>
        <v>24.8</v>
      </c>
      <c r="U66" s="4">
        <f t="shared" si="21"/>
        <v>120.80000000000004</v>
      </c>
      <c r="V66" s="4"/>
      <c r="W66" s="17"/>
      <c r="X66" s="17"/>
      <c r="Y66" s="17">
        <f t="shared" si="17"/>
        <v>11</v>
      </c>
      <c r="Z66" s="17">
        <f t="shared" si="18"/>
        <v>6.1290322580645151</v>
      </c>
      <c r="AA66" s="17">
        <v>19.399999999999999</v>
      </c>
      <c r="AB66" s="17">
        <v>22.2</v>
      </c>
      <c r="AC66" s="17">
        <v>24.4</v>
      </c>
      <c r="AD66" s="17">
        <v>17</v>
      </c>
      <c r="AE66" s="17">
        <v>15.8</v>
      </c>
      <c r="AF66" s="17">
        <v>26.6</v>
      </c>
      <c r="AG66" s="17">
        <v>30.2</v>
      </c>
      <c r="AH66" s="17">
        <v>27</v>
      </c>
      <c r="AI66" s="17">
        <v>25.8</v>
      </c>
      <c r="AJ66" s="17">
        <v>15.2</v>
      </c>
      <c r="AK66" s="17"/>
      <c r="AL66" s="17">
        <f t="shared" si="22"/>
        <v>42.280000000000008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x14ac:dyDescent="0.25">
      <c r="A67" s="17" t="s">
        <v>120</v>
      </c>
      <c r="B67" s="17" t="s">
        <v>47</v>
      </c>
      <c r="C67" s="17">
        <v>489</v>
      </c>
      <c r="D67" s="17">
        <v>140</v>
      </c>
      <c r="E67" s="17">
        <v>376</v>
      </c>
      <c r="F67" s="17">
        <v>219</v>
      </c>
      <c r="G67" s="7">
        <v>0.37</v>
      </c>
      <c r="H67" s="17">
        <v>50</v>
      </c>
      <c r="I67" s="17" t="s">
        <v>42</v>
      </c>
      <c r="J67" s="17"/>
      <c r="K67" s="17">
        <v>376</v>
      </c>
      <c r="L67" s="17">
        <f t="shared" si="14"/>
        <v>0</v>
      </c>
      <c r="M67" s="17">
        <f t="shared" si="15"/>
        <v>376</v>
      </c>
      <c r="N67" s="17"/>
      <c r="O67" s="17"/>
      <c r="P67" s="17">
        <v>356.39999999999992</v>
      </c>
      <c r="Q67" s="17">
        <v>169.89599999999999</v>
      </c>
      <c r="R67" s="17"/>
      <c r="S67" s="17"/>
      <c r="T67" s="17">
        <f t="shared" si="16"/>
        <v>75.2</v>
      </c>
      <c r="U67" s="4">
        <f t="shared" si="21"/>
        <v>81.904000000000167</v>
      </c>
      <c r="V67" s="4"/>
      <c r="W67" s="17"/>
      <c r="X67" s="17"/>
      <c r="Y67" s="17">
        <f t="shared" si="17"/>
        <v>11</v>
      </c>
      <c r="Z67" s="17">
        <f t="shared" si="18"/>
        <v>9.9108510638297851</v>
      </c>
      <c r="AA67" s="17">
        <v>83.6</v>
      </c>
      <c r="AB67" s="17">
        <v>88.8</v>
      </c>
      <c r="AC67" s="17">
        <v>76.400000000000006</v>
      </c>
      <c r="AD67" s="17">
        <v>87.881</v>
      </c>
      <c r="AE67" s="17">
        <v>97.4</v>
      </c>
      <c r="AF67" s="17">
        <v>118.6</v>
      </c>
      <c r="AG67" s="17">
        <v>151</v>
      </c>
      <c r="AH67" s="17">
        <v>161</v>
      </c>
      <c r="AI67" s="17">
        <v>144.4</v>
      </c>
      <c r="AJ67" s="17">
        <v>130</v>
      </c>
      <c r="AK67" s="17" t="s">
        <v>121</v>
      </c>
      <c r="AL67" s="17">
        <f t="shared" si="22"/>
        <v>30.304480000000062</v>
      </c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 x14ac:dyDescent="0.25">
      <c r="A68" s="17" t="s">
        <v>122</v>
      </c>
      <c r="B68" s="17" t="s">
        <v>47</v>
      </c>
      <c r="C68" s="17"/>
      <c r="D68" s="17">
        <v>78</v>
      </c>
      <c r="E68" s="17">
        <v>55</v>
      </c>
      <c r="F68" s="17">
        <v>20</v>
      </c>
      <c r="G68" s="7">
        <v>0.4</v>
      </c>
      <c r="H68" s="17">
        <v>30</v>
      </c>
      <c r="I68" s="17" t="s">
        <v>42</v>
      </c>
      <c r="J68" s="17"/>
      <c r="K68" s="17">
        <v>63</v>
      </c>
      <c r="L68" s="17">
        <f t="shared" si="14"/>
        <v>-8</v>
      </c>
      <c r="M68" s="17">
        <f t="shared" si="15"/>
        <v>55</v>
      </c>
      <c r="N68" s="17"/>
      <c r="O68" s="17"/>
      <c r="P68" s="17">
        <v>0</v>
      </c>
      <c r="Q68" s="17">
        <v>0</v>
      </c>
      <c r="R68" s="17"/>
      <c r="S68" s="17"/>
      <c r="T68" s="17">
        <f t="shared" si="16"/>
        <v>11</v>
      </c>
      <c r="U68" s="4">
        <f>8*T68-S68-R68-Q68-P68-O68-F68</f>
        <v>68</v>
      </c>
      <c r="V68" s="4"/>
      <c r="W68" s="17"/>
      <c r="X68" s="17"/>
      <c r="Y68" s="17">
        <f t="shared" si="17"/>
        <v>8</v>
      </c>
      <c r="Z68" s="17">
        <f t="shared" si="18"/>
        <v>1.8181818181818181</v>
      </c>
      <c r="AA68" s="17">
        <v>3</v>
      </c>
      <c r="AB68" s="17">
        <v>-0.4</v>
      </c>
      <c r="AC68" s="17">
        <v>6.4</v>
      </c>
      <c r="AD68" s="17">
        <v>7</v>
      </c>
      <c r="AE68" s="17">
        <v>3.4</v>
      </c>
      <c r="AF68" s="17">
        <v>4.2</v>
      </c>
      <c r="AG68" s="17">
        <v>0.4</v>
      </c>
      <c r="AH68" s="17">
        <v>2.8</v>
      </c>
      <c r="AI68" s="17">
        <v>6</v>
      </c>
      <c r="AJ68" s="17">
        <v>4.2</v>
      </c>
      <c r="AK68" s="17" t="s">
        <v>123</v>
      </c>
      <c r="AL68" s="17">
        <f t="shared" si="22"/>
        <v>27.200000000000003</v>
      </c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x14ac:dyDescent="0.25">
      <c r="A69" s="17" t="s">
        <v>124</v>
      </c>
      <c r="B69" s="17" t="s">
        <v>47</v>
      </c>
      <c r="C69" s="17">
        <v>106</v>
      </c>
      <c r="D69" s="17">
        <v>118</v>
      </c>
      <c r="E69" s="17">
        <v>81.311999999999998</v>
      </c>
      <c r="F69" s="17">
        <v>119.688</v>
      </c>
      <c r="G69" s="7">
        <v>0.6</v>
      </c>
      <c r="H69" s="17">
        <v>55</v>
      </c>
      <c r="I69" s="9" t="s">
        <v>119</v>
      </c>
      <c r="J69" s="17"/>
      <c r="K69" s="17">
        <v>104</v>
      </c>
      <c r="L69" s="17">
        <f t="shared" si="14"/>
        <v>-22.688000000000002</v>
      </c>
      <c r="M69" s="17">
        <f t="shared" si="15"/>
        <v>81.311999999999998</v>
      </c>
      <c r="N69" s="17"/>
      <c r="O69" s="17"/>
      <c r="P69" s="17">
        <v>121.8</v>
      </c>
      <c r="Q69" s="17">
        <v>24</v>
      </c>
      <c r="R69" s="17"/>
      <c r="S69" s="17"/>
      <c r="T69" s="17">
        <f t="shared" si="16"/>
        <v>16.2624</v>
      </c>
      <c r="U69" s="4"/>
      <c r="V69" s="4"/>
      <c r="W69" s="17"/>
      <c r="X69" s="17"/>
      <c r="Y69" s="17">
        <f t="shared" si="17"/>
        <v>16.325265643447462</v>
      </c>
      <c r="Z69" s="17">
        <f t="shared" si="18"/>
        <v>16.325265643447462</v>
      </c>
      <c r="AA69" s="17">
        <v>22.8</v>
      </c>
      <c r="AB69" s="17">
        <v>28.8</v>
      </c>
      <c r="AC69" s="17">
        <v>28</v>
      </c>
      <c r="AD69" s="17">
        <v>18</v>
      </c>
      <c r="AE69" s="17">
        <v>16.2</v>
      </c>
      <c r="AF69" s="17">
        <v>11.6</v>
      </c>
      <c r="AG69" s="17">
        <v>13</v>
      </c>
      <c r="AH69" s="17">
        <v>9.8000000000000007</v>
      </c>
      <c r="AI69" s="17">
        <v>18</v>
      </c>
      <c r="AJ69" s="17">
        <v>16.2</v>
      </c>
      <c r="AK69" s="17" t="s">
        <v>81</v>
      </c>
      <c r="AL69" s="17">
        <f t="shared" si="22"/>
        <v>0</v>
      </c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 x14ac:dyDescent="0.25">
      <c r="A70" s="17" t="s">
        <v>125</v>
      </c>
      <c r="B70" s="17" t="s">
        <v>47</v>
      </c>
      <c r="C70" s="17">
        <v>27</v>
      </c>
      <c r="D70" s="17">
        <v>54</v>
      </c>
      <c r="E70" s="17">
        <v>39</v>
      </c>
      <c r="F70" s="17">
        <v>39</v>
      </c>
      <c r="G70" s="7">
        <v>0.45</v>
      </c>
      <c r="H70" s="17">
        <v>40</v>
      </c>
      <c r="I70" s="17" t="s">
        <v>42</v>
      </c>
      <c r="J70" s="17"/>
      <c r="K70" s="17">
        <v>45</v>
      </c>
      <c r="L70" s="17">
        <f t="shared" ref="L70:L95" si="23">E70-K70</f>
        <v>-6</v>
      </c>
      <c r="M70" s="17">
        <f t="shared" ref="M70:M95" si="24">E70-N70</f>
        <v>39</v>
      </c>
      <c r="N70" s="17"/>
      <c r="O70" s="17"/>
      <c r="P70" s="17">
        <v>0</v>
      </c>
      <c r="Q70" s="17">
        <v>53.400000000000013</v>
      </c>
      <c r="R70" s="17"/>
      <c r="S70" s="17"/>
      <c r="T70" s="17">
        <f t="shared" ref="T70:T95" si="25">M70/5</f>
        <v>7.8</v>
      </c>
      <c r="U70" s="4"/>
      <c r="V70" s="4"/>
      <c r="W70" s="17"/>
      <c r="X70" s="17"/>
      <c r="Y70" s="17">
        <f t="shared" ref="Y70:Y95" si="26">(F70+O70+P70+Q70+R70+S70+U70)/T70</f>
        <v>11.846153846153847</v>
      </c>
      <c r="Z70" s="17">
        <f t="shared" ref="Z70:Z95" si="27">(F70+O70+P70+Q70+R70+S70)/T70</f>
        <v>11.846153846153847</v>
      </c>
      <c r="AA70" s="17">
        <v>8.4</v>
      </c>
      <c r="AB70" s="17">
        <v>7.4</v>
      </c>
      <c r="AC70" s="17">
        <v>6.8</v>
      </c>
      <c r="AD70" s="17">
        <v>10.199999999999999</v>
      </c>
      <c r="AE70" s="17">
        <v>11.4</v>
      </c>
      <c r="AF70" s="17">
        <v>0.6</v>
      </c>
      <c r="AG70" s="17">
        <v>-0.4</v>
      </c>
      <c r="AH70" s="17">
        <v>15.4</v>
      </c>
      <c r="AI70" s="17">
        <v>15.8</v>
      </c>
      <c r="AJ70" s="17">
        <v>7.6</v>
      </c>
      <c r="AK70" s="17" t="s">
        <v>126</v>
      </c>
      <c r="AL70" s="17">
        <f t="shared" si="22"/>
        <v>0</v>
      </c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x14ac:dyDescent="0.25">
      <c r="A71" s="17" t="s">
        <v>127</v>
      </c>
      <c r="B71" s="17" t="s">
        <v>47</v>
      </c>
      <c r="C71" s="17">
        <v>118</v>
      </c>
      <c r="D71" s="17">
        <v>498</v>
      </c>
      <c r="E71" s="17">
        <v>330</v>
      </c>
      <c r="F71" s="17">
        <v>264</v>
      </c>
      <c r="G71" s="7">
        <v>0.4</v>
      </c>
      <c r="H71" s="17">
        <v>50</v>
      </c>
      <c r="I71" s="9" t="s">
        <v>119</v>
      </c>
      <c r="J71" s="17"/>
      <c r="K71" s="17">
        <v>331</v>
      </c>
      <c r="L71" s="17">
        <f t="shared" si="23"/>
        <v>-1</v>
      </c>
      <c r="M71" s="17">
        <f t="shared" si="24"/>
        <v>330</v>
      </c>
      <c r="N71" s="17"/>
      <c r="O71" s="17"/>
      <c r="P71" s="17">
        <v>20.399999999999981</v>
      </c>
      <c r="Q71" s="17">
        <v>187.8000000000001</v>
      </c>
      <c r="R71" s="17"/>
      <c r="S71" s="17"/>
      <c r="T71" s="17">
        <f t="shared" si="25"/>
        <v>66</v>
      </c>
      <c r="U71" s="4">
        <f t="shared" si="21"/>
        <v>253.79999999999995</v>
      </c>
      <c r="V71" s="4"/>
      <c r="W71" s="17"/>
      <c r="X71" s="17"/>
      <c r="Y71" s="17">
        <f t="shared" si="26"/>
        <v>11</v>
      </c>
      <c r="Z71" s="17">
        <f t="shared" si="27"/>
        <v>7.1545454545454552</v>
      </c>
      <c r="AA71" s="17">
        <v>58.2</v>
      </c>
      <c r="AB71" s="17">
        <v>57.4</v>
      </c>
      <c r="AC71" s="17">
        <v>75.599999999999994</v>
      </c>
      <c r="AD71" s="17">
        <v>87.6</v>
      </c>
      <c r="AE71" s="17">
        <v>56.4</v>
      </c>
      <c r="AF71" s="17">
        <v>46.6</v>
      </c>
      <c r="AG71" s="17">
        <v>50</v>
      </c>
      <c r="AH71" s="17">
        <v>48</v>
      </c>
      <c r="AI71" s="17">
        <v>46.6</v>
      </c>
      <c r="AJ71" s="17">
        <v>50.2</v>
      </c>
      <c r="AK71" s="17" t="s">
        <v>81</v>
      </c>
      <c r="AL71" s="17">
        <f t="shared" si="22"/>
        <v>101.51999999999998</v>
      </c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 x14ac:dyDescent="0.25">
      <c r="A72" s="17" t="s">
        <v>128</v>
      </c>
      <c r="B72" s="17" t="s">
        <v>47</v>
      </c>
      <c r="C72" s="17">
        <v>2</v>
      </c>
      <c r="D72" s="17">
        <v>30</v>
      </c>
      <c r="E72" s="17">
        <v>34</v>
      </c>
      <c r="F72" s="17">
        <v>-4</v>
      </c>
      <c r="G72" s="7">
        <v>0.4</v>
      </c>
      <c r="H72" s="17">
        <v>55</v>
      </c>
      <c r="I72" s="17" t="s">
        <v>42</v>
      </c>
      <c r="J72" s="17"/>
      <c r="K72" s="17">
        <v>42</v>
      </c>
      <c r="L72" s="17">
        <f t="shared" si="23"/>
        <v>-8</v>
      </c>
      <c r="M72" s="17">
        <f t="shared" si="24"/>
        <v>34</v>
      </c>
      <c r="N72" s="17"/>
      <c r="O72" s="17"/>
      <c r="P72" s="17">
        <v>8.8000000000000043</v>
      </c>
      <c r="Q72" s="17">
        <v>25</v>
      </c>
      <c r="R72" s="17"/>
      <c r="S72" s="17"/>
      <c r="T72" s="17">
        <f t="shared" si="25"/>
        <v>6.8</v>
      </c>
      <c r="U72" s="4">
        <f>10*T72-S72-R72-Q72-P72-O72-F72</f>
        <v>38.199999999999996</v>
      </c>
      <c r="V72" s="4"/>
      <c r="W72" s="17"/>
      <c r="X72" s="17"/>
      <c r="Y72" s="17">
        <f t="shared" si="26"/>
        <v>10</v>
      </c>
      <c r="Z72" s="17">
        <f t="shared" si="27"/>
        <v>4.382352941176471</v>
      </c>
      <c r="AA72" s="17">
        <v>4.8</v>
      </c>
      <c r="AB72" s="17">
        <v>3.6</v>
      </c>
      <c r="AC72" s="17">
        <v>3.8</v>
      </c>
      <c r="AD72" s="17">
        <v>6</v>
      </c>
      <c r="AE72" s="17">
        <v>6</v>
      </c>
      <c r="AF72" s="17">
        <v>6.4</v>
      </c>
      <c r="AG72" s="17">
        <v>3.4</v>
      </c>
      <c r="AH72" s="17">
        <v>2.2000000000000002</v>
      </c>
      <c r="AI72" s="17">
        <v>3.2</v>
      </c>
      <c r="AJ72" s="17">
        <v>3.2</v>
      </c>
      <c r="AK72" s="17"/>
      <c r="AL72" s="17">
        <f t="shared" si="22"/>
        <v>15.28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x14ac:dyDescent="0.25">
      <c r="A73" s="17" t="s">
        <v>129</v>
      </c>
      <c r="B73" s="17" t="s">
        <v>41</v>
      </c>
      <c r="C73" s="17">
        <v>265.72000000000003</v>
      </c>
      <c r="D73" s="17">
        <v>264.44900000000001</v>
      </c>
      <c r="E73" s="17">
        <v>203.09700000000001</v>
      </c>
      <c r="F73" s="17">
        <v>321.94099999999997</v>
      </c>
      <c r="G73" s="7">
        <v>1</v>
      </c>
      <c r="H73" s="17">
        <v>55</v>
      </c>
      <c r="I73" s="9" t="s">
        <v>119</v>
      </c>
      <c r="J73" s="17"/>
      <c r="K73" s="17">
        <v>197.7</v>
      </c>
      <c r="L73" s="17">
        <f t="shared" si="23"/>
        <v>5.3970000000000198</v>
      </c>
      <c r="M73" s="17">
        <f t="shared" si="24"/>
        <v>203.09700000000001</v>
      </c>
      <c r="N73" s="17"/>
      <c r="O73" s="17"/>
      <c r="P73" s="17">
        <v>0</v>
      </c>
      <c r="Q73" s="17">
        <v>15.79200000000003</v>
      </c>
      <c r="R73" s="17"/>
      <c r="S73" s="17"/>
      <c r="T73" s="17">
        <f t="shared" si="25"/>
        <v>40.619399999999999</v>
      </c>
      <c r="U73" s="4">
        <f t="shared" si="21"/>
        <v>109.0804</v>
      </c>
      <c r="V73" s="4"/>
      <c r="W73" s="17"/>
      <c r="X73" s="17"/>
      <c r="Y73" s="17">
        <f t="shared" si="26"/>
        <v>11</v>
      </c>
      <c r="Z73" s="17">
        <f t="shared" si="27"/>
        <v>8.3145738243302461</v>
      </c>
      <c r="AA73" s="17">
        <v>33.860399999999998</v>
      </c>
      <c r="AB73" s="17">
        <v>27.994399999999999</v>
      </c>
      <c r="AC73" s="17">
        <v>48.509399999999999</v>
      </c>
      <c r="AD73" s="17">
        <v>55.083000000000013</v>
      </c>
      <c r="AE73" s="17">
        <v>48.702399999999997</v>
      </c>
      <c r="AF73" s="17">
        <v>54.483199999999997</v>
      </c>
      <c r="AG73" s="17">
        <v>56.073800000000013</v>
      </c>
      <c r="AH73" s="17">
        <v>60.619199999999999</v>
      </c>
      <c r="AI73" s="17">
        <v>86.847999999999999</v>
      </c>
      <c r="AJ73" s="17">
        <v>73.95</v>
      </c>
      <c r="AK73" s="17" t="s">
        <v>130</v>
      </c>
      <c r="AL73" s="17">
        <f t="shared" si="22"/>
        <v>109.0804</v>
      </c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 x14ac:dyDescent="0.25">
      <c r="A74" s="17" t="s">
        <v>131</v>
      </c>
      <c r="B74" s="17" t="s">
        <v>41</v>
      </c>
      <c r="C74" s="17">
        <v>879.22500000000002</v>
      </c>
      <c r="D74" s="17">
        <v>246.88900000000001</v>
      </c>
      <c r="E74" s="17">
        <v>834.39599999999996</v>
      </c>
      <c r="F74" s="17">
        <v>200.751</v>
      </c>
      <c r="G74" s="7">
        <v>1</v>
      </c>
      <c r="H74" s="17">
        <v>60</v>
      </c>
      <c r="I74" s="17" t="s">
        <v>42</v>
      </c>
      <c r="J74" s="17"/>
      <c r="K74" s="17">
        <v>866.39499999999998</v>
      </c>
      <c r="L74" s="17">
        <f t="shared" si="23"/>
        <v>-31.999000000000024</v>
      </c>
      <c r="M74" s="17">
        <f t="shared" si="24"/>
        <v>818.976</v>
      </c>
      <c r="N74" s="17">
        <v>15.42</v>
      </c>
      <c r="O74" s="17">
        <v>271.53120000000001</v>
      </c>
      <c r="P74" s="17">
        <v>249.38359999999969</v>
      </c>
      <c r="Q74" s="17">
        <v>513.07260000000065</v>
      </c>
      <c r="R74" s="17"/>
      <c r="S74" s="17">
        <v>409.72880000000009</v>
      </c>
      <c r="T74" s="17">
        <f t="shared" si="25"/>
        <v>163.79519999999999</v>
      </c>
      <c r="U74" s="4">
        <f t="shared" si="21"/>
        <v>157.2799999999996</v>
      </c>
      <c r="V74" s="4"/>
      <c r="W74" s="17"/>
      <c r="X74" s="17"/>
      <c r="Y74" s="17">
        <f t="shared" si="26"/>
        <v>11</v>
      </c>
      <c r="Z74" s="17">
        <f t="shared" si="27"/>
        <v>10.039776501387101</v>
      </c>
      <c r="AA74" s="17">
        <v>157.58799999999999</v>
      </c>
      <c r="AB74" s="17">
        <v>139.45599999999999</v>
      </c>
      <c r="AC74" s="17">
        <v>135.76560000000001</v>
      </c>
      <c r="AD74" s="17">
        <v>135.16419999999999</v>
      </c>
      <c r="AE74" s="17">
        <v>135.3862</v>
      </c>
      <c r="AF74" s="17">
        <v>144.6498</v>
      </c>
      <c r="AG74" s="17">
        <v>139.93379999999999</v>
      </c>
      <c r="AH74" s="17">
        <v>141.43379999999999</v>
      </c>
      <c r="AI74" s="17">
        <v>149.8398</v>
      </c>
      <c r="AJ74" s="17">
        <v>158.6412</v>
      </c>
      <c r="AK74" s="17" t="s">
        <v>56</v>
      </c>
      <c r="AL74" s="17">
        <f t="shared" si="22"/>
        <v>157.2799999999996</v>
      </c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x14ac:dyDescent="0.25">
      <c r="A75" s="17" t="s">
        <v>132</v>
      </c>
      <c r="B75" s="17" t="s">
        <v>41</v>
      </c>
      <c r="C75" s="17">
        <v>673.62</v>
      </c>
      <c r="D75" s="17">
        <v>1766.74</v>
      </c>
      <c r="E75" s="17">
        <v>1518.249</v>
      </c>
      <c r="F75" s="17">
        <v>437.08199999999999</v>
      </c>
      <c r="G75" s="7">
        <v>1</v>
      </c>
      <c r="H75" s="17">
        <v>60</v>
      </c>
      <c r="I75" s="17" t="s">
        <v>42</v>
      </c>
      <c r="J75" s="17"/>
      <c r="K75" s="17">
        <v>1851.7850000000001</v>
      </c>
      <c r="L75" s="17">
        <f t="shared" si="23"/>
        <v>-333.53600000000006</v>
      </c>
      <c r="M75" s="17">
        <f t="shared" si="24"/>
        <v>1218.664</v>
      </c>
      <c r="N75" s="17">
        <v>299.58499999999998</v>
      </c>
      <c r="O75" s="17">
        <v>490.21600000000001</v>
      </c>
      <c r="P75" s="17">
        <v>0</v>
      </c>
      <c r="Q75" s="17">
        <v>626.44040000000041</v>
      </c>
      <c r="R75" s="17">
        <v>600</v>
      </c>
      <c r="S75" s="17">
        <v>714.43320000000017</v>
      </c>
      <c r="T75" s="17">
        <f t="shared" si="25"/>
        <v>243.7328</v>
      </c>
      <c r="U75" s="4"/>
      <c r="V75" s="4"/>
      <c r="W75" s="17"/>
      <c r="X75" s="17"/>
      <c r="Y75" s="17">
        <f t="shared" si="26"/>
        <v>11.767688222512524</v>
      </c>
      <c r="Z75" s="17">
        <f t="shared" si="27"/>
        <v>11.767688222512524</v>
      </c>
      <c r="AA75" s="17">
        <v>274.78199999999998</v>
      </c>
      <c r="AB75" s="17">
        <v>221.50720000000001</v>
      </c>
      <c r="AC75" s="17">
        <v>245.108</v>
      </c>
      <c r="AD75" s="17">
        <v>238.09039999999999</v>
      </c>
      <c r="AE75" s="17">
        <v>270.62079999999997</v>
      </c>
      <c r="AF75" s="17">
        <v>290.8544</v>
      </c>
      <c r="AG75" s="17">
        <v>280.83499999999998</v>
      </c>
      <c r="AH75" s="17">
        <v>292.69880000000001</v>
      </c>
      <c r="AI75" s="17">
        <v>311.60039999999998</v>
      </c>
      <c r="AJ75" s="17">
        <v>290.70960000000002</v>
      </c>
      <c r="AK75" s="17" t="s">
        <v>133</v>
      </c>
      <c r="AL75" s="17">
        <f t="shared" si="22"/>
        <v>0</v>
      </c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x14ac:dyDescent="0.25">
      <c r="A76" s="17" t="s">
        <v>134</v>
      </c>
      <c r="B76" s="17" t="s">
        <v>41</v>
      </c>
      <c r="C76" s="17">
        <v>1581.5940000000001</v>
      </c>
      <c r="D76" s="17">
        <v>308.72800000000001</v>
      </c>
      <c r="E76" s="17">
        <v>1168.4349999999999</v>
      </c>
      <c r="F76" s="17">
        <v>477.95600000000002</v>
      </c>
      <c r="G76" s="7">
        <v>1</v>
      </c>
      <c r="H76" s="17">
        <v>60</v>
      </c>
      <c r="I76" s="17" t="s">
        <v>42</v>
      </c>
      <c r="J76" s="17"/>
      <c r="K76" s="17">
        <v>1272.5260000000001</v>
      </c>
      <c r="L76" s="17">
        <f t="shared" si="23"/>
        <v>-104.09100000000012</v>
      </c>
      <c r="M76" s="17">
        <f t="shared" si="24"/>
        <v>1168.4349999999999</v>
      </c>
      <c r="N76" s="17"/>
      <c r="O76" s="17">
        <v>415.97160000000002</v>
      </c>
      <c r="P76" s="17">
        <v>156.27228000000011</v>
      </c>
      <c r="Q76" s="17">
        <v>367.48611999999929</v>
      </c>
      <c r="R76" s="17">
        <v>300</v>
      </c>
      <c r="S76" s="17">
        <v>564.6024799999999</v>
      </c>
      <c r="T76" s="17">
        <f t="shared" si="25"/>
        <v>233.68699999999998</v>
      </c>
      <c r="U76" s="4">
        <f t="shared" si="21"/>
        <v>288.26852000000019</v>
      </c>
      <c r="V76" s="4"/>
      <c r="W76" s="17"/>
      <c r="X76" s="17"/>
      <c r="Y76" s="17">
        <f t="shared" si="26"/>
        <v>10.999999999999998</v>
      </c>
      <c r="Z76" s="17">
        <f t="shared" si="27"/>
        <v>9.7664332205043465</v>
      </c>
      <c r="AA76" s="17">
        <v>217.15479999999999</v>
      </c>
      <c r="AB76" s="17">
        <v>200.46619999999999</v>
      </c>
      <c r="AC76" s="17">
        <v>207.98580000000001</v>
      </c>
      <c r="AD76" s="17">
        <v>215.30420000000001</v>
      </c>
      <c r="AE76" s="17">
        <v>215.91079999999999</v>
      </c>
      <c r="AF76" s="17">
        <v>205.8614</v>
      </c>
      <c r="AG76" s="17">
        <v>228.17439999999999</v>
      </c>
      <c r="AH76" s="17">
        <v>233.14519999999999</v>
      </c>
      <c r="AI76" s="17">
        <v>229.86080000000001</v>
      </c>
      <c r="AJ76" s="17">
        <v>221.07040000000001</v>
      </c>
      <c r="AK76" s="17" t="s">
        <v>56</v>
      </c>
      <c r="AL76" s="17">
        <f t="shared" si="22"/>
        <v>288.26852000000019</v>
      </c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x14ac:dyDescent="0.25">
      <c r="A77" s="17" t="s">
        <v>135</v>
      </c>
      <c r="B77" s="17" t="s">
        <v>41</v>
      </c>
      <c r="C77" s="17">
        <v>2248.864</v>
      </c>
      <c r="D77" s="17">
        <v>1298.682</v>
      </c>
      <c r="E77" s="17">
        <v>2029.6189999999999</v>
      </c>
      <c r="F77" s="17">
        <v>959.24</v>
      </c>
      <c r="G77" s="7">
        <v>1</v>
      </c>
      <c r="H77" s="17">
        <v>60</v>
      </c>
      <c r="I77" s="17" t="s">
        <v>42</v>
      </c>
      <c r="J77" s="17"/>
      <c r="K77" s="17">
        <v>2385.605</v>
      </c>
      <c r="L77" s="17">
        <f t="shared" si="23"/>
        <v>-355.9860000000001</v>
      </c>
      <c r="M77" s="17">
        <f t="shared" si="24"/>
        <v>1679.0639999999999</v>
      </c>
      <c r="N77" s="17">
        <v>350.55500000000001</v>
      </c>
      <c r="O77" s="17">
        <v>734.8288</v>
      </c>
      <c r="P77" s="17">
        <v>276.1506799999998</v>
      </c>
      <c r="Q77" s="17">
        <v>632.84392000000048</v>
      </c>
      <c r="R77" s="17">
        <v>600</v>
      </c>
      <c r="S77" s="17">
        <v>1022.28828</v>
      </c>
      <c r="T77" s="17">
        <f t="shared" si="25"/>
        <v>335.81279999999998</v>
      </c>
      <c r="U77" s="4"/>
      <c r="V77" s="4"/>
      <c r="W77" s="17"/>
      <c r="X77" s="17"/>
      <c r="Y77" s="17">
        <f t="shared" si="26"/>
        <v>12.582461657209016</v>
      </c>
      <c r="Z77" s="17">
        <f t="shared" si="27"/>
        <v>12.582461657209016</v>
      </c>
      <c r="AA77" s="17">
        <v>393.18779999999998</v>
      </c>
      <c r="AB77" s="17">
        <v>361.24419999999998</v>
      </c>
      <c r="AC77" s="17">
        <v>367.4144</v>
      </c>
      <c r="AD77" s="17">
        <v>330.62880000000001</v>
      </c>
      <c r="AE77" s="17">
        <v>341.40019999999998</v>
      </c>
      <c r="AF77" s="17">
        <v>365.04199999999997</v>
      </c>
      <c r="AG77" s="17">
        <v>357.88040000000001</v>
      </c>
      <c r="AH77" s="17">
        <v>348.40559999999999</v>
      </c>
      <c r="AI77" s="17">
        <v>351.51580000000001</v>
      </c>
      <c r="AJ77" s="17">
        <v>336.48200000000003</v>
      </c>
      <c r="AK77" s="17" t="s">
        <v>56</v>
      </c>
      <c r="AL77" s="17">
        <f t="shared" si="22"/>
        <v>0</v>
      </c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 x14ac:dyDescent="0.25">
      <c r="A78" s="17" t="s">
        <v>136</v>
      </c>
      <c r="B78" s="17" t="s">
        <v>41</v>
      </c>
      <c r="C78" s="17">
        <v>43.079000000000001</v>
      </c>
      <c r="D78" s="17">
        <v>60.575000000000003</v>
      </c>
      <c r="E78" s="17">
        <v>40.319000000000003</v>
      </c>
      <c r="F78" s="17">
        <v>48.804000000000002</v>
      </c>
      <c r="G78" s="7">
        <v>1</v>
      </c>
      <c r="H78" s="17">
        <v>60</v>
      </c>
      <c r="I78" s="17" t="s">
        <v>42</v>
      </c>
      <c r="J78" s="17"/>
      <c r="K78" s="17">
        <v>51.759</v>
      </c>
      <c r="L78" s="17">
        <f t="shared" si="23"/>
        <v>-11.439999999999998</v>
      </c>
      <c r="M78" s="17">
        <f t="shared" si="24"/>
        <v>28.21</v>
      </c>
      <c r="N78" s="17">
        <v>12.109</v>
      </c>
      <c r="O78" s="17"/>
      <c r="P78" s="17">
        <v>0</v>
      </c>
      <c r="Q78" s="17">
        <v>4.7689999999999912</v>
      </c>
      <c r="R78" s="17"/>
      <c r="S78" s="17"/>
      <c r="T78" s="17">
        <f t="shared" si="25"/>
        <v>5.6420000000000003</v>
      </c>
      <c r="U78" s="4">
        <f t="shared" si="21"/>
        <v>8.4890000000000114</v>
      </c>
      <c r="V78" s="4"/>
      <c r="W78" s="17"/>
      <c r="X78" s="17"/>
      <c r="Y78" s="17">
        <f t="shared" si="26"/>
        <v>11</v>
      </c>
      <c r="Z78" s="17">
        <f t="shared" si="27"/>
        <v>9.4953917050691228</v>
      </c>
      <c r="AA78" s="17">
        <v>7.0709999999999997</v>
      </c>
      <c r="AB78" s="17">
        <v>5.2875999999999994</v>
      </c>
      <c r="AC78" s="17">
        <v>6.8918000000000008</v>
      </c>
      <c r="AD78" s="17">
        <v>9.770999999999999</v>
      </c>
      <c r="AE78" s="17">
        <v>8.0030000000000001</v>
      </c>
      <c r="AF78" s="17">
        <v>7.383</v>
      </c>
      <c r="AG78" s="17">
        <v>5.8895999999999997</v>
      </c>
      <c r="AH78" s="17">
        <v>2.9893999999999998</v>
      </c>
      <c r="AI78" s="17">
        <v>4.1386000000000003</v>
      </c>
      <c r="AJ78" s="17">
        <v>7.8266000000000009</v>
      </c>
      <c r="AK78" s="17"/>
      <c r="AL78" s="17">
        <f t="shared" si="22"/>
        <v>8.4890000000000114</v>
      </c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x14ac:dyDescent="0.25">
      <c r="A79" s="17" t="s">
        <v>137</v>
      </c>
      <c r="B79" s="17" t="s">
        <v>47</v>
      </c>
      <c r="C79" s="17">
        <v>340</v>
      </c>
      <c r="D79" s="17">
        <v>146</v>
      </c>
      <c r="E79" s="17">
        <v>323</v>
      </c>
      <c r="F79" s="17">
        <v>130</v>
      </c>
      <c r="G79" s="7">
        <v>0.3</v>
      </c>
      <c r="H79" s="17">
        <v>40</v>
      </c>
      <c r="I79" s="17" t="s">
        <v>42</v>
      </c>
      <c r="J79" s="17"/>
      <c r="K79" s="17">
        <v>340</v>
      </c>
      <c r="L79" s="17">
        <f t="shared" si="23"/>
        <v>-17</v>
      </c>
      <c r="M79" s="17">
        <f t="shared" si="24"/>
        <v>323</v>
      </c>
      <c r="N79" s="17"/>
      <c r="O79" s="17"/>
      <c r="P79" s="17">
        <v>132.6</v>
      </c>
      <c r="Q79" s="17">
        <v>197.4</v>
      </c>
      <c r="R79" s="17"/>
      <c r="S79" s="17"/>
      <c r="T79" s="17">
        <f t="shared" si="25"/>
        <v>64.599999999999994</v>
      </c>
      <c r="U79" s="4">
        <f t="shared" si="21"/>
        <v>250.59999999999991</v>
      </c>
      <c r="V79" s="4"/>
      <c r="W79" s="17"/>
      <c r="X79" s="17"/>
      <c r="Y79" s="17">
        <f t="shared" si="26"/>
        <v>11</v>
      </c>
      <c r="Z79" s="17">
        <f t="shared" si="27"/>
        <v>7.1207430340557281</v>
      </c>
      <c r="AA79" s="17">
        <v>58</v>
      </c>
      <c r="AB79" s="17">
        <v>54</v>
      </c>
      <c r="AC79" s="17">
        <v>56.4</v>
      </c>
      <c r="AD79" s="17">
        <v>57.2</v>
      </c>
      <c r="AE79" s="17">
        <v>69.8</v>
      </c>
      <c r="AF79" s="17">
        <v>80.2</v>
      </c>
      <c r="AG79" s="17">
        <v>75.400000000000006</v>
      </c>
      <c r="AH79" s="17">
        <v>74.599999999999994</v>
      </c>
      <c r="AI79" s="17">
        <v>82.4</v>
      </c>
      <c r="AJ79" s="17">
        <v>83.4</v>
      </c>
      <c r="AK79" s="17"/>
      <c r="AL79" s="17">
        <f t="shared" si="22"/>
        <v>75.179999999999964</v>
      </c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 x14ac:dyDescent="0.25">
      <c r="A80" s="17" t="s">
        <v>138</v>
      </c>
      <c r="B80" s="17" t="s">
        <v>47</v>
      </c>
      <c r="C80" s="17">
        <v>1</v>
      </c>
      <c r="D80" s="17">
        <v>20</v>
      </c>
      <c r="E80" s="17">
        <v>20</v>
      </c>
      <c r="F80" s="17"/>
      <c r="G80" s="7">
        <v>7.0000000000000007E-2</v>
      </c>
      <c r="H80" s="17">
        <v>90</v>
      </c>
      <c r="I80" s="17" t="s">
        <v>42</v>
      </c>
      <c r="J80" s="17"/>
      <c r="K80" s="17">
        <v>55</v>
      </c>
      <c r="L80" s="17">
        <f t="shared" si="23"/>
        <v>-35</v>
      </c>
      <c r="M80" s="17">
        <f t="shared" si="24"/>
        <v>20</v>
      </c>
      <c r="N80" s="17"/>
      <c r="O80" s="17"/>
      <c r="P80" s="17">
        <v>358.2</v>
      </c>
      <c r="Q80" s="17">
        <v>42.400000000000027</v>
      </c>
      <c r="R80" s="17"/>
      <c r="S80" s="17"/>
      <c r="T80" s="17">
        <f t="shared" si="25"/>
        <v>4</v>
      </c>
      <c r="U80" s="4"/>
      <c r="V80" s="4"/>
      <c r="W80" s="17"/>
      <c r="X80" s="17"/>
      <c r="Y80" s="17">
        <f t="shared" si="26"/>
        <v>100.15</v>
      </c>
      <c r="Z80" s="17">
        <f t="shared" si="27"/>
        <v>100.15</v>
      </c>
      <c r="AA80" s="17">
        <v>38</v>
      </c>
      <c r="AB80" s="17">
        <v>53.8</v>
      </c>
      <c r="AC80" s="17">
        <v>16.399999999999999</v>
      </c>
      <c r="AD80" s="17">
        <v>0</v>
      </c>
      <c r="AE80" s="17">
        <v>21.8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 t="s">
        <v>62</v>
      </c>
      <c r="AL80" s="17">
        <f t="shared" si="22"/>
        <v>0</v>
      </c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x14ac:dyDescent="0.25">
      <c r="A81" s="17" t="s">
        <v>139</v>
      </c>
      <c r="B81" s="17" t="s">
        <v>47</v>
      </c>
      <c r="C81" s="17">
        <v>-4</v>
      </c>
      <c r="D81" s="17">
        <v>1</v>
      </c>
      <c r="E81" s="17">
        <v>1</v>
      </c>
      <c r="F81" s="17">
        <v>-4</v>
      </c>
      <c r="G81" s="7">
        <v>7.0000000000000007E-2</v>
      </c>
      <c r="H81" s="17">
        <v>90</v>
      </c>
      <c r="I81" s="17" t="s">
        <v>42</v>
      </c>
      <c r="J81" s="17"/>
      <c r="K81" s="17">
        <v>27</v>
      </c>
      <c r="L81" s="17">
        <f t="shared" si="23"/>
        <v>-26</v>
      </c>
      <c r="M81" s="17">
        <f t="shared" si="24"/>
        <v>1</v>
      </c>
      <c r="N81" s="17"/>
      <c r="O81" s="17"/>
      <c r="P81" s="17">
        <v>160.80000000000001</v>
      </c>
      <c r="Q81" s="17">
        <v>89.599999999999966</v>
      </c>
      <c r="R81" s="17"/>
      <c r="S81" s="17"/>
      <c r="T81" s="17">
        <f t="shared" si="25"/>
        <v>0.2</v>
      </c>
      <c r="U81" s="4"/>
      <c r="V81" s="4"/>
      <c r="W81" s="17"/>
      <c r="X81" s="17"/>
      <c r="Y81" s="17">
        <f t="shared" si="26"/>
        <v>1231.9999999999998</v>
      </c>
      <c r="Z81" s="17">
        <f t="shared" si="27"/>
        <v>1231.9999999999998</v>
      </c>
      <c r="AA81" s="17">
        <v>22.4</v>
      </c>
      <c r="AB81" s="17">
        <v>22.4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 t="s">
        <v>62</v>
      </c>
      <c r="AL81" s="17">
        <f t="shared" si="22"/>
        <v>0</v>
      </c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x14ac:dyDescent="0.25">
      <c r="A82" s="17" t="s">
        <v>140</v>
      </c>
      <c r="B82" s="17" t="s">
        <v>47</v>
      </c>
      <c r="C82" s="17">
        <v>46</v>
      </c>
      <c r="D82" s="17">
        <v>77</v>
      </c>
      <c r="E82" s="17">
        <v>118</v>
      </c>
      <c r="F82" s="17">
        <v>1</v>
      </c>
      <c r="G82" s="7">
        <v>7.0000000000000007E-2</v>
      </c>
      <c r="H82" s="17">
        <v>90</v>
      </c>
      <c r="I82" s="17" t="s">
        <v>42</v>
      </c>
      <c r="J82" s="17"/>
      <c r="K82" s="17">
        <v>160</v>
      </c>
      <c r="L82" s="17">
        <f t="shared" si="23"/>
        <v>-42</v>
      </c>
      <c r="M82" s="17">
        <f t="shared" si="24"/>
        <v>118</v>
      </c>
      <c r="N82" s="17"/>
      <c r="O82" s="17"/>
      <c r="P82" s="17">
        <v>0</v>
      </c>
      <c r="Q82" s="17">
        <v>205.2</v>
      </c>
      <c r="R82" s="17"/>
      <c r="S82" s="17"/>
      <c r="T82" s="17">
        <f t="shared" si="25"/>
        <v>23.6</v>
      </c>
      <c r="U82" s="4">
        <f t="shared" si="21"/>
        <v>53.400000000000034</v>
      </c>
      <c r="V82" s="4"/>
      <c r="W82" s="17"/>
      <c r="X82" s="17"/>
      <c r="Y82" s="17">
        <f t="shared" si="26"/>
        <v>11</v>
      </c>
      <c r="Z82" s="17">
        <f t="shared" si="27"/>
        <v>8.7372881355932197</v>
      </c>
      <c r="AA82" s="17">
        <v>30.6</v>
      </c>
      <c r="AB82" s="17">
        <v>12.4</v>
      </c>
      <c r="AC82" s="17">
        <v>0.8</v>
      </c>
      <c r="AD82" s="17">
        <v>14.2</v>
      </c>
      <c r="AE82" s="17">
        <v>14.4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 t="s">
        <v>141</v>
      </c>
      <c r="AL82" s="17">
        <f t="shared" si="22"/>
        <v>3.7380000000000027</v>
      </c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x14ac:dyDescent="0.25">
      <c r="A83" s="17" t="s">
        <v>142</v>
      </c>
      <c r="B83" s="17" t="s">
        <v>47</v>
      </c>
      <c r="C83" s="17"/>
      <c r="D83" s="17">
        <v>72</v>
      </c>
      <c r="E83" s="17">
        <v>72</v>
      </c>
      <c r="F83" s="17"/>
      <c r="G83" s="7">
        <v>0.05</v>
      </c>
      <c r="H83" s="17">
        <v>90</v>
      </c>
      <c r="I83" s="17" t="s">
        <v>42</v>
      </c>
      <c r="J83" s="17"/>
      <c r="K83" s="17">
        <v>97</v>
      </c>
      <c r="L83" s="17">
        <f t="shared" si="23"/>
        <v>-25</v>
      </c>
      <c r="M83" s="17">
        <f t="shared" si="24"/>
        <v>72</v>
      </c>
      <c r="N83" s="17"/>
      <c r="O83" s="17"/>
      <c r="P83" s="17">
        <v>0</v>
      </c>
      <c r="Q83" s="17">
        <v>54.4</v>
      </c>
      <c r="R83" s="17"/>
      <c r="S83" s="17"/>
      <c r="T83" s="17">
        <f t="shared" si="25"/>
        <v>14.4</v>
      </c>
      <c r="U83" s="4">
        <f>10*T83-S83-R83-Q83-P83-O83-F83</f>
        <v>89.6</v>
      </c>
      <c r="V83" s="4"/>
      <c r="W83" s="17"/>
      <c r="X83" s="17"/>
      <c r="Y83" s="17">
        <f t="shared" si="26"/>
        <v>10</v>
      </c>
      <c r="Z83" s="17">
        <f t="shared" si="27"/>
        <v>3.7777777777777777</v>
      </c>
      <c r="AA83" s="17">
        <v>7.8</v>
      </c>
      <c r="AB83" s="17">
        <v>0</v>
      </c>
      <c r="AC83" s="17">
        <v>1</v>
      </c>
      <c r="AD83" s="17">
        <v>14</v>
      </c>
      <c r="AE83" s="17">
        <v>13.8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 t="s">
        <v>62</v>
      </c>
      <c r="AL83" s="17">
        <f t="shared" si="22"/>
        <v>4.4799999999999995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spans="1:51" x14ac:dyDescent="0.25">
      <c r="A84" s="17" t="s">
        <v>143</v>
      </c>
      <c r="B84" s="17" t="s">
        <v>47</v>
      </c>
      <c r="C84" s="17">
        <v>54</v>
      </c>
      <c r="D84" s="17">
        <v>4</v>
      </c>
      <c r="E84" s="17">
        <v>54</v>
      </c>
      <c r="F84" s="17">
        <v>2</v>
      </c>
      <c r="G84" s="7">
        <v>5.5E-2</v>
      </c>
      <c r="H84" s="17">
        <v>90</v>
      </c>
      <c r="I84" s="17" t="s">
        <v>42</v>
      </c>
      <c r="J84" s="17"/>
      <c r="K84" s="17">
        <v>105</v>
      </c>
      <c r="L84" s="17">
        <f t="shared" si="23"/>
        <v>-51</v>
      </c>
      <c r="M84" s="17">
        <f t="shared" si="24"/>
        <v>54</v>
      </c>
      <c r="N84" s="17"/>
      <c r="O84" s="17"/>
      <c r="P84" s="17">
        <v>357.2</v>
      </c>
      <c r="Q84" s="17">
        <v>156.6</v>
      </c>
      <c r="R84" s="17"/>
      <c r="S84" s="17"/>
      <c r="T84" s="17">
        <f t="shared" si="25"/>
        <v>10.8</v>
      </c>
      <c r="U84" s="4"/>
      <c r="V84" s="4"/>
      <c r="W84" s="17"/>
      <c r="X84" s="17"/>
      <c r="Y84" s="17">
        <f t="shared" si="26"/>
        <v>47.759259259259252</v>
      </c>
      <c r="Z84" s="17">
        <f t="shared" si="27"/>
        <v>47.759259259259252</v>
      </c>
      <c r="AA84" s="17">
        <v>46.8</v>
      </c>
      <c r="AB84" s="17">
        <v>50.4</v>
      </c>
      <c r="AC84" s="17">
        <v>14.2</v>
      </c>
      <c r="AD84" s="17">
        <v>0.6</v>
      </c>
      <c r="AE84" s="17">
        <v>25.2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 t="s">
        <v>62</v>
      </c>
      <c r="AL84" s="17">
        <f t="shared" si="22"/>
        <v>0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x14ac:dyDescent="0.25">
      <c r="A85" s="17" t="s">
        <v>144</v>
      </c>
      <c r="B85" s="17" t="s">
        <v>47</v>
      </c>
      <c r="C85" s="17"/>
      <c r="D85" s="17">
        <v>120</v>
      </c>
      <c r="E85" s="17">
        <v>4</v>
      </c>
      <c r="F85" s="17">
        <v>112</v>
      </c>
      <c r="G85" s="7">
        <v>0.05</v>
      </c>
      <c r="H85" s="17">
        <v>120</v>
      </c>
      <c r="I85" s="17" t="s">
        <v>42</v>
      </c>
      <c r="J85" s="17"/>
      <c r="K85" s="17">
        <v>4</v>
      </c>
      <c r="L85" s="17">
        <f t="shared" si="23"/>
        <v>0</v>
      </c>
      <c r="M85" s="17">
        <f t="shared" si="24"/>
        <v>4</v>
      </c>
      <c r="N85" s="17"/>
      <c r="O85" s="17"/>
      <c r="P85" s="17">
        <v>0</v>
      </c>
      <c r="Q85" s="17">
        <v>0</v>
      </c>
      <c r="R85" s="17"/>
      <c r="S85" s="17"/>
      <c r="T85" s="17">
        <f t="shared" si="25"/>
        <v>0.8</v>
      </c>
      <c r="U85" s="4"/>
      <c r="V85" s="4"/>
      <c r="W85" s="17"/>
      <c r="X85" s="17"/>
      <c r="Y85" s="17">
        <f t="shared" si="26"/>
        <v>140</v>
      </c>
      <c r="Z85" s="17">
        <f t="shared" si="27"/>
        <v>140</v>
      </c>
      <c r="AA85" s="17">
        <v>0</v>
      </c>
      <c r="AB85" s="17">
        <v>2.8</v>
      </c>
      <c r="AC85" s="17">
        <v>11.2</v>
      </c>
      <c r="AD85" s="17">
        <v>9.1999999999999993</v>
      </c>
      <c r="AE85" s="17">
        <v>0.6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 t="s">
        <v>145</v>
      </c>
      <c r="AL85" s="17">
        <f t="shared" si="22"/>
        <v>0</v>
      </c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spans="1:51" x14ac:dyDescent="0.25">
      <c r="A86" s="17" t="s">
        <v>146</v>
      </c>
      <c r="B86" s="17" t="s">
        <v>41</v>
      </c>
      <c r="C86" s="17">
        <v>1676.943</v>
      </c>
      <c r="D86" s="17">
        <v>2571.9299999999998</v>
      </c>
      <c r="E86" s="17">
        <v>2471.5039999999999</v>
      </c>
      <c r="F86" s="17">
        <v>1354.635</v>
      </c>
      <c r="G86" s="7">
        <v>1</v>
      </c>
      <c r="H86" s="17">
        <v>40</v>
      </c>
      <c r="I86" s="17" t="s">
        <v>42</v>
      </c>
      <c r="J86" s="17"/>
      <c r="K86" s="17">
        <v>2431.5859999999998</v>
      </c>
      <c r="L86" s="17">
        <f t="shared" si="23"/>
        <v>39.91800000000012</v>
      </c>
      <c r="M86" s="17">
        <f t="shared" si="24"/>
        <v>2376.848</v>
      </c>
      <c r="N86" s="17">
        <v>94.656000000000006</v>
      </c>
      <c r="O86" s="17"/>
      <c r="P86" s="17">
        <v>1196.4156</v>
      </c>
      <c r="Q86" s="17">
        <v>616.33728999999835</v>
      </c>
      <c r="R86" s="17">
        <v>600</v>
      </c>
      <c r="S86" s="17"/>
      <c r="T86" s="17">
        <f t="shared" si="25"/>
        <v>475.36959999999999</v>
      </c>
      <c r="U86" s="4">
        <f t="shared" si="21"/>
        <v>1461.6777100000011</v>
      </c>
      <c r="V86" s="4"/>
      <c r="W86" s="17"/>
      <c r="X86" s="17"/>
      <c r="Y86" s="17">
        <f t="shared" si="26"/>
        <v>10.999999999999998</v>
      </c>
      <c r="Z86" s="17">
        <f t="shared" si="27"/>
        <v>7.9251763049214725</v>
      </c>
      <c r="AA86" s="17">
        <v>489.04579999999999</v>
      </c>
      <c r="AB86" s="17">
        <v>476.74680000000001</v>
      </c>
      <c r="AC86" s="17">
        <v>497.0412</v>
      </c>
      <c r="AD86" s="17">
        <v>465.19560000000001</v>
      </c>
      <c r="AE86" s="17">
        <v>452.83139999999997</v>
      </c>
      <c r="AF86" s="17">
        <v>487.1696</v>
      </c>
      <c r="AG86" s="17">
        <v>478.88060000000002</v>
      </c>
      <c r="AH86" s="17">
        <v>490.40699999999998</v>
      </c>
      <c r="AI86" s="17">
        <v>491.04140000000001</v>
      </c>
      <c r="AJ86" s="17">
        <v>487.68380000000002</v>
      </c>
      <c r="AK86" s="17" t="s">
        <v>56</v>
      </c>
      <c r="AL86" s="17">
        <f t="shared" si="22"/>
        <v>1461.6777100000011</v>
      </c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x14ac:dyDescent="0.25">
      <c r="A87" s="13" t="s">
        <v>147</v>
      </c>
      <c r="B87" s="13" t="s">
        <v>41</v>
      </c>
      <c r="C87" s="13"/>
      <c r="D87" s="13"/>
      <c r="E87" s="13"/>
      <c r="F87" s="13"/>
      <c r="G87" s="14">
        <v>0</v>
      </c>
      <c r="H87" s="13">
        <v>60</v>
      </c>
      <c r="I87" s="13" t="s">
        <v>42</v>
      </c>
      <c r="J87" s="13"/>
      <c r="K87" s="13"/>
      <c r="L87" s="13">
        <f t="shared" si="23"/>
        <v>0</v>
      </c>
      <c r="M87" s="13">
        <f t="shared" si="24"/>
        <v>0</v>
      </c>
      <c r="N87" s="13"/>
      <c r="O87" s="13"/>
      <c r="P87" s="13">
        <v>0</v>
      </c>
      <c r="Q87" s="13">
        <v>0</v>
      </c>
      <c r="R87" s="13"/>
      <c r="S87" s="13"/>
      <c r="T87" s="13">
        <f t="shared" si="25"/>
        <v>0</v>
      </c>
      <c r="U87" s="15"/>
      <c r="V87" s="15"/>
      <c r="W87" s="13"/>
      <c r="X87" s="13"/>
      <c r="Y87" s="13" t="e">
        <f t="shared" si="26"/>
        <v>#DIV/0!</v>
      </c>
      <c r="Z87" s="13" t="e">
        <f t="shared" si="27"/>
        <v>#DIV/0!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 t="s">
        <v>78</v>
      </c>
      <c r="AL87" s="13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spans="1:51" x14ac:dyDescent="0.25">
      <c r="A88" s="17" t="s">
        <v>148</v>
      </c>
      <c r="B88" s="17" t="s">
        <v>47</v>
      </c>
      <c r="C88" s="17">
        <v>460</v>
      </c>
      <c r="D88" s="17">
        <v>116</v>
      </c>
      <c r="E88" s="17">
        <v>398</v>
      </c>
      <c r="F88" s="17">
        <v>144</v>
      </c>
      <c r="G88" s="7">
        <v>0.3</v>
      </c>
      <c r="H88" s="17">
        <v>40</v>
      </c>
      <c r="I88" s="17" t="s">
        <v>42</v>
      </c>
      <c r="J88" s="17"/>
      <c r="K88" s="17">
        <v>414</v>
      </c>
      <c r="L88" s="17">
        <f t="shared" si="23"/>
        <v>-16</v>
      </c>
      <c r="M88" s="17">
        <f t="shared" si="24"/>
        <v>398</v>
      </c>
      <c r="N88" s="17"/>
      <c r="O88" s="17"/>
      <c r="P88" s="17">
        <v>216.2</v>
      </c>
      <c r="Q88" s="17">
        <v>227.39999999999989</v>
      </c>
      <c r="R88" s="17"/>
      <c r="S88" s="17"/>
      <c r="T88" s="17">
        <f t="shared" si="25"/>
        <v>79.599999999999994</v>
      </c>
      <c r="U88" s="4">
        <f t="shared" ref="U88:U92" si="28">11*T88-S88-R88-Q88-P88-O88-F88</f>
        <v>288.00000000000006</v>
      </c>
      <c r="V88" s="4"/>
      <c r="W88" s="17"/>
      <c r="X88" s="17"/>
      <c r="Y88" s="17">
        <f t="shared" si="26"/>
        <v>11</v>
      </c>
      <c r="Z88" s="17">
        <f t="shared" si="27"/>
        <v>7.3819095477386929</v>
      </c>
      <c r="AA88" s="17">
        <v>73.8</v>
      </c>
      <c r="AB88" s="17">
        <v>70.400000000000006</v>
      </c>
      <c r="AC88" s="17">
        <v>70.2</v>
      </c>
      <c r="AD88" s="17">
        <v>74.400000000000006</v>
      </c>
      <c r="AE88" s="17">
        <v>91.4</v>
      </c>
      <c r="AF88" s="17">
        <v>94.2</v>
      </c>
      <c r="AG88" s="17">
        <v>87</v>
      </c>
      <c r="AH88" s="17">
        <v>92.6</v>
      </c>
      <c r="AI88" s="17">
        <v>96.6</v>
      </c>
      <c r="AJ88" s="17">
        <v>98.2</v>
      </c>
      <c r="AK88" s="17"/>
      <c r="AL88" s="17">
        <f t="shared" ref="AL88:AL95" si="29">G88*U88</f>
        <v>86.40000000000002</v>
      </c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x14ac:dyDescent="0.25">
      <c r="A89" s="17" t="s">
        <v>149</v>
      </c>
      <c r="B89" s="17" t="s">
        <v>47</v>
      </c>
      <c r="C89" s="17">
        <v>252</v>
      </c>
      <c r="D89" s="17">
        <v>182</v>
      </c>
      <c r="E89" s="17">
        <v>281</v>
      </c>
      <c r="F89" s="17">
        <v>96</v>
      </c>
      <c r="G89" s="7">
        <v>0.3</v>
      </c>
      <c r="H89" s="17">
        <v>40</v>
      </c>
      <c r="I89" s="17" t="s">
        <v>42</v>
      </c>
      <c r="J89" s="17"/>
      <c r="K89" s="17">
        <v>306</v>
      </c>
      <c r="L89" s="17">
        <f t="shared" si="23"/>
        <v>-25</v>
      </c>
      <c r="M89" s="17">
        <f t="shared" si="24"/>
        <v>281</v>
      </c>
      <c r="N89" s="17"/>
      <c r="O89" s="17"/>
      <c r="P89" s="17">
        <v>189</v>
      </c>
      <c r="Q89" s="17">
        <v>107.6</v>
      </c>
      <c r="R89" s="17"/>
      <c r="S89" s="17"/>
      <c r="T89" s="17">
        <f t="shared" si="25"/>
        <v>56.2</v>
      </c>
      <c r="U89" s="4">
        <f t="shared" si="28"/>
        <v>225.60000000000002</v>
      </c>
      <c r="V89" s="4"/>
      <c r="W89" s="17"/>
      <c r="X89" s="17"/>
      <c r="Y89" s="17">
        <f t="shared" si="26"/>
        <v>11</v>
      </c>
      <c r="Z89" s="17">
        <f t="shared" si="27"/>
        <v>6.9857651245551606</v>
      </c>
      <c r="AA89" s="17">
        <v>52</v>
      </c>
      <c r="AB89" s="17">
        <v>55.4</v>
      </c>
      <c r="AC89" s="17">
        <v>52.4</v>
      </c>
      <c r="AD89" s="17">
        <v>46.8</v>
      </c>
      <c r="AE89" s="17">
        <v>60.8</v>
      </c>
      <c r="AF89" s="17">
        <v>70.2</v>
      </c>
      <c r="AG89" s="17">
        <v>64.400000000000006</v>
      </c>
      <c r="AH89" s="17">
        <v>68.400000000000006</v>
      </c>
      <c r="AI89" s="17">
        <v>73.2</v>
      </c>
      <c r="AJ89" s="17">
        <v>75</v>
      </c>
      <c r="AK89" s="17"/>
      <c r="AL89" s="17">
        <f t="shared" si="29"/>
        <v>67.680000000000007</v>
      </c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spans="1:51" x14ac:dyDescent="0.25">
      <c r="A90" s="17" t="s">
        <v>150</v>
      </c>
      <c r="B90" s="17" t="s">
        <v>41</v>
      </c>
      <c r="C90" s="17">
        <v>41.942</v>
      </c>
      <c r="D90" s="17">
        <v>17.68</v>
      </c>
      <c r="E90" s="17">
        <v>59.030999999999999</v>
      </c>
      <c r="F90" s="17">
        <v>-2.8980000000000001</v>
      </c>
      <c r="G90" s="7">
        <v>1</v>
      </c>
      <c r="H90" s="17">
        <v>45</v>
      </c>
      <c r="I90" s="17" t="s">
        <v>42</v>
      </c>
      <c r="J90" s="17"/>
      <c r="K90" s="17">
        <v>61.9</v>
      </c>
      <c r="L90" s="17">
        <f t="shared" si="23"/>
        <v>-2.8689999999999998</v>
      </c>
      <c r="M90" s="17">
        <f t="shared" si="24"/>
        <v>59.030999999999999</v>
      </c>
      <c r="N90" s="17"/>
      <c r="O90" s="17"/>
      <c r="P90" s="17">
        <v>101.0454</v>
      </c>
      <c r="Q90" s="17">
        <v>29.60479999999999</v>
      </c>
      <c r="R90" s="17"/>
      <c r="S90" s="17"/>
      <c r="T90" s="17">
        <f t="shared" si="25"/>
        <v>11.8062</v>
      </c>
      <c r="U90" s="4">
        <v>4</v>
      </c>
      <c r="V90" s="4"/>
      <c r="W90" s="17"/>
      <c r="X90" s="17"/>
      <c r="Y90" s="17">
        <f t="shared" si="26"/>
        <v>11.159577171316764</v>
      </c>
      <c r="Z90" s="17">
        <f t="shared" si="27"/>
        <v>10.82077213667395</v>
      </c>
      <c r="AA90" s="17">
        <v>13.8566</v>
      </c>
      <c r="AB90" s="17">
        <v>13.870799999999999</v>
      </c>
      <c r="AC90" s="17">
        <v>9.0183999999999997</v>
      </c>
      <c r="AD90" s="17">
        <v>10.196199999999999</v>
      </c>
      <c r="AE90" s="17">
        <v>12.1152</v>
      </c>
      <c r="AF90" s="17">
        <v>12.589399999999999</v>
      </c>
      <c r="AG90" s="17">
        <v>13.8178</v>
      </c>
      <c r="AH90" s="17">
        <v>15.419600000000001</v>
      </c>
      <c r="AI90" s="17">
        <v>12.6774</v>
      </c>
      <c r="AJ90" s="17">
        <v>11.737399999999999</v>
      </c>
      <c r="AK90" s="17"/>
      <c r="AL90" s="17">
        <f t="shared" si="29"/>
        <v>4</v>
      </c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x14ac:dyDescent="0.25">
      <c r="A91" s="17" t="s">
        <v>151</v>
      </c>
      <c r="B91" s="17" t="s">
        <v>41</v>
      </c>
      <c r="C91" s="17">
        <v>204.14500000000001</v>
      </c>
      <c r="D91" s="17">
        <v>388.46</v>
      </c>
      <c r="E91" s="17">
        <v>308.21600000000001</v>
      </c>
      <c r="F91" s="17">
        <v>210.84200000000001</v>
      </c>
      <c r="G91" s="7">
        <v>1</v>
      </c>
      <c r="H91" s="17">
        <v>50</v>
      </c>
      <c r="I91" s="17" t="s">
        <v>42</v>
      </c>
      <c r="J91" s="17"/>
      <c r="K91" s="17">
        <v>342.54</v>
      </c>
      <c r="L91" s="17">
        <f t="shared" si="23"/>
        <v>-34.324000000000012</v>
      </c>
      <c r="M91" s="17">
        <f t="shared" si="24"/>
        <v>264.52600000000001</v>
      </c>
      <c r="N91" s="17">
        <v>43.69</v>
      </c>
      <c r="O91" s="17"/>
      <c r="P91" s="17">
        <v>99.753800000000155</v>
      </c>
      <c r="Q91" s="17">
        <v>111.6176</v>
      </c>
      <c r="R91" s="17"/>
      <c r="S91" s="17"/>
      <c r="T91" s="17">
        <f t="shared" si="25"/>
        <v>52.905200000000001</v>
      </c>
      <c r="U91" s="4">
        <f t="shared" si="28"/>
        <v>159.74379999999994</v>
      </c>
      <c r="V91" s="4"/>
      <c r="W91" s="17"/>
      <c r="X91" s="17"/>
      <c r="Y91" s="17">
        <f t="shared" si="26"/>
        <v>11.000000000000002</v>
      </c>
      <c r="Z91" s="17">
        <f t="shared" si="27"/>
        <v>7.9805652374435807</v>
      </c>
      <c r="AA91" s="17">
        <v>55.939200000000007</v>
      </c>
      <c r="AB91" s="17">
        <v>56.331800000000001</v>
      </c>
      <c r="AC91" s="17">
        <v>61.914999999999999</v>
      </c>
      <c r="AD91" s="17">
        <v>59.889200000000002</v>
      </c>
      <c r="AE91" s="17">
        <v>55.022399999999998</v>
      </c>
      <c r="AF91" s="17">
        <v>60.957599999999999</v>
      </c>
      <c r="AG91" s="17">
        <v>78.274799999999999</v>
      </c>
      <c r="AH91" s="17">
        <v>62.318800000000003</v>
      </c>
      <c r="AI91" s="17">
        <v>69.056600000000003</v>
      </c>
      <c r="AJ91" s="17">
        <v>68.326400000000007</v>
      </c>
      <c r="AK91" s="17"/>
      <c r="AL91" s="17">
        <f t="shared" si="29"/>
        <v>159.74379999999994</v>
      </c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x14ac:dyDescent="0.25">
      <c r="A92" s="17" t="s">
        <v>152</v>
      </c>
      <c r="B92" s="17" t="s">
        <v>47</v>
      </c>
      <c r="C92" s="17">
        <v>214</v>
      </c>
      <c r="D92" s="17">
        <v>205</v>
      </c>
      <c r="E92" s="17">
        <v>268</v>
      </c>
      <c r="F92" s="17">
        <v>108</v>
      </c>
      <c r="G92" s="7">
        <v>0.3</v>
      </c>
      <c r="H92" s="17">
        <v>40</v>
      </c>
      <c r="I92" s="17" t="s">
        <v>42</v>
      </c>
      <c r="J92" s="17"/>
      <c r="K92" s="17">
        <v>278</v>
      </c>
      <c r="L92" s="17">
        <f t="shared" si="23"/>
        <v>-10</v>
      </c>
      <c r="M92" s="17">
        <f t="shared" si="24"/>
        <v>268</v>
      </c>
      <c r="N92" s="17"/>
      <c r="O92" s="17"/>
      <c r="P92" s="17">
        <v>246.4</v>
      </c>
      <c r="Q92" s="17">
        <v>129.80000000000001</v>
      </c>
      <c r="R92" s="17"/>
      <c r="S92" s="17"/>
      <c r="T92" s="17">
        <f t="shared" si="25"/>
        <v>53.6</v>
      </c>
      <c r="U92" s="4">
        <f t="shared" si="28"/>
        <v>105.4</v>
      </c>
      <c r="V92" s="4"/>
      <c r="W92" s="17"/>
      <c r="X92" s="17"/>
      <c r="Y92" s="17">
        <f t="shared" si="26"/>
        <v>11</v>
      </c>
      <c r="Z92" s="17">
        <f t="shared" si="27"/>
        <v>9.0335820895522385</v>
      </c>
      <c r="AA92" s="17">
        <v>58.6</v>
      </c>
      <c r="AB92" s="17">
        <v>58.8</v>
      </c>
      <c r="AC92" s="17">
        <v>52.4</v>
      </c>
      <c r="AD92" s="17">
        <v>55.8</v>
      </c>
      <c r="AE92" s="17">
        <v>58.6</v>
      </c>
      <c r="AF92" s="17">
        <v>57.8</v>
      </c>
      <c r="AG92" s="17">
        <v>60.2</v>
      </c>
      <c r="AH92" s="17">
        <v>59.2</v>
      </c>
      <c r="AI92" s="17">
        <v>55.6</v>
      </c>
      <c r="AJ92" s="17">
        <v>61.4</v>
      </c>
      <c r="AK92" s="17"/>
      <c r="AL92" s="17">
        <f t="shared" si="29"/>
        <v>31.62</v>
      </c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x14ac:dyDescent="0.25">
      <c r="A93" s="17" t="s">
        <v>153</v>
      </c>
      <c r="B93" s="17" t="s">
        <v>47</v>
      </c>
      <c r="C93" s="17"/>
      <c r="D93" s="17">
        <v>61</v>
      </c>
      <c r="E93" s="17">
        <v>51</v>
      </c>
      <c r="F93" s="17">
        <v>5</v>
      </c>
      <c r="G93" s="7">
        <v>0.12</v>
      </c>
      <c r="H93" s="17">
        <v>45</v>
      </c>
      <c r="I93" s="17" t="s">
        <v>42</v>
      </c>
      <c r="J93" s="17"/>
      <c r="K93" s="17">
        <v>68</v>
      </c>
      <c r="L93" s="17">
        <f t="shared" si="23"/>
        <v>-17</v>
      </c>
      <c r="M93" s="17">
        <f t="shared" si="24"/>
        <v>51</v>
      </c>
      <c r="N93" s="17"/>
      <c r="O93" s="17"/>
      <c r="P93" s="17">
        <v>0</v>
      </c>
      <c r="Q93" s="17">
        <v>0</v>
      </c>
      <c r="R93" s="17"/>
      <c r="S93" s="17"/>
      <c r="T93" s="17">
        <f t="shared" si="25"/>
        <v>10.199999999999999</v>
      </c>
      <c r="U93" s="4">
        <f>6*T93-S93-R93-Q93-P93-O93-F93</f>
        <v>56.199999999999996</v>
      </c>
      <c r="V93" s="4"/>
      <c r="W93" s="17"/>
      <c r="X93" s="17"/>
      <c r="Y93" s="17">
        <f t="shared" si="26"/>
        <v>6</v>
      </c>
      <c r="Z93" s="17">
        <f t="shared" si="27"/>
        <v>0.49019607843137258</v>
      </c>
      <c r="AA93" s="17">
        <v>2.8</v>
      </c>
      <c r="AB93" s="17">
        <v>0</v>
      </c>
      <c r="AC93" s="17">
        <v>6.2</v>
      </c>
      <c r="AD93" s="17">
        <v>9.1999999999999993</v>
      </c>
      <c r="AE93" s="17">
        <v>3.6</v>
      </c>
      <c r="AF93" s="17">
        <v>-0.4</v>
      </c>
      <c r="AG93" s="17">
        <v>0</v>
      </c>
      <c r="AH93" s="17">
        <v>0</v>
      </c>
      <c r="AI93" s="17">
        <v>0</v>
      </c>
      <c r="AJ93" s="17">
        <v>0</v>
      </c>
      <c r="AK93" s="17" t="s">
        <v>154</v>
      </c>
      <c r="AL93" s="17">
        <f t="shared" si="29"/>
        <v>6.7439999999999989</v>
      </c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spans="1:51" x14ac:dyDescent="0.25">
      <c r="A94" s="9" t="s">
        <v>155</v>
      </c>
      <c r="B94" s="17" t="s">
        <v>41</v>
      </c>
      <c r="C94" s="17"/>
      <c r="D94" s="17"/>
      <c r="E94" s="17"/>
      <c r="F94" s="17"/>
      <c r="G94" s="7">
        <v>1</v>
      </c>
      <c r="H94" s="17">
        <v>180</v>
      </c>
      <c r="I94" s="17" t="s">
        <v>42</v>
      </c>
      <c r="J94" s="17"/>
      <c r="K94" s="17"/>
      <c r="L94" s="17">
        <f t="shared" si="23"/>
        <v>0</v>
      </c>
      <c r="M94" s="17">
        <f t="shared" si="24"/>
        <v>0</v>
      </c>
      <c r="N94" s="17"/>
      <c r="O94" s="17"/>
      <c r="P94" s="17"/>
      <c r="Q94" s="9"/>
      <c r="R94" s="17"/>
      <c r="S94" s="17"/>
      <c r="T94" s="17">
        <f t="shared" si="25"/>
        <v>0</v>
      </c>
      <c r="U94" s="16">
        <v>4</v>
      </c>
      <c r="V94" s="4"/>
      <c r="W94" s="17"/>
      <c r="X94" s="17"/>
      <c r="Y94" s="17" t="e">
        <f t="shared" si="26"/>
        <v>#DIV/0!</v>
      </c>
      <c r="Z94" s="17" t="e">
        <f t="shared" si="27"/>
        <v>#DIV/0!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9" t="s">
        <v>156</v>
      </c>
      <c r="AL94" s="17">
        <f t="shared" si="29"/>
        <v>4</v>
      </c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x14ac:dyDescent="0.25">
      <c r="A95" s="17" t="s">
        <v>157</v>
      </c>
      <c r="B95" s="17" t="s">
        <v>47</v>
      </c>
      <c r="C95" s="17"/>
      <c r="D95" s="17"/>
      <c r="E95" s="17"/>
      <c r="F95" s="17"/>
      <c r="G95" s="7">
        <v>0.05</v>
      </c>
      <c r="H95" s="17">
        <v>90</v>
      </c>
      <c r="I95" s="17" t="s">
        <v>42</v>
      </c>
      <c r="J95" s="17"/>
      <c r="K95" s="17"/>
      <c r="L95" s="17">
        <f t="shared" si="23"/>
        <v>0</v>
      </c>
      <c r="M95" s="17">
        <f t="shared" si="24"/>
        <v>0</v>
      </c>
      <c r="N95" s="17"/>
      <c r="O95" s="17"/>
      <c r="P95" s="17">
        <v>200</v>
      </c>
      <c r="Q95" s="17">
        <v>0</v>
      </c>
      <c r="R95" s="17"/>
      <c r="S95" s="17"/>
      <c r="T95" s="17">
        <f t="shared" si="25"/>
        <v>0</v>
      </c>
      <c r="U95" s="4"/>
      <c r="V95" s="4"/>
      <c r="W95" s="17"/>
      <c r="X95" s="17"/>
      <c r="Y95" s="17" t="e">
        <f t="shared" si="26"/>
        <v>#DIV/0!</v>
      </c>
      <c r="Z95" s="17" t="e">
        <f t="shared" si="27"/>
        <v>#DIV/0!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 t="s">
        <v>158</v>
      </c>
      <c r="AL95" s="17">
        <f t="shared" si="29"/>
        <v>0</v>
      </c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spans="1:51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spans="1:51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spans="1:51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1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spans="1:51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spans="1:51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spans="1:51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spans="1:51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spans="1:51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spans="1:51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spans="1:51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spans="1:51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spans="1:51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spans="1:51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spans="1:51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spans="1:51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spans="1:51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spans="1:51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spans="1:51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spans="1:51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spans="1:51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spans="1:51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spans="1:51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spans="1:51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spans="1:51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spans="1:51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spans="1:51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spans="1:51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spans="1:51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 spans="1:51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 spans="1:51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 spans="1:51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 spans="1:51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 spans="1:51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 spans="1:51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 spans="1:51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 spans="1:51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 spans="1:51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 spans="1:51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 spans="1:51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 spans="1:51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 spans="1:51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 spans="1:51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 spans="1:51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 spans="1:51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 spans="1:51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 spans="1:51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 spans="1:51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 spans="1:51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 spans="1:51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 spans="1:51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 spans="1:51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 spans="1:51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 spans="1:51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 spans="1:51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 spans="1:51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 spans="1:51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 spans="1:51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 spans="1:51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 spans="1:51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 spans="1:51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 spans="1:51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 spans="1:51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 spans="1:51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 spans="1:51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 spans="1:51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 spans="1:51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 spans="1:51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 spans="1:51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 spans="1:51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 spans="1:51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 spans="1:51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 spans="1:51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 spans="1:51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 spans="1:51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 spans="1:51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 spans="1:51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 spans="1:51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 spans="1:51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 spans="1:51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 spans="1:51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 spans="1:51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 spans="1:51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 spans="1:51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 spans="1:51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 spans="1:51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 spans="1:51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 spans="1:51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 spans="1:51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 spans="1:51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 spans="1:51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 spans="1:51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 spans="1:51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 spans="1:51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 spans="1:51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 spans="1:51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 spans="1:51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 spans="1:51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 spans="1:51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 spans="1:51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 spans="1:51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 spans="1:51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 spans="1:51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 spans="1:51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 spans="1:51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 spans="1:51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 spans="1:51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 spans="1:51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 spans="1:51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 spans="1:51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 spans="1:51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 spans="1:51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 spans="1:51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 spans="1:51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 spans="1:51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 spans="1:51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 spans="1:51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 spans="1:51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 spans="1:51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 spans="1:51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 spans="1:51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 spans="1:51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 spans="1:51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 spans="1:51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 spans="1:51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 spans="1:51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 spans="1:51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 spans="1:51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 spans="1:51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 spans="1:51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 spans="1:51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 spans="1:51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 spans="1:51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 spans="1:51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 spans="1:51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  <row r="423" spans="1:51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</row>
    <row r="424" spans="1:51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</row>
    <row r="425" spans="1:51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</row>
    <row r="426" spans="1:51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</row>
    <row r="427" spans="1:51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</row>
    <row r="428" spans="1:51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</row>
    <row r="429" spans="1:51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</row>
    <row r="430" spans="1:51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</row>
    <row r="431" spans="1:51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</row>
    <row r="432" spans="1:51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</row>
    <row r="433" spans="1:51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</row>
    <row r="434" spans="1:51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</row>
    <row r="435" spans="1:51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</row>
    <row r="436" spans="1:51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</row>
    <row r="437" spans="1:51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</row>
    <row r="438" spans="1:51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</row>
    <row r="439" spans="1:51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</row>
    <row r="440" spans="1:51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</row>
    <row r="441" spans="1:51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</row>
    <row r="442" spans="1:51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</row>
    <row r="443" spans="1:51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</row>
    <row r="444" spans="1:51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</row>
    <row r="445" spans="1:51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</row>
    <row r="446" spans="1:51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</row>
    <row r="447" spans="1:51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</row>
    <row r="448" spans="1:51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</row>
    <row r="449" spans="1:51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</row>
    <row r="450" spans="1:51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</row>
    <row r="451" spans="1:51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</row>
    <row r="452" spans="1:51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</row>
    <row r="453" spans="1:51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</row>
    <row r="454" spans="1:51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</row>
    <row r="455" spans="1:51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</row>
    <row r="456" spans="1:51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</row>
    <row r="457" spans="1:51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</row>
    <row r="458" spans="1:51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</row>
    <row r="459" spans="1:51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</row>
    <row r="460" spans="1:51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</row>
    <row r="461" spans="1:51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</row>
    <row r="462" spans="1:51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</row>
    <row r="463" spans="1:51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</row>
    <row r="464" spans="1:51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</row>
    <row r="465" spans="1:51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</row>
    <row r="466" spans="1:51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</row>
    <row r="467" spans="1:51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</row>
    <row r="468" spans="1:51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</row>
    <row r="469" spans="1:51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</row>
    <row r="470" spans="1:51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</row>
    <row r="471" spans="1:51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</row>
    <row r="472" spans="1:51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</row>
    <row r="473" spans="1:51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</row>
    <row r="474" spans="1:51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</row>
    <row r="475" spans="1:51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</row>
    <row r="476" spans="1:51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</row>
    <row r="477" spans="1:51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</row>
    <row r="478" spans="1:51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</row>
    <row r="479" spans="1:51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</row>
    <row r="480" spans="1:51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</row>
    <row r="481" spans="1:51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</row>
    <row r="482" spans="1:51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</row>
    <row r="483" spans="1:51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</row>
    <row r="484" spans="1:51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</row>
    <row r="485" spans="1:51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</row>
    <row r="486" spans="1:51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</row>
    <row r="487" spans="1:51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</row>
    <row r="488" spans="1:51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</row>
    <row r="489" spans="1:51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</row>
    <row r="490" spans="1:51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</row>
    <row r="491" spans="1:51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</row>
    <row r="492" spans="1:51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</row>
    <row r="493" spans="1:51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</row>
    <row r="494" spans="1:51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</row>
    <row r="495" spans="1:51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</row>
    <row r="496" spans="1:51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</row>
    <row r="497" spans="1:51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</row>
    <row r="498" spans="1:51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</row>
    <row r="499" spans="1:51" x14ac:dyDescent="0.25">
      <c r="A499" s="17"/>
      <c r="B499" s="17"/>
      <c r="C499" s="17"/>
      <c r="D499" s="17"/>
      <c r="E499" s="17"/>
      <c r="F499" s="17"/>
      <c r="G499" s="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</row>
    <row r="500" spans="1:51" x14ac:dyDescent="0.25">
      <c r="A500" s="17"/>
      <c r="B500" s="17"/>
      <c r="C500" s="17"/>
      <c r="D500" s="17"/>
      <c r="E500" s="17"/>
      <c r="F500" s="17"/>
      <c r="G500" s="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</row>
  </sheetData>
  <autoFilter ref="A3:AL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2025-10-21T12:00:17Z</dcterms:created>
  <dcterms:modified xsi:type="dcterms:W3CDTF">2025-10-21T12:16:43Z</dcterms:modified>
</cp:coreProperties>
</file>