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10,25 ПОКОМ КИ филиалы\"/>
    </mc:Choice>
  </mc:AlternateContent>
  <xr:revisionPtr revIDLastSave="0" documentId="13_ncr:1_{06BADA08-3386-46F9-B3A6-AE87D3FE9B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" i="1" l="1"/>
  <c r="AI95" i="1" l="1"/>
  <c r="AI42" i="1"/>
  <c r="AI38" i="1"/>
  <c r="AI24" i="1"/>
  <c r="AI22" i="1"/>
  <c r="AI20" i="1"/>
  <c r="Q7" i="1"/>
  <c r="Q8" i="1"/>
  <c r="Q9" i="1"/>
  <c r="Q10" i="1"/>
  <c r="Q11" i="1"/>
  <c r="V11" i="1" s="1"/>
  <c r="Q12" i="1"/>
  <c r="R12" i="1" s="1"/>
  <c r="AI12" i="1" s="1"/>
  <c r="Q13" i="1"/>
  <c r="Q14" i="1"/>
  <c r="V14" i="1" s="1"/>
  <c r="Q15" i="1"/>
  <c r="Q16" i="1"/>
  <c r="Q17" i="1"/>
  <c r="Q18" i="1"/>
  <c r="Q19" i="1"/>
  <c r="V19" i="1" s="1"/>
  <c r="Q20" i="1"/>
  <c r="Q21" i="1"/>
  <c r="Q22" i="1"/>
  <c r="Q23" i="1"/>
  <c r="Q24" i="1"/>
  <c r="Q25" i="1"/>
  <c r="Q26" i="1"/>
  <c r="AI26" i="1" s="1"/>
  <c r="Q27" i="1"/>
  <c r="Q28" i="1"/>
  <c r="R28" i="1" s="1"/>
  <c r="AI28" i="1" s="1"/>
  <c r="Q29" i="1"/>
  <c r="V29" i="1" s="1"/>
  <c r="Q30" i="1"/>
  <c r="Q31" i="1"/>
  <c r="Q32" i="1"/>
  <c r="Q33" i="1"/>
  <c r="Q34" i="1"/>
  <c r="Q35" i="1"/>
  <c r="Q36" i="1"/>
  <c r="Q37" i="1"/>
  <c r="V37" i="1" s="1"/>
  <c r="Q38" i="1"/>
  <c r="Q39" i="1"/>
  <c r="Q40" i="1"/>
  <c r="R40" i="1" s="1"/>
  <c r="AI40" i="1" s="1"/>
  <c r="Q41" i="1"/>
  <c r="R41" i="1" s="1"/>
  <c r="Q42" i="1"/>
  <c r="Q43" i="1"/>
  <c r="Q44" i="1"/>
  <c r="R44" i="1" s="1"/>
  <c r="AI44" i="1" s="1"/>
  <c r="Q45" i="1"/>
  <c r="Q46" i="1"/>
  <c r="R46" i="1" s="1"/>
  <c r="AI46" i="1" s="1"/>
  <c r="Q47" i="1"/>
  <c r="Q48" i="1"/>
  <c r="R48" i="1" s="1"/>
  <c r="AI48" i="1" s="1"/>
  <c r="Q49" i="1"/>
  <c r="Q50" i="1"/>
  <c r="R50" i="1" s="1"/>
  <c r="AI50" i="1" s="1"/>
  <c r="Q51" i="1"/>
  <c r="R51" i="1" s="1"/>
  <c r="Q52" i="1"/>
  <c r="V52" i="1" s="1"/>
  <c r="Q53" i="1"/>
  <c r="Q54" i="1"/>
  <c r="Q55" i="1"/>
  <c r="Q56" i="1"/>
  <c r="Q57" i="1"/>
  <c r="Q58" i="1"/>
  <c r="Q59" i="1"/>
  <c r="R59" i="1" s="1"/>
  <c r="Q60" i="1"/>
  <c r="Q61" i="1"/>
  <c r="Q62" i="1"/>
  <c r="Q63" i="1"/>
  <c r="R63" i="1" s="1"/>
  <c r="Q64" i="1"/>
  <c r="V64" i="1" s="1"/>
  <c r="Q65" i="1"/>
  <c r="V65" i="1" s="1"/>
  <c r="Q66" i="1"/>
  <c r="Q67" i="1"/>
  <c r="V67" i="1" s="1"/>
  <c r="Q68" i="1"/>
  <c r="V68" i="1" s="1"/>
  <c r="Q69" i="1"/>
  <c r="V69" i="1" s="1"/>
  <c r="Q70" i="1"/>
  <c r="R70" i="1" s="1"/>
  <c r="AI70" i="1" s="1"/>
  <c r="Q71" i="1"/>
  <c r="Q72" i="1"/>
  <c r="R72" i="1" s="1"/>
  <c r="AI72" i="1" s="1"/>
  <c r="Q73" i="1"/>
  <c r="V73" i="1" s="1"/>
  <c r="Q74" i="1"/>
  <c r="Q75" i="1"/>
  <c r="Q76" i="1"/>
  <c r="Q77" i="1"/>
  <c r="Q78" i="1"/>
  <c r="V78" i="1" s="1"/>
  <c r="Q79" i="1"/>
  <c r="V79" i="1" s="1"/>
  <c r="Q80" i="1"/>
  <c r="Q81" i="1"/>
  <c r="Q82" i="1"/>
  <c r="Q83" i="1"/>
  <c r="Q84" i="1"/>
  <c r="Q85" i="1"/>
  <c r="Q86" i="1"/>
  <c r="Q87" i="1"/>
  <c r="Q88" i="1"/>
  <c r="Q89" i="1"/>
  <c r="W89" i="1" s="1"/>
  <c r="Q90" i="1"/>
  <c r="W90" i="1" s="1"/>
  <c r="Q91" i="1"/>
  <c r="W91" i="1" s="1"/>
  <c r="Q92" i="1"/>
  <c r="W92" i="1" s="1"/>
  <c r="Q93" i="1"/>
  <c r="Q94" i="1"/>
  <c r="W94" i="1" s="1"/>
  <c r="Q95" i="1"/>
  <c r="W95" i="1" s="1"/>
  <c r="Q96" i="1"/>
  <c r="W96" i="1" s="1"/>
  <c r="Q6" i="1"/>
  <c r="R6" i="1" s="1"/>
  <c r="AI6" i="1" s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S5" i="1"/>
  <c r="P5" i="1"/>
  <c r="O5" i="1"/>
  <c r="N5" i="1"/>
  <c r="M5" i="1"/>
  <c r="K5" i="1"/>
  <c r="F5" i="1"/>
  <c r="E5" i="1"/>
  <c r="W93" i="1" l="1"/>
  <c r="R93" i="1"/>
  <c r="AI93" i="1" s="1"/>
  <c r="R71" i="1"/>
  <c r="AI71" i="1" s="1"/>
  <c r="AI51" i="1"/>
  <c r="R49" i="1"/>
  <c r="AI49" i="1" s="1"/>
  <c r="R47" i="1"/>
  <c r="AI47" i="1" s="1"/>
  <c r="R45" i="1"/>
  <c r="AI45" i="1" s="1"/>
  <c r="R43" i="1"/>
  <c r="AI43" i="1" s="1"/>
  <c r="AI41" i="1"/>
  <c r="AI39" i="1"/>
  <c r="R27" i="1"/>
  <c r="AI27" i="1" s="1"/>
  <c r="R25" i="1"/>
  <c r="AI25" i="1" s="1"/>
  <c r="R23" i="1"/>
  <c r="AI23" i="1" s="1"/>
  <c r="R21" i="1"/>
  <c r="AI21" i="1" s="1"/>
  <c r="V17" i="1"/>
  <c r="R13" i="1"/>
  <c r="AI13" i="1" s="1"/>
  <c r="R9" i="1"/>
  <c r="AI9" i="1" s="1"/>
  <c r="R15" i="1"/>
  <c r="AI15" i="1" s="1"/>
  <c r="R33" i="1"/>
  <c r="AI33" i="1" s="1"/>
  <c r="AI55" i="1"/>
  <c r="AI59" i="1"/>
  <c r="AI63" i="1"/>
  <c r="R77" i="1"/>
  <c r="AI77" i="1" s="1"/>
  <c r="AI83" i="1"/>
  <c r="R87" i="1"/>
  <c r="AI87" i="1" s="1"/>
  <c r="AI91" i="1"/>
  <c r="R7" i="1"/>
  <c r="AI7" i="1" s="1"/>
  <c r="AI17" i="1"/>
  <c r="AI31" i="1"/>
  <c r="R35" i="1"/>
  <c r="AI35" i="1" s="1"/>
  <c r="AI53" i="1"/>
  <c r="R57" i="1"/>
  <c r="AI57" i="1" s="1"/>
  <c r="AI61" i="1"/>
  <c r="R75" i="1"/>
  <c r="AI75" i="1" s="1"/>
  <c r="AI81" i="1"/>
  <c r="R85" i="1"/>
  <c r="AI85" i="1" s="1"/>
  <c r="R89" i="1"/>
  <c r="AI89" i="1" s="1"/>
  <c r="V86" i="1"/>
  <c r="V82" i="1"/>
  <c r="V60" i="1"/>
  <c r="V56" i="1"/>
  <c r="V10" i="1"/>
  <c r="R8" i="1"/>
  <c r="AI8" i="1" s="1"/>
  <c r="AI10" i="1"/>
  <c r="R16" i="1"/>
  <c r="AI16" i="1" s="1"/>
  <c r="R18" i="1"/>
  <c r="AI18" i="1" s="1"/>
  <c r="R30" i="1"/>
  <c r="AI30" i="1" s="1"/>
  <c r="R32" i="1"/>
  <c r="AI32" i="1" s="1"/>
  <c r="R34" i="1"/>
  <c r="AI34" i="1" s="1"/>
  <c r="R36" i="1"/>
  <c r="AI36" i="1" s="1"/>
  <c r="R54" i="1"/>
  <c r="AI54" i="1" s="1"/>
  <c r="AI56" i="1"/>
  <c r="R58" i="1"/>
  <c r="AI58" i="1" s="1"/>
  <c r="AI60" i="1"/>
  <c r="R62" i="1"/>
  <c r="AI62" i="1" s="1"/>
  <c r="R66" i="1"/>
  <c r="AI66" i="1" s="1"/>
  <c r="R74" i="1"/>
  <c r="AI74" i="1" s="1"/>
  <c r="R76" i="1"/>
  <c r="AI76" i="1" s="1"/>
  <c r="R80" i="1"/>
  <c r="AI80" i="1" s="1"/>
  <c r="AI82" i="1"/>
  <c r="AI84" i="1"/>
  <c r="AI86" i="1"/>
  <c r="AI88" i="1"/>
  <c r="R90" i="1"/>
  <c r="AI90" i="1" s="1"/>
  <c r="AI92" i="1"/>
  <c r="R94" i="1"/>
  <c r="AI94" i="1" s="1"/>
  <c r="AI96" i="1"/>
  <c r="V72" i="1"/>
  <c r="V70" i="1"/>
  <c r="V50" i="1"/>
  <c r="V48" i="1"/>
  <c r="V46" i="1"/>
  <c r="V44" i="1"/>
  <c r="V42" i="1"/>
  <c r="V40" i="1"/>
  <c r="V38" i="1"/>
  <c r="V28" i="1"/>
  <c r="V26" i="1"/>
  <c r="V24" i="1"/>
  <c r="V22" i="1"/>
  <c r="V20" i="1"/>
  <c r="V12" i="1"/>
  <c r="V6" i="1"/>
  <c r="V91" i="1"/>
  <c r="W87" i="1"/>
  <c r="W84" i="1"/>
  <c r="W80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85" i="1"/>
  <c r="W82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V96" i="1"/>
  <c r="W6" i="1"/>
  <c r="V95" i="1"/>
  <c r="V92" i="1"/>
  <c r="W88" i="1"/>
  <c r="W86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Q5" i="1"/>
  <c r="L5" i="1"/>
  <c r="V90" i="1" l="1"/>
  <c r="V94" i="1"/>
  <c r="V13" i="1"/>
  <c r="V85" i="1"/>
  <c r="V32" i="1"/>
  <c r="V66" i="1"/>
  <c r="R5" i="1"/>
  <c r="V18" i="1"/>
  <c r="V36" i="1"/>
  <c r="V76" i="1"/>
  <c r="V21" i="1"/>
  <c r="V23" i="1"/>
  <c r="V25" i="1"/>
  <c r="V27" i="1"/>
  <c r="V57" i="1"/>
  <c r="V75" i="1"/>
  <c r="AI5" i="1"/>
  <c r="V9" i="1"/>
  <c r="V33" i="1"/>
  <c r="V53" i="1"/>
  <c r="V61" i="1"/>
  <c r="V81" i="1"/>
  <c r="V93" i="1"/>
  <c r="V89" i="1"/>
  <c r="V8" i="1"/>
  <c r="V16" i="1"/>
  <c r="V30" i="1"/>
  <c r="V34" i="1"/>
  <c r="V54" i="1"/>
  <c r="V58" i="1"/>
  <c r="V62" i="1"/>
  <c r="V74" i="1"/>
  <c r="V80" i="1"/>
  <c r="V84" i="1"/>
  <c r="V88" i="1"/>
  <c r="V7" i="1"/>
  <c r="V15" i="1"/>
  <c r="V31" i="1"/>
  <c r="V35" i="1"/>
  <c r="V39" i="1"/>
  <c r="V41" i="1"/>
  <c r="V43" i="1"/>
  <c r="V45" i="1"/>
  <c r="V47" i="1"/>
  <c r="V49" i="1"/>
  <c r="V51" i="1"/>
  <c r="V55" i="1"/>
  <c r="V59" i="1"/>
  <c r="V63" i="1"/>
  <c r="V71" i="1"/>
  <c r="V77" i="1"/>
  <c r="V83" i="1"/>
  <c r="V87" i="1"/>
</calcChain>
</file>

<file path=xl/sharedStrings.xml><?xml version="1.0" encoding="utf-8"?>
<sst xmlns="http://schemas.openxmlformats.org/spreadsheetml/2006/main" count="371" uniqueCount="147">
  <si>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</si>
  <si>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</si>
  <si>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</si>
  <si>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</si>
  <si>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</si>
  <si>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</si>
  <si>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</si>
  <si>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</si>
  <si>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</si>
  <si>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</si>
  <si>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</si>
  <si>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</si>
  <si>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</si>
  <si>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</si>
  <si>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</si>
  <si>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</si>
  <si>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</si>
  <si>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</si>
  <si>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</si>
  <si>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</si>
  <si>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</si>
  <si>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</si>
  <si>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</si>
  <si>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</si>
  <si>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18,10,</t>
  </si>
  <si>
    <t>20,10,</t>
  </si>
  <si>
    <t>21,10,</t>
  </si>
  <si>
    <t>16,10,</t>
  </si>
  <si>
    <t>14,10,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</si>
  <si>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</si>
  <si>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</si>
  <si>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</si>
  <si>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</si>
  <si>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</si>
  <si>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</si>
  <si>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</si>
  <si>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</si>
  <si>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</si>
  <si>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</si>
  <si>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</si>
  <si>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</si>
  <si>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</si>
  <si>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</si>
  <si>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</si>
  <si>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</si>
  <si>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</si>
  <si>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</si>
  <si>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</si>
  <si>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</si>
  <si>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</si>
  <si>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</si>
  <si>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</si>
  <si>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</t>
  </si>
  <si>
    <t xml:space="preserve"> 200  Ветчина Дугушка ТМ Стародворье, вектор в/у    ПОКОМ</t>
  </si>
  <si>
    <t>Мера / ТМА сентябрь_октябрь</t>
  </si>
  <si>
    <t xml:space="preserve"> 201  Ветчина Нежная ТМ Особый рецепт, (2,5кг), ПОКОМ</t>
  </si>
  <si>
    <t>ТМА сентябрь_октябрь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</si>
  <si>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</si>
  <si>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</si>
  <si>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</si>
  <si>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</si>
  <si>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</si>
  <si>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</si>
  <si>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</si>
  <si>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</si>
  <si>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</si>
  <si>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</si>
  <si>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</si>
  <si>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</si>
  <si>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</si>
  <si>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</si>
  <si>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</si>
  <si>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</si>
  <si>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</si>
  <si>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</si>
  <si>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</si>
  <si>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</si>
  <si>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</si>
  <si>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</si>
  <si>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</si>
  <si>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</si>
  <si>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</si>
  <si>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</si>
  <si>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</si>
  <si>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</si>
  <si>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</si>
  <si>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</si>
  <si>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</si>
  <si>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</si>
  <si>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</si>
  <si>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</si>
  <si>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</si>
  <si>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</si>
  <si>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</si>
  <si>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</si>
  <si>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</si>
  <si>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</si>
  <si>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</si>
  <si>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</si>
  <si>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</si>
  <si>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</si>
  <si>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</si>
  <si>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</si>
  <si>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</si>
  <si>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</si>
  <si>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</si>
  <si>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</si>
  <si>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</si>
  <si>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08,10,25 филиал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</si>
  <si>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</si>
  <si>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</si>
  <si>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</si>
  <si>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</si>
  <si>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</si>
  <si>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</si>
  <si>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</si>
  <si>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</si>
  <si>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</si>
  <si>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</si>
  <si>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</si>
  <si>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</si>
  <si>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</si>
  <si>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</si>
  <si>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</si>
  <si>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</si>
  <si>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</si>
  <si>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</si>
  <si>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</si>
  <si>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</si>
  <si>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</si>
  <si>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</si>
  <si>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</si>
  <si>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</si>
  <si>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26,09,25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</si>
  <si>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</si>
  <si>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</si>
  <si>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</si>
  <si>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</si>
  <si>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</si>
  <si>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</si>
  <si>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</si>
  <si>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</si>
  <si>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</si>
  <si>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</si>
  <si>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в бланке</t>
  </si>
  <si>
    <t>новинка / с 03,10,25 снова в бланке</t>
  </si>
  <si>
    <t>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</si>
</sst>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1" width="7" customWidth="1"/>
    <col min="22" max="23" width="5" customWidth="1"/>
    <col min="24" max="33" width="6" customWidth="1"/>
    <col min="34" max="34" width="44.140625" customWidth="1"/>
    <col min="35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146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10785.796</v>
      </c>
      <c r="F5" s="4">
        <f>SUM(F6:F496)</f>
        <v>5924.5000000000018</v>
      </c>
      <c r="G5" s="8"/>
      <c r="H5" s="1"/>
      <c r="I5" s="1"/>
      <c r="J5" s="1"/>
      <c r="K5" s="4">
        <f t="shared" ref="K5:S5" si="0">SUM(K6:K496)</f>
        <v>11195.564000000002</v>
      </c>
      <c r="L5" s="4">
        <f t="shared" si="0"/>
        <v>-409.7680000000002</v>
      </c>
      <c r="M5" s="4">
        <f t="shared" si="0"/>
        <v>0</v>
      </c>
      <c r="N5" s="4">
        <f t="shared" si="0"/>
        <v>0</v>
      </c>
      <c r="O5" s="4">
        <f t="shared" si="0"/>
        <v>7853.7502800000002</v>
      </c>
      <c r="P5" s="4">
        <f t="shared" si="0"/>
        <v>3415.6591200000007</v>
      </c>
      <c r="Q5" s="4">
        <f t="shared" si="0"/>
        <v>2157.1591999999996</v>
      </c>
      <c r="R5" s="4">
        <f t="shared" si="0"/>
        <v>6820.9177999999984</v>
      </c>
      <c r="S5" s="4">
        <f t="shared" si="0"/>
        <v>0</v>
      </c>
      <c r="T5" s="1"/>
      <c r="U5" s="4">
        <f t="shared" ref="U5" si="1">SUM(U6:U497)</f>
        <v>0</v>
      </c>
      <c r="V5" s="1"/>
      <c r="W5" s="1"/>
      <c r="X5" s="4">
        <f t="shared" ref="X5:AG5" si="2">SUM(X6:X496)</f>
        <v>2081.3829999999998</v>
      </c>
      <c r="Y5" s="4">
        <f t="shared" si="2"/>
        <v>2103.0331999999999</v>
      </c>
      <c r="Z5" s="4">
        <f t="shared" si="2"/>
        <v>1974.1640000000007</v>
      </c>
      <c r="AA5" s="4">
        <f t="shared" si="2"/>
        <v>2025.8807999999999</v>
      </c>
      <c r="AB5" s="4">
        <f t="shared" si="2"/>
        <v>1997.1437999999998</v>
      </c>
      <c r="AC5" s="4">
        <f t="shared" si="2"/>
        <v>1942.9080000000001</v>
      </c>
      <c r="AD5" s="4">
        <f t="shared" si="2"/>
        <v>1958.9271999999999</v>
      </c>
      <c r="AE5" s="4">
        <f t="shared" si="2"/>
        <v>2220.3030000000008</v>
      </c>
      <c r="AF5" s="4">
        <f t="shared" si="2"/>
        <v>2131.7551999999996</v>
      </c>
      <c r="AG5" s="4">
        <f t="shared" si="2"/>
        <v>1916.7205999999994</v>
      </c>
      <c r="AH5" s="1"/>
      <c r="AI5" s="4">
        <f>SUM(AI6:AI496)</f>
        <v>4615.0988000000007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72.343999999999994</v>
      </c>
      <c r="D6" s="1">
        <v>129.56</v>
      </c>
      <c r="E6" s="1">
        <v>76.593999999999994</v>
      </c>
      <c r="F6" s="1">
        <v>118.134</v>
      </c>
      <c r="G6" s="8">
        <v>1</v>
      </c>
      <c r="H6" s="1">
        <v>50</v>
      </c>
      <c r="I6" s="1" t="s">
        <v>39</v>
      </c>
      <c r="J6" s="1"/>
      <c r="K6" s="1">
        <v>78.900000000000006</v>
      </c>
      <c r="L6" s="1">
        <f t="shared" ref="L6:L37" si="3">E6-K6</f>
        <v>-2.3060000000000116</v>
      </c>
      <c r="M6" s="1"/>
      <c r="N6" s="1"/>
      <c r="O6" s="1">
        <v>0</v>
      </c>
      <c r="P6" s="1">
        <v>15.24320000000003</v>
      </c>
      <c r="Q6" s="1">
        <f>E6/5</f>
        <v>15.3188</v>
      </c>
      <c r="R6" s="5">
        <f>11*Q6-P6-O6-F6</f>
        <v>35.129599999999968</v>
      </c>
      <c r="S6" s="5"/>
      <c r="T6" s="1"/>
      <c r="U6" s="1"/>
      <c r="V6" s="1">
        <f>(F6+O6+P6+R6)/Q6</f>
        <v>11</v>
      </c>
      <c r="W6" s="1">
        <f>(F6+O6+P6)/Q6</f>
        <v>8.7067655429929243</v>
      </c>
      <c r="X6" s="1">
        <v>15.3352</v>
      </c>
      <c r="Y6" s="1">
        <v>13.241199999999999</v>
      </c>
      <c r="Z6" s="1">
        <v>18.474399999999999</v>
      </c>
      <c r="AA6" s="1">
        <v>22.165199999999999</v>
      </c>
      <c r="AB6" s="1">
        <v>16.283799999999999</v>
      </c>
      <c r="AC6" s="1">
        <v>14.07</v>
      </c>
      <c r="AD6" s="1">
        <v>15.814</v>
      </c>
      <c r="AE6" s="1">
        <v>18.444800000000001</v>
      </c>
      <c r="AF6" s="1">
        <v>16.295999999999999</v>
      </c>
      <c r="AG6" s="1">
        <v>15.8028</v>
      </c>
      <c r="AH6" s="1"/>
      <c r="AI6" s="1">
        <f>G6*R6</f>
        <v>35.129599999999968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38</v>
      </c>
      <c r="C7" s="1">
        <v>178.39500000000001</v>
      </c>
      <c r="D7" s="1">
        <v>43.543999999999997</v>
      </c>
      <c r="E7" s="1">
        <v>152.149</v>
      </c>
      <c r="F7" s="1">
        <v>61.652000000000001</v>
      </c>
      <c r="G7" s="8">
        <v>1</v>
      </c>
      <c r="H7" s="1">
        <v>45</v>
      </c>
      <c r="I7" s="1" t="s">
        <v>39</v>
      </c>
      <c r="J7" s="1"/>
      <c r="K7" s="1">
        <v>150.09</v>
      </c>
      <c r="L7" s="1">
        <f t="shared" si="3"/>
        <v>2.0589999999999975</v>
      </c>
      <c r="M7" s="1"/>
      <c r="N7" s="1"/>
      <c r="O7" s="1">
        <v>173.97879999999989</v>
      </c>
      <c r="P7" s="1">
        <v>36.272200000000069</v>
      </c>
      <c r="Q7" s="1">
        <f t="shared" ref="Q7:Q70" si="4">E7/5</f>
        <v>30.4298</v>
      </c>
      <c r="R7" s="5">
        <f t="shared" ref="R7:R9" si="5">11*Q7-P7-O7-F7</f>
        <v>62.824800000000053</v>
      </c>
      <c r="S7" s="5"/>
      <c r="T7" s="1"/>
      <c r="U7" s="1"/>
      <c r="V7" s="1">
        <f t="shared" ref="V7:V70" si="6">(F7+O7+P7+R7)/Q7</f>
        <v>11</v>
      </c>
      <c r="W7" s="1">
        <f t="shared" ref="W7:W70" si="7">(F7+O7+P7)/Q7</f>
        <v>8.9354185699544519</v>
      </c>
      <c r="X7" s="1">
        <v>33.033200000000001</v>
      </c>
      <c r="Y7" s="1">
        <v>35.073</v>
      </c>
      <c r="Z7" s="1">
        <v>28.8398</v>
      </c>
      <c r="AA7" s="1">
        <v>28.616800000000001</v>
      </c>
      <c r="AB7" s="1">
        <v>37.083599999999997</v>
      </c>
      <c r="AC7" s="1">
        <v>33.96</v>
      </c>
      <c r="AD7" s="1">
        <v>35.225999999999999</v>
      </c>
      <c r="AE7" s="1">
        <v>33.941000000000003</v>
      </c>
      <c r="AF7" s="1">
        <v>22.399000000000001</v>
      </c>
      <c r="AG7" s="1">
        <v>35.649000000000001</v>
      </c>
      <c r="AH7" s="1" t="s">
        <v>41</v>
      </c>
      <c r="AI7" s="1">
        <f>G7*R7</f>
        <v>62.824800000000053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106.721</v>
      </c>
      <c r="D8" s="1">
        <v>153.488</v>
      </c>
      <c r="E8" s="1">
        <v>121.068</v>
      </c>
      <c r="F8" s="1">
        <v>131.709</v>
      </c>
      <c r="G8" s="8">
        <v>1</v>
      </c>
      <c r="H8" s="1">
        <v>45</v>
      </c>
      <c r="I8" s="1" t="s">
        <v>39</v>
      </c>
      <c r="J8" s="1"/>
      <c r="K8" s="1">
        <v>116.35</v>
      </c>
      <c r="L8" s="1">
        <f t="shared" si="3"/>
        <v>4.7180000000000035</v>
      </c>
      <c r="M8" s="1"/>
      <c r="N8" s="1"/>
      <c r="O8" s="1">
        <v>0</v>
      </c>
      <c r="P8" s="1">
        <v>0</v>
      </c>
      <c r="Q8" s="1">
        <f t="shared" si="4"/>
        <v>24.2136</v>
      </c>
      <c r="R8" s="5">
        <f t="shared" si="5"/>
        <v>134.64060000000001</v>
      </c>
      <c r="S8" s="5"/>
      <c r="T8" s="1"/>
      <c r="U8" s="1"/>
      <c r="V8" s="1">
        <f t="shared" si="6"/>
        <v>11</v>
      </c>
      <c r="W8" s="1">
        <f t="shared" si="7"/>
        <v>5.4394637724254142</v>
      </c>
      <c r="X8" s="1">
        <v>16.2166</v>
      </c>
      <c r="Y8" s="1">
        <v>17.152200000000001</v>
      </c>
      <c r="Z8" s="1">
        <v>25.320799999999998</v>
      </c>
      <c r="AA8" s="1">
        <v>27.835999999999999</v>
      </c>
      <c r="AB8" s="1">
        <v>22.988</v>
      </c>
      <c r="AC8" s="1">
        <v>17.3</v>
      </c>
      <c r="AD8" s="1">
        <v>22.0684</v>
      </c>
      <c r="AE8" s="1">
        <v>26.587800000000001</v>
      </c>
      <c r="AF8" s="1">
        <v>25.763000000000002</v>
      </c>
      <c r="AG8" s="1">
        <v>25.241199999999999</v>
      </c>
      <c r="AH8" s="1"/>
      <c r="AI8" s="1">
        <f>G8*R8</f>
        <v>134.64060000000001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221</v>
      </c>
      <c r="D9" s="1"/>
      <c r="E9" s="1">
        <v>226</v>
      </c>
      <c r="F9" s="1">
        <v>-5</v>
      </c>
      <c r="G9" s="8">
        <v>0.45</v>
      </c>
      <c r="H9" s="1">
        <v>45</v>
      </c>
      <c r="I9" s="1" t="s">
        <v>39</v>
      </c>
      <c r="J9" s="1"/>
      <c r="K9" s="1">
        <v>229</v>
      </c>
      <c r="L9" s="1">
        <f t="shared" si="3"/>
        <v>-3</v>
      </c>
      <c r="M9" s="1"/>
      <c r="N9" s="1"/>
      <c r="O9" s="1">
        <v>278.8</v>
      </c>
      <c r="P9" s="1">
        <v>97.599999999999966</v>
      </c>
      <c r="Q9" s="1">
        <f t="shared" si="4"/>
        <v>45.2</v>
      </c>
      <c r="R9" s="5">
        <f t="shared" si="5"/>
        <v>125.80000000000007</v>
      </c>
      <c r="S9" s="5"/>
      <c r="T9" s="1"/>
      <c r="U9" s="1"/>
      <c r="V9" s="1">
        <f t="shared" si="6"/>
        <v>11</v>
      </c>
      <c r="W9" s="1">
        <f t="shared" si="7"/>
        <v>8.216814159292035</v>
      </c>
      <c r="X9" s="1">
        <v>45.4</v>
      </c>
      <c r="Y9" s="1">
        <v>44.8</v>
      </c>
      <c r="Z9" s="1">
        <v>32.200000000000003</v>
      </c>
      <c r="AA9" s="1">
        <v>32</v>
      </c>
      <c r="AB9" s="1">
        <v>46</v>
      </c>
      <c r="AC9" s="1">
        <v>46.2</v>
      </c>
      <c r="AD9" s="1">
        <v>36.6</v>
      </c>
      <c r="AE9" s="1">
        <v>42.2</v>
      </c>
      <c r="AF9" s="1">
        <v>42.6</v>
      </c>
      <c r="AG9" s="1">
        <v>35</v>
      </c>
      <c r="AH9" s="1" t="s">
        <v>41</v>
      </c>
      <c r="AI9" s="1">
        <f>G9*R9</f>
        <v>56.610000000000035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44</v>
      </c>
      <c r="C10" s="1">
        <v>182</v>
      </c>
      <c r="D10" s="1">
        <v>12</v>
      </c>
      <c r="E10" s="1">
        <v>181</v>
      </c>
      <c r="F10" s="1">
        <v>1</v>
      </c>
      <c r="G10" s="8">
        <v>0.45</v>
      </c>
      <c r="H10" s="1">
        <v>45</v>
      </c>
      <c r="I10" s="1" t="s">
        <v>39</v>
      </c>
      <c r="J10" s="1"/>
      <c r="K10" s="1">
        <v>220</v>
      </c>
      <c r="L10" s="1">
        <f t="shared" si="3"/>
        <v>-39</v>
      </c>
      <c r="M10" s="1"/>
      <c r="N10" s="1"/>
      <c r="O10" s="1">
        <v>301</v>
      </c>
      <c r="P10" s="1">
        <v>189</v>
      </c>
      <c r="Q10" s="1">
        <f t="shared" si="4"/>
        <v>36.200000000000003</v>
      </c>
      <c r="R10" s="5"/>
      <c r="S10" s="5"/>
      <c r="T10" s="1"/>
      <c r="U10" s="1"/>
      <c r="V10" s="1">
        <f t="shared" si="6"/>
        <v>13.563535911602209</v>
      </c>
      <c r="W10" s="1">
        <f t="shared" si="7"/>
        <v>13.563535911602209</v>
      </c>
      <c r="X10" s="1">
        <v>52</v>
      </c>
      <c r="Y10" s="1">
        <v>53</v>
      </c>
      <c r="Z10" s="1">
        <v>31.2</v>
      </c>
      <c r="AA10" s="1">
        <v>26.6</v>
      </c>
      <c r="AB10" s="1">
        <v>38.200000000000003</v>
      </c>
      <c r="AC10" s="1">
        <v>43.6</v>
      </c>
      <c r="AD10" s="1">
        <v>41.2</v>
      </c>
      <c r="AE10" s="1">
        <v>45.6</v>
      </c>
      <c r="AF10" s="1">
        <v>40</v>
      </c>
      <c r="AG10" s="1">
        <v>32.4</v>
      </c>
      <c r="AH10" s="1"/>
      <c r="AI10" s="1">
        <f>G10*R10</f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46</v>
      </c>
      <c r="B11" s="15" t="s">
        <v>44</v>
      </c>
      <c r="C11" s="15"/>
      <c r="D11" s="15"/>
      <c r="E11" s="15"/>
      <c r="F11" s="15"/>
      <c r="G11" s="16">
        <v>0</v>
      </c>
      <c r="H11" s="15">
        <v>180</v>
      </c>
      <c r="I11" s="15" t="s">
        <v>39</v>
      </c>
      <c r="J11" s="15"/>
      <c r="K11" s="15"/>
      <c r="L11" s="15">
        <f t="shared" si="3"/>
        <v>0</v>
      </c>
      <c r="M11" s="15"/>
      <c r="N11" s="15"/>
      <c r="O11" s="15">
        <v>0</v>
      </c>
      <c r="P11" s="15">
        <v>0</v>
      </c>
      <c r="Q11" s="15">
        <f t="shared" si="4"/>
        <v>0</v>
      </c>
      <c r="R11" s="17"/>
      <c r="S11" s="17"/>
      <c r="T11" s="15"/>
      <c r="U11" s="15"/>
      <c r="V11" s="15" t="e">
        <f t="shared" si="6"/>
        <v>#DIV/0!</v>
      </c>
      <c r="W11" s="15" t="e">
        <f t="shared" si="7"/>
        <v>#DIV/0!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 t="s">
        <v>47</v>
      </c>
      <c r="AI11" s="15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44</v>
      </c>
      <c r="C12" s="1">
        <v>39</v>
      </c>
      <c r="D12" s="1">
        <v>1</v>
      </c>
      <c r="E12" s="1">
        <v>28</v>
      </c>
      <c r="F12" s="1">
        <v>4</v>
      </c>
      <c r="G12" s="8">
        <v>0.3</v>
      </c>
      <c r="H12" s="1">
        <v>40</v>
      </c>
      <c r="I12" s="1" t="s">
        <v>39</v>
      </c>
      <c r="J12" s="1"/>
      <c r="K12" s="1">
        <v>28</v>
      </c>
      <c r="L12" s="1">
        <f t="shared" si="3"/>
        <v>0</v>
      </c>
      <c r="M12" s="1"/>
      <c r="N12" s="1"/>
      <c r="O12" s="1">
        <v>0</v>
      </c>
      <c r="P12" s="1">
        <v>34</v>
      </c>
      <c r="Q12" s="1">
        <f t="shared" si="4"/>
        <v>5.6</v>
      </c>
      <c r="R12" s="5">
        <f t="shared" ref="R12:R13" si="8">11*Q12-P12-O12-F12</f>
        <v>23.599999999999994</v>
      </c>
      <c r="S12" s="5"/>
      <c r="T12" s="1"/>
      <c r="U12" s="1"/>
      <c r="V12" s="1">
        <f t="shared" si="6"/>
        <v>11</v>
      </c>
      <c r="W12" s="1">
        <f t="shared" si="7"/>
        <v>6.7857142857142865</v>
      </c>
      <c r="X12" s="1">
        <v>5.4</v>
      </c>
      <c r="Y12" s="1">
        <v>3.2</v>
      </c>
      <c r="Z12" s="1">
        <v>2.4</v>
      </c>
      <c r="AA12" s="1">
        <v>4.4000000000000004</v>
      </c>
      <c r="AB12" s="1">
        <v>5</v>
      </c>
      <c r="AC12" s="1">
        <v>4.5999999999999996</v>
      </c>
      <c r="AD12" s="1">
        <v>5.8</v>
      </c>
      <c r="AE12" s="1">
        <v>5.8</v>
      </c>
      <c r="AF12" s="1">
        <v>4.5999999999999996</v>
      </c>
      <c r="AG12" s="1">
        <v>4.8</v>
      </c>
      <c r="AH12" s="1"/>
      <c r="AI12" s="1">
        <f>G12*R12</f>
        <v>7.0799999999999983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44</v>
      </c>
      <c r="C13" s="1">
        <v>53</v>
      </c>
      <c r="D13" s="1"/>
      <c r="E13" s="1">
        <v>43</v>
      </c>
      <c r="F13" s="1">
        <v>8</v>
      </c>
      <c r="G13" s="8">
        <v>0.17</v>
      </c>
      <c r="H13" s="1">
        <v>180</v>
      </c>
      <c r="I13" s="1" t="s">
        <v>39</v>
      </c>
      <c r="J13" s="1"/>
      <c r="K13" s="1">
        <v>45</v>
      </c>
      <c r="L13" s="1">
        <f t="shared" si="3"/>
        <v>-2</v>
      </c>
      <c r="M13" s="1"/>
      <c r="N13" s="1"/>
      <c r="O13" s="1">
        <v>21.8</v>
      </c>
      <c r="P13" s="1">
        <v>45.2</v>
      </c>
      <c r="Q13" s="1">
        <f t="shared" si="4"/>
        <v>8.6</v>
      </c>
      <c r="R13" s="5">
        <f t="shared" si="8"/>
        <v>19.599999999999991</v>
      </c>
      <c r="S13" s="5"/>
      <c r="T13" s="1"/>
      <c r="U13" s="1"/>
      <c r="V13" s="1">
        <f t="shared" si="6"/>
        <v>11</v>
      </c>
      <c r="W13" s="1">
        <f t="shared" si="7"/>
        <v>8.720930232558139</v>
      </c>
      <c r="X13" s="1">
        <v>9</v>
      </c>
      <c r="Y13" s="1">
        <v>6.8</v>
      </c>
      <c r="Z13" s="1">
        <v>2.2000000000000002</v>
      </c>
      <c r="AA13" s="1">
        <v>6.2</v>
      </c>
      <c r="AB13" s="1">
        <v>8</v>
      </c>
      <c r="AC13" s="1">
        <v>4</v>
      </c>
      <c r="AD13" s="1">
        <v>4.4000000000000004</v>
      </c>
      <c r="AE13" s="1">
        <v>7.4</v>
      </c>
      <c r="AF13" s="1">
        <v>6.4</v>
      </c>
      <c r="AG13" s="1">
        <v>3.2</v>
      </c>
      <c r="AH13" s="1"/>
      <c r="AI13" s="1">
        <f>G13*R13</f>
        <v>3.3319999999999985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2" t="s">
        <v>50</v>
      </c>
      <c r="B14" s="12" t="s">
        <v>44</v>
      </c>
      <c r="C14" s="12">
        <v>9</v>
      </c>
      <c r="D14" s="12"/>
      <c r="E14" s="12">
        <v>-5</v>
      </c>
      <c r="F14" s="12"/>
      <c r="G14" s="13">
        <v>0</v>
      </c>
      <c r="H14" s="12">
        <v>50</v>
      </c>
      <c r="I14" s="12" t="s">
        <v>51</v>
      </c>
      <c r="J14" s="12"/>
      <c r="K14" s="12">
        <v>9</v>
      </c>
      <c r="L14" s="12">
        <f t="shared" si="3"/>
        <v>-14</v>
      </c>
      <c r="M14" s="12"/>
      <c r="N14" s="12"/>
      <c r="O14" s="12">
        <v>0</v>
      </c>
      <c r="P14" s="12">
        <v>0</v>
      </c>
      <c r="Q14" s="12">
        <f t="shared" si="4"/>
        <v>-1</v>
      </c>
      <c r="R14" s="14"/>
      <c r="S14" s="14"/>
      <c r="T14" s="12"/>
      <c r="U14" s="12"/>
      <c r="V14" s="12">
        <f t="shared" si="6"/>
        <v>0</v>
      </c>
      <c r="W14" s="12">
        <f t="shared" si="7"/>
        <v>0</v>
      </c>
      <c r="X14" s="12">
        <v>1.6</v>
      </c>
      <c r="Y14" s="12">
        <v>6.6</v>
      </c>
      <c r="Z14" s="12">
        <v>11.6</v>
      </c>
      <c r="AA14" s="12">
        <v>8.8000000000000007</v>
      </c>
      <c r="AB14" s="12">
        <v>7.2</v>
      </c>
      <c r="AC14" s="12">
        <v>9.6</v>
      </c>
      <c r="AD14" s="12">
        <v>9.6</v>
      </c>
      <c r="AE14" s="12">
        <v>12</v>
      </c>
      <c r="AF14" s="12">
        <v>15</v>
      </c>
      <c r="AG14" s="12">
        <v>13.4</v>
      </c>
      <c r="AH14" s="12" t="s">
        <v>52</v>
      </c>
      <c r="AI14" s="12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38</v>
      </c>
      <c r="C15" s="1">
        <v>181.702</v>
      </c>
      <c r="D15" s="1">
        <v>125.58799999999999</v>
      </c>
      <c r="E15" s="1">
        <v>143.84100000000001</v>
      </c>
      <c r="F15" s="1">
        <v>144.548</v>
      </c>
      <c r="G15" s="8">
        <v>1</v>
      </c>
      <c r="H15" s="1">
        <v>55</v>
      </c>
      <c r="I15" s="1" t="s">
        <v>39</v>
      </c>
      <c r="J15" s="1"/>
      <c r="K15" s="1">
        <v>138.40199999999999</v>
      </c>
      <c r="L15" s="1">
        <f t="shared" si="3"/>
        <v>5.4390000000000214</v>
      </c>
      <c r="M15" s="1"/>
      <c r="N15" s="1"/>
      <c r="O15" s="1">
        <v>54.064999999999998</v>
      </c>
      <c r="P15" s="1">
        <v>18.929400000000019</v>
      </c>
      <c r="Q15" s="1">
        <f t="shared" si="4"/>
        <v>28.7682</v>
      </c>
      <c r="R15" s="5">
        <f t="shared" ref="R15:R18" si="9">11*Q15-P15-O15-F15</f>
        <v>98.907799999999952</v>
      </c>
      <c r="S15" s="5"/>
      <c r="T15" s="1"/>
      <c r="U15" s="1"/>
      <c r="V15" s="1">
        <f t="shared" si="6"/>
        <v>11</v>
      </c>
      <c r="W15" s="1">
        <f t="shared" si="7"/>
        <v>7.5619051591688047</v>
      </c>
      <c r="X15" s="1">
        <v>29.721399999999999</v>
      </c>
      <c r="Y15" s="1">
        <v>32.180999999999997</v>
      </c>
      <c r="Z15" s="1">
        <v>32.1584</v>
      </c>
      <c r="AA15" s="1">
        <v>35.527999999999999</v>
      </c>
      <c r="AB15" s="1">
        <v>36.204999999999998</v>
      </c>
      <c r="AC15" s="1">
        <v>30.356000000000002</v>
      </c>
      <c r="AD15" s="1">
        <v>38.738</v>
      </c>
      <c r="AE15" s="1">
        <v>47.315199999999997</v>
      </c>
      <c r="AF15" s="1">
        <v>39.2346</v>
      </c>
      <c r="AG15" s="1">
        <v>25.499200000000009</v>
      </c>
      <c r="AH15" s="1" t="s">
        <v>54</v>
      </c>
      <c r="AI15" s="1">
        <f>G15*R15</f>
        <v>98.907799999999952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38</v>
      </c>
      <c r="C16" s="1">
        <v>442.61599999999999</v>
      </c>
      <c r="D16" s="1">
        <v>741.41200000000003</v>
      </c>
      <c r="E16" s="1">
        <v>595.23199999999997</v>
      </c>
      <c r="F16" s="1">
        <v>536.36599999999999</v>
      </c>
      <c r="G16" s="8">
        <v>1</v>
      </c>
      <c r="H16" s="1">
        <v>50</v>
      </c>
      <c r="I16" s="1" t="s">
        <v>39</v>
      </c>
      <c r="J16" s="1"/>
      <c r="K16" s="1">
        <v>607.97500000000002</v>
      </c>
      <c r="L16" s="1">
        <f t="shared" si="3"/>
        <v>-12.743000000000052</v>
      </c>
      <c r="M16" s="1"/>
      <c r="N16" s="1"/>
      <c r="O16" s="1">
        <v>403.09039999999999</v>
      </c>
      <c r="P16" s="1">
        <v>41.749799999999937</v>
      </c>
      <c r="Q16" s="1">
        <f t="shared" si="4"/>
        <v>119.04639999999999</v>
      </c>
      <c r="R16" s="5">
        <f t="shared" si="9"/>
        <v>328.30420000000004</v>
      </c>
      <c r="S16" s="5"/>
      <c r="T16" s="1"/>
      <c r="U16" s="1"/>
      <c r="V16" s="1">
        <f t="shared" si="6"/>
        <v>11.000000000000002</v>
      </c>
      <c r="W16" s="1">
        <f t="shared" si="7"/>
        <v>8.2422164802967579</v>
      </c>
      <c r="X16" s="1">
        <v>126.0252</v>
      </c>
      <c r="Y16" s="1">
        <v>127.1422</v>
      </c>
      <c r="Z16" s="1">
        <v>127.61960000000001</v>
      </c>
      <c r="AA16" s="1">
        <v>131.41499999999999</v>
      </c>
      <c r="AB16" s="1">
        <v>110.8464</v>
      </c>
      <c r="AC16" s="1">
        <v>121.9</v>
      </c>
      <c r="AD16" s="1">
        <v>144.19300000000001</v>
      </c>
      <c r="AE16" s="1">
        <v>132.3006</v>
      </c>
      <c r="AF16" s="1">
        <v>136.15299999999999</v>
      </c>
      <c r="AG16" s="1">
        <v>143.82640000000001</v>
      </c>
      <c r="AH16" s="1" t="s">
        <v>56</v>
      </c>
      <c r="AI16" s="1">
        <f>G16*R16</f>
        <v>328.30420000000004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38</v>
      </c>
      <c r="C17" s="1">
        <v>136.02600000000001</v>
      </c>
      <c r="D17" s="1">
        <v>0.90200000000000002</v>
      </c>
      <c r="E17" s="1">
        <v>99.12</v>
      </c>
      <c r="F17" s="1">
        <v>37.808</v>
      </c>
      <c r="G17" s="8">
        <v>1</v>
      </c>
      <c r="H17" s="1">
        <v>60</v>
      </c>
      <c r="I17" s="1" t="s">
        <v>39</v>
      </c>
      <c r="J17" s="1"/>
      <c r="K17" s="1">
        <v>96.802000000000007</v>
      </c>
      <c r="L17" s="1">
        <f t="shared" si="3"/>
        <v>2.3179999999999978</v>
      </c>
      <c r="M17" s="1"/>
      <c r="N17" s="1"/>
      <c r="O17" s="1">
        <v>155.67060000000001</v>
      </c>
      <c r="P17" s="1">
        <v>53.372399999999978</v>
      </c>
      <c r="Q17" s="1">
        <f t="shared" si="4"/>
        <v>19.824000000000002</v>
      </c>
      <c r="R17" s="5"/>
      <c r="S17" s="5"/>
      <c r="T17" s="1"/>
      <c r="U17" s="1"/>
      <c r="V17" s="1">
        <f t="shared" si="6"/>
        <v>12.452128732849069</v>
      </c>
      <c r="W17" s="1">
        <f t="shared" si="7"/>
        <v>12.452128732849069</v>
      </c>
      <c r="X17" s="1">
        <v>26.962</v>
      </c>
      <c r="Y17" s="1">
        <v>26.436599999999999</v>
      </c>
      <c r="Z17" s="1">
        <v>18.712800000000001</v>
      </c>
      <c r="AA17" s="1">
        <v>23.261399999999998</v>
      </c>
      <c r="AB17" s="1">
        <v>27.263400000000001</v>
      </c>
      <c r="AC17" s="1">
        <v>25.1</v>
      </c>
      <c r="AD17" s="1">
        <v>19.689399999999999</v>
      </c>
      <c r="AE17" s="1">
        <v>24.436399999999999</v>
      </c>
      <c r="AF17" s="1">
        <v>26.915800000000001</v>
      </c>
      <c r="AG17" s="1">
        <v>22.376000000000001</v>
      </c>
      <c r="AH17" s="1"/>
      <c r="AI17" s="1">
        <f>G17*R17</f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38</v>
      </c>
      <c r="C18" s="1">
        <v>305.57799999999997</v>
      </c>
      <c r="D18" s="1">
        <v>429.08800000000002</v>
      </c>
      <c r="E18" s="1">
        <v>482.14</v>
      </c>
      <c r="F18" s="1">
        <v>244.81200000000001</v>
      </c>
      <c r="G18" s="8">
        <v>1</v>
      </c>
      <c r="H18" s="1">
        <v>60</v>
      </c>
      <c r="I18" s="1" t="s">
        <v>39</v>
      </c>
      <c r="J18" s="1"/>
      <c r="K18" s="1">
        <v>490.48</v>
      </c>
      <c r="L18" s="1">
        <f t="shared" si="3"/>
        <v>-8.3400000000000318</v>
      </c>
      <c r="M18" s="1"/>
      <c r="N18" s="1"/>
      <c r="O18" s="1">
        <v>455.47439999999989</v>
      </c>
      <c r="P18" s="1">
        <v>148.58679999999981</v>
      </c>
      <c r="Q18" s="1">
        <f t="shared" si="4"/>
        <v>96.427999999999997</v>
      </c>
      <c r="R18" s="5">
        <f t="shared" si="9"/>
        <v>211.83480000000037</v>
      </c>
      <c r="S18" s="5"/>
      <c r="T18" s="1"/>
      <c r="U18" s="1"/>
      <c r="V18" s="1">
        <f t="shared" si="6"/>
        <v>11.000000000000002</v>
      </c>
      <c r="W18" s="1">
        <f t="shared" si="7"/>
        <v>8.8031816484838412</v>
      </c>
      <c r="X18" s="1">
        <v>101.5228</v>
      </c>
      <c r="Y18" s="1">
        <v>93.814800000000005</v>
      </c>
      <c r="Z18" s="1">
        <v>89.904200000000003</v>
      </c>
      <c r="AA18" s="1">
        <v>94.1036</v>
      </c>
      <c r="AB18" s="1">
        <v>62.0398</v>
      </c>
      <c r="AC18" s="1">
        <v>66.97999999999999</v>
      </c>
      <c r="AD18" s="1">
        <v>89.993799999999993</v>
      </c>
      <c r="AE18" s="1">
        <v>108.3612</v>
      </c>
      <c r="AF18" s="1">
        <v>114.61020000000001</v>
      </c>
      <c r="AG18" s="1">
        <v>99.337199999999996</v>
      </c>
      <c r="AH18" s="1" t="s">
        <v>56</v>
      </c>
      <c r="AI18" s="1">
        <f>G18*R18</f>
        <v>211.83480000000037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59</v>
      </c>
      <c r="B19" s="15" t="s">
        <v>38</v>
      </c>
      <c r="C19" s="15"/>
      <c r="D19" s="15"/>
      <c r="E19" s="15"/>
      <c r="F19" s="15"/>
      <c r="G19" s="16">
        <v>0</v>
      </c>
      <c r="H19" s="15">
        <v>60</v>
      </c>
      <c r="I19" s="15" t="s">
        <v>39</v>
      </c>
      <c r="J19" s="15"/>
      <c r="K19" s="15"/>
      <c r="L19" s="15">
        <f t="shared" si="3"/>
        <v>0</v>
      </c>
      <c r="M19" s="15"/>
      <c r="N19" s="15"/>
      <c r="O19" s="15">
        <v>0</v>
      </c>
      <c r="P19" s="15">
        <v>0</v>
      </c>
      <c r="Q19" s="15">
        <f t="shared" si="4"/>
        <v>0</v>
      </c>
      <c r="R19" s="17"/>
      <c r="S19" s="17"/>
      <c r="T19" s="15"/>
      <c r="U19" s="15"/>
      <c r="V19" s="15" t="e">
        <f t="shared" si="6"/>
        <v>#DIV/0!</v>
      </c>
      <c r="W19" s="15" t="e">
        <f t="shared" si="7"/>
        <v>#DIV/0!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 t="s">
        <v>47</v>
      </c>
      <c r="AI19" s="15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60</v>
      </c>
      <c r="B20" s="1" t="s">
        <v>38</v>
      </c>
      <c r="C20" s="1">
        <v>12.667999999999999</v>
      </c>
      <c r="D20" s="1"/>
      <c r="E20" s="1">
        <v>4.931</v>
      </c>
      <c r="F20" s="1">
        <v>7.7370000000000001</v>
      </c>
      <c r="G20" s="8">
        <v>1</v>
      </c>
      <c r="H20" s="1">
        <v>180</v>
      </c>
      <c r="I20" s="1" t="s">
        <v>39</v>
      </c>
      <c r="J20" s="1"/>
      <c r="K20" s="1">
        <v>4.28</v>
      </c>
      <c r="L20" s="1">
        <f t="shared" si="3"/>
        <v>0.6509999999999998</v>
      </c>
      <c r="M20" s="1"/>
      <c r="N20" s="1"/>
      <c r="O20" s="1">
        <v>8.6005999999999982</v>
      </c>
      <c r="P20" s="1">
        <v>4</v>
      </c>
      <c r="Q20" s="1">
        <f t="shared" si="4"/>
        <v>0.98619999999999997</v>
      </c>
      <c r="R20" s="5"/>
      <c r="S20" s="5"/>
      <c r="T20" s="1"/>
      <c r="U20" s="1"/>
      <c r="V20" s="1">
        <f t="shared" si="6"/>
        <v>20.62218616913405</v>
      </c>
      <c r="W20" s="1">
        <f t="shared" si="7"/>
        <v>20.62218616913405</v>
      </c>
      <c r="X20" s="1">
        <v>1.6794</v>
      </c>
      <c r="Y20" s="1">
        <v>1.8996</v>
      </c>
      <c r="Z20" s="1">
        <v>1.2704</v>
      </c>
      <c r="AA20" s="1">
        <v>0.44319999999999998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 t="s">
        <v>61</v>
      </c>
      <c r="AI20" s="1">
        <f t="shared" ref="AI20:AI28" si="10">G20*R20</f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62</v>
      </c>
      <c r="B21" s="1" t="s">
        <v>38</v>
      </c>
      <c r="C21" s="1">
        <v>257.39999999999998</v>
      </c>
      <c r="D21" s="1">
        <v>117.375</v>
      </c>
      <c r="E21" s="1">
        <v>223.23099999999999</v>
      </c>
      <c r="F21" s="1">
        <v>127.806</v>
      </c>
      <c r="G21" s="8">
        <v>1</v>
      </c>
      <c r="H21" s="1">
        <v>60</v>
      </c>
      <c r="I21" s="1" t="s">
        <v>39</v>
      </c>
      <c r="J21" s="1"/>
      <c r="K21" s="1">
        <v>215.27500000000001</v>
      </c>
      <c r="L21" s="1">
        <f t="shared" si="3"/>
        <v>7.9559999999999889</v>
      </c>
      <c r="M21" s="1"/>
      <c r="N21" s="1"/>
      <c r="O21" s="1">
        <v>328.75788000000011</v>
      </c>
      <c r="P21" s="1">
        <v>15.59431999999995</v>
      </c>
      <c r="Q21" s="1">
        <f t="shared" si="4"/>
        <v>44.6462</v>
      </c>
      <c r="R21" s="5">
        <f t="shared" ref="R21:R28" si="11">11*Q21-P21-O21-F21</f>
        <v>18.949999999999974</v>
      </c>
      <c r="S21" s="5"/>
      <c r="T21" s="1"/>
      <c r="U21" s="1"/>
      <c r="V21" s="1">
        <f t="shared" si="6"/>
        <v>11</v>
      </c>
      <c r="W21" s="1">
        <f t="shared" si="7"/>
        <v>10.575551782682513</v>
      </c>
      <c r="X21" s="1">
        <v>56.032400000000003</v>
      </c>
      <c r="Y21" s="1">
        <v>57.409799999999997</v>
      </c>
      <c r="Z21" s="1">
        <v>49.843600000000002</v>
      </c>
      <c r="AA21" s="1">
        <v>56.702400000000011</v>
      </c>
      <c r="AB21" s="1">
        <v>55.684800000000003</v>
      </c>
      <c r="AC21" s="1">
        <v>52.691999999999993</v>
      </c>
      <c r="AD21" s="1">
        <v>59.097200000000001</v>
      </c>
      <c r="AE21" s="1">
        <v>55.599600000000009</v>
      </c>
      <c r="AF21" s="1">
        <v>56.397199999999998</v>
      </c>
      <c r="AG21" s="1">
        <v>55.669199999999996</v>
      </c>
      <c r="AH21" s="1" t="s">
        <v>56</v>
      </c>
      <c r="AI21" s="1">
        <f t="shared" si="10"/>
        <v>18.949999999999974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38</v>
      </c>
      <c r="C22" s="1">
        <v>38.228000000000002</v>
      </c>
      <c r="D22" s="1">
        <v>90.275000000000006</v>
      </c>
      <c r="E22" s="1">
        <v>58.436</v>
      </c>
      <c r="F22" s="1">
        <v>68.314999999999998</v>
      </c>
      <c r="G22" s="8">
        <v>1</v>
      </c>
      <c r="H22" s="1">
        <v>60</v>
      </c>
      <c r="I22" s="1" t="s">
        <v>39</v>
      </c>
      <c r="J22" s="1"/>
      <c r="K22" s="1">
        <v>57.884999999999998</v>
      </c>
      <c r="L22" s="1">
        <f t="shared" si="3"/>
        <v>0.55100000000000193</v>
      </c>
      <c r="M22" s="1"/>
      <c r="N22" s="1"/>
      <c r="O22" s="1">
        <v>68.611400000000032</v>
      </c>
      <c r="P22" s="1">
        <v>0</v>
      </c>
      <c r="Q22" s="1">
        <f t="shared" si="4"/>
        <v>11.687200000000001</v>
      </c>
      <c r="R22" s="5"/>
      <c r="S22" s="5"/>
      <c r="T22" s="1"/>
      <c r="U22" s="1"/>
      <c r="V22" s="1">
        <f t="shared" si="6"/>
        <v>11.715928537203096</v>
      </c>
      <c r="W22" s="1">
        <f t="shared" si="7"/>
        <v>11.715928537203096</v>
      </c>
      <c r="X22" s="1">
        <v>16.045200000000001</v>
      </c>
      <c r="Y22" s="1">
        <v>17.405000000000001</v>
      </c>
      <c r="Z22" s="1">
        <v>16.519600000000001</v>
      </c>
      <c r="AA22" s="1">
        <v>14.0962</v>
      </c>
      <c r="AB22" s="1">
        <v>14.313599999999999</v>
      </c>
      <c r="AC22" s="1">
        <v>21.012</v>
      </c>
      <c r="AD22" s="1">
        <v>21.350999999999999</v>
      </c>
      <c r="AE22" s="1">
        <v>21.642800000000001</v>
      </c>
      <c r="AF22" s="1">
        <v>19.861999999999998</v>
      </c>
      <c r="AG22" s="1">
        <v>11.957599999999999</v>
      </c>
      <c r="AH22" s="1" t="s">
        <v>64</v>
      </c>
      <c r="AI22" s="1">
        <f t="shared" si="10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65</v>
      </c>
      <c r="B23" s="1" t="s">
        <v>38</v>
      </c>
      <c r="C23" s="1">
        <v>53.637999999999998</v>
      </c>
      <c r="D23" s="1">
        <v>16.704000000000001</v>
      </c>
      <c r="E23" s="1">
        <v>63.338999999999999</v>
      </c>
      <c r="F23" s="1">
        <v>1E-3</v>
      </c>
      <c r="G23" s="8">
        <v>1</v>
      </c>
      <c r="H23" s="1">
        <v>60</v>
      </c>
      <c r="I23" s="1" t="s">
        <v>39</v>
      </c>
      <c r="J23" s="1"/>
      <c r="K23" s="1">
        <v>64.284000000000006</v>
      </c>
      <c r="L23" s="1">
        <f t="shared" si="3"/>
        <v>-0.94500000000000739</v>
      </c>
      <c r="M23" s="1"/>
      <c r="N23" s="1"/>
      <c r="O23" s="1">
        <v>106.97</v>
      </c>
      <c r="P23" s="1">
        <v>5.9805999999999946</v>
      </c>
      <c r="Q23" s="1">
        <f t="shared" si="4"/>
        <v>12.6678</v>
      </c>
      <c r="R23" s="5">
        <f t="shared" si="11"/>
        <v>26.394200000000016</v>
      </c>
      <c r="S23" s="5"/>
      <c r="T23" s="1"/>
      <c r="U23" s="1"/>
      <c r="V23" s="1">
        <f t="shared" si="6"/>
        <v>11.000000000000002</v>
      </c>
      <c r="W23" s="1">
        <f t="shared" si="7"/>
        <v>8.9164337927659112</v>
      </c>
      <c r="X23" s="1">
        <v>14.7956</v>
      </c>
      <c r="Y23" s="1">
        <v>17.083600000000001</v>
      </c>
      <c r="Z23" s="1">
        <v>11.301600000000001</v>
      </c>
      <c r="AA23" s="1">
        <v>10.438599999999999</v>
      </c>
      <c r="AB23" s="1">
        <v>14.7578</v>
      </c>
      <c r="AC23" s="1">
        <v>12.59</v>
      </c>
      <c r="AD23" s="1">
        <v>14.416600000000001</v>
      </c>
      <c r="AE23" s="1">
        <v>16.878399999999999</v>
      </c>
      <c r="AF23" s="1">
        <v>14.2554</v>
      </c>
      <c r="AG23" s="1">
        <v>15.67</v>
      </c>
      <c r="AH23" s="1"/>
      <c r="AI23" s="1">
        <f t="shared" si="10"/>
        <v>26.394200000000016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66</v>
      </c>
      <c r="B24" s="1" t="s">
        <v>38</v>
      </c>
      <c r="C24" s="1">
        <v>10.952</v>
      </c>
      <c r="D24" s="1">
        <v>0.38400000000000001</v>
      </c>
      <c r="E24" s="1">
        <v>5.6029999999999998</v>
      </c>
      <c r="F24" s="1">
        <v>5.3490000000000002</v>
      </c>
      <c r="G24" s="8">
        <v>1</v>
      </c>
      <c r="H24" s="1">
        <v>180</v>
      </c>
      <c r="I24" s="1" t="s">
        <v>39</v>
      </c>
      <c r="J24" s="1"/>
      <c r="K24" s="1">
        <v>4.92</v>
      </c>
      <c r="L24" s="1">
        <f t="shared" si="3"/>
        <v>0.68299999999999983</v>
      </c>
      <c r="M24" s="1"/>
      <c r="N24" s="1"/>
      <c r="O24" s="1">
        <v>13.183</v>
      </c>
      <c r="P24" s="1">
        <v>4</v>
      </c>
      <c r="Q24" s="1">
        <f t="shared" si="4"/>
        <v>1.1206</v>
      </c>
      <c r="R24" s="5"/>
      <c r="S24" s="5"/>
      <c r="T24" s="1"/>
      <c r="U24" s="1"/>
      <c r="V24" s="1">
        <f t="shared" si="6"/>
        <v>20.107085489916116</v>
      </c>
      <c r="W24" s="1">
        <f t="shared" si="7"/>
        <v>20.107085489916116</v>
      </c>
      <c r="X24" s="1">
        <v>2.0129999999999999</v>
      </c>
      <c r="Y24" s="1">
        <v>2.3795999999999999</v>
      </c>
      <c r="Z24" s="1">
        <v>1.18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 t="s">
        <v>61</v>
      </c>
      <c r="AI24" s="1">
        <f t="shared" si="10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67</v>
      </c>
      <c r="B25" s="1" t="s">
        <v>38</v>
      </c>
      <c r="C25" s="1">
        <v>202.80699999999999</v>
      </c>
      <c r="D25" s="1">
        <v>4.4139999999999997</v>
      </c>
      <c r="E25" s="1">
        <v>101.462</v>
      </c>
      <c r="F25" s="1">
        <v>93.424000000000007</v>
      </c>
      <c r="G25" s="8">
        <v>1</v>
      </c>
      <c r="H25" s="1">
        <v>60</v>
      </c>
      <c r="I25" s="1" t="s">
        <v>39</v>
      </c>
      <c r="J25" s="1"/>
      <c r="K25" s="1">
        <v>99.873999999999995</v>
      </c>
      <c r="L25" s="1">
        <f t="shared" si="3"/>
        <v>1.5880000000000081</v>
      </c>
      <c r="M25" s="1"/>
      <c r="N25" s="1"/>
      <c r="O25" s="1">
        <v>99.7714</v>
      </c>
      <c r="P25" s="1">
        <v>4</v>
      </c>
      <c r="Q25" s="1">
        <f t="shared" si="4"/>
        <v>20.292400000000001</v>
      </c>
      <c r="R25" s="5">
        <f t="shared" si="11"/>
        <v>26.021000000000015</v>
      </c>
      <c r="S25" s="5"/>
      <c r="T25" s="1"/>
      <c r="U25" s="1"/>
      <c r="V25" s="1">
        <f t="shared" si="6"/>
        <v>11</v>
      </c>
      <c r="W25" s="1">
        <f t="shared" si="7"/>
        <v>9.7176972659714966</v>
      </c>
      <c r="X25" s="1">
        <v>25.158000000000001</v>
      </c>
      <c r="Y25" s="1">
        <v>27.267399999999999</v>
      </c>
      <c r="Z25" s="1">
        <v>21.134399999999999</v>
      </c>
      <c r="AA25" s="1">
        <v>24.1112</v>
      </c>
      <c r="AB25" s="1">
        <v>20.9876</v>
      </c>
      <c r="AC25" s="1">
        <v>23.391999999999999</v>
      </c>
      <c r="AD25" s="1">
        <v>36.4544</v>
      </c>
      <c r="AE25" s="1">
        <v>31.959</v>
      </c>
      <c r="AF25" s="1">
        <v>25.218</v>
      </c>
      <c r="AG25" s="1">
        <v>29.107800000000001</v>
      </c>
      <c r="AH25" s="1" t="s">
        <v>56</v>
      </c>
      <c r="AI25" s="1">
        <f t="shared" si="10"/>
        <v>26.021000000000015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68</v>
      </c>
      <c r="B26" s="1" t="s">
        <v>38</v>
      </c>
      <c r="C26" s="1">
        <v>42.188000000000002</v>
      </c>
      <c r="D26" s="1"/>
      <c r="E26" s="1">
        <v>31.077000000000002</v>
      </c>
      <c r="F26" s="1">
        <v>9.6809999999999992</v>
      </c>
      <c r="G26" s="8">
        <v>1</v>
      </c>
      <c r="H26" s="1">
        <v>30</v>
      </c>
      <c r="I26" s="1" t="s">
        <v>39</v>
      </c>
      <c r="J26" s="1"/>
      <c r="K26" s="1">
        <v>30.8</v>
      </c>
      <c r="L26" s="1">
        <f t="shared" si="3"/>
        <v>0.27700000000000102</v>
      </c>
      <c r="M26" s="1"/>
      <c r="N26" s="1"/>
      <c r="O26" s="1">
        <v>34.215800000000002</v>
      </c>
      <c r="P26" s="1">
        <v>24.123200000000001</v>
      </c>
      <c r="Q26" s="1">
        <f t="shared" si="4"/>
        <v>6.2154000000000007</v>
      </c>
      <c r="R26" s="5"/>
      <c r="S26" s="5"/>
      <c r="T26" s="1"/>
      <c r="U26" s="1"/>
      <c r="V26" s="1">
        <f t="shared" si="6"/>
        <v>10.943784792611897</v>
      </c>
      <c r="W26" s="1">
        <f t="shared" si="7"/>
        <v>10.943784792611897</v>
      </c>
      <c r="X26" s="1">
        <v>7.8840000000000003</v>
      </c>
      <c r="Y26" s="1">
        <v>6.9458000000000002</v>
      </c>
      <c r="Z26" s="1">
        <v>5.4878</v>
      </c>
      <c r="AA26" s="1">
        <v>5.8516000000000021</v>
      </c>
      <c r="AB26" s="1">
        <v>5.5713999999999997</v>
      </c>
      <c r="AC26" s="1">
        <v>7.92</v>
      </c>
      <c r="AD26" s="1">
        <v>7.3727999999999998</v>
      </c>
      <c r="AE26" s="1">
        <v>7.650200000000007</v>
      </c>
      <c r="AF26" s="1">
        <v>6.7203999999999997</v>
      </c>
      <c r="AG26" s="1">
        <v>5.9139999999999988</v>
      </c>
      <c r="AH26" s="1"/>
      <c r="AI26" s="1">
        <f t="shared" si="10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69</v>
      </c>
      <c r="B27" s="1" t="s">
        <v>38</v>
      </c>
      <c r="C27" s="1">
        <v>94.716999999999999</v>
      </c>
      <c r="D27" s="1">
        <v>64.484999999999999</v>
      </c>
      <c r="E27" s="1">
        <v>157.892</v>
      </c>
      <c r="F27" s="1">
        <v>-1.206</v>
      </c>
      <c r="G27" s="8">
        <v>1</v>
      </c>
      <c r="H27" s="1">
        <v>30</v>
      </c>
      <c r="I27" s="1" t="s">
        <v>39</v>
      </c>
      <c r="J27" s="1"/>
      <c r="K27" s="1">
        <v>147.4</v>
      </c>
      <c r="L27" s="1">
        <f t="shared" si="3"/>
        <v>10.49199999999999</v>
      </c>
      <c r="M27" s="1"/>
      <c r="N27" s="1"/>
      <c r="O27" s="1">
        <v>165.0025999999998</v>
      </c>
      <c r="P27" s="1">
        <v>73.588800000000063</v>
      </c>
      <c r="Q27" s="1">
        <f t="shared" si="4"/>
        <v>31.578399999999998</v>
      </c>
      <c r="R27" s="5">
        <f t="shared" si="11"/>
        <v>109.97700000000013</v>
      </c>
      <c r="S27" s="5"/>
      <c r="T27" s="1"/>
      <c r="U27" s="1"/>
      <c r="V27" s="1">
        <f t="shared" si="6"/>
        <v>11.000000000000002</v>
      </c>
      <c r="W27" s="1">
        <f t="shared" si="7"/>
        <v>7.5173346338003162</v>
      </c>
      <c r="X27" s="1">
        <v>29.481999999999999</v>
      </c>
      <c r="Y27" s="1">
        <v>28.1312</v>
      </c>
      <c r="Z27" s="1">
        <v>21.404800000000002</v>
      </c>
      <c r="AA27" s="1">
        <v>15.86999999999999</v>
      </c>
      <c r="AB27" s="1">
        <v>24.6952</v>
      </c>
      <c r="AC27" s="1">
        <v>25.48</v>
      </c>
      <c r="AD27" s="1">
        <v>26.673400000000001</v>
      </c>
      <c r="AE27" s="1">
        <v>29.787400000000002</v>
      </c>
      <c r="AF27" s="1">
        <v>24.2852</v>
      </c>
      <c r="AG27" s="1">
        <v>29.025600000000001</v>
      </c>
      <c r="AH27" s="1"/>
      <c r="AI27" s="1">
        <f t="shared" si="10"/>
        <v>109.97700000000013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70</v>
      </c>
      <c r="B28" s="1" t="s">
        <v>38</v>
      </c>
      <c r="C28" s="1">
        <v>22.484000000000002</v>
      </c>
      <c r="D28" s="1">
        <v>102.646</v>
      </c>
      <c r="E28" s="1">
        <v>56.893000000000001</v>
      </c>
      <c r="F28" s="1">
        <v>62.865000000000002</v>
      </c>
      <c r="G28" s="8">
        <v>1</v>
      </c>
      <c r="H28" s="1">
        <v>30</v>
      </c>
      <c r="I28" s="1" t="s">
        <v>39</v>
      </c>
      <c r="J28" s="1"/>
      <c r="K28" s="1">
        <v>64.3</v>
      </c>
      <c r="L28" s="1">
        <f t="shared" si="3"/>
        <v>-7.4069999999999965</v>
      </c>
      <c r="M28" s="1"/>
      <c r="N28" s="1"/>
      <c r="O28" s="1">
        <v>0</v>
      </c>
      <c r="P28" s="1">
        <v>0</v>
      </c>
      <c r="Q28" s="1">
        <f t="shared" si="4"/>
        <v>11.3786</v>
      </c>
      <c r="R28" s="5">
        <f t="shared" si="11"/>
        <v>62.299600000000005</v>
      </c>
      <c r="S28" s="5"/>
      <c r="T28" s="1"/>
      <c r="U28" s="1"/>
      <c r="V28" s="1">
        <f t="shared" si="6"/>
        <v>11</v>
      </c>
      <c r="W28" s="1">
        <f t="shared" si="7"/>
        <v>5.5248448842564111</v>
      </c>
      <c r="X28" s="1">
        <v>3.9923999999999999</v>
      </c>
      <c r="Y28" s="1">
        <v>2.1976</v>
      </c>
      <c r="Z28" s="1">
        <v>10.579599999999999</v>
      </c>
      <c r="AA28" s="1">
        <v>11.886200000000001</v>
      </c>
      <c r="AB28" s="1">
        <v>6.2325999999999997</v>
      </c>
      <c r="AC28" s="1">
        <v>6.04</v>
      </c>
      <c r="AD28" s="1">
        <v>4.3234000000000004</v>
      </c>
      <c r="AE28" s="1">
        <v>6.9349999999999996</v>
      </c>
      <c r="AF28" s="1">
        <v>10.598000000000001</v>
      </c>
      <c r="AG28" s="1">
        <v>10.2288</v>
      </c>
      <c r="AH28" s="1" t="s">
        <v>71</v>
      </c>
      <c r="AI28" s="1">
        <f t="shared" si="10"/>
        <v>62.299600000000005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72</v>
      </c>
      <c r="B29" s="15" t="s">
        <v>38</v>
      </c>
      <c r="C29" s="15"/>
      <c r="D29" s="15"/>
      <c r="E29" s="15"/>
      <c r="F29" s="15"/>
      <c r="G29" s="16">
        <v>0</v>
      </c>
      <c r="H29" s="15">
        <v>45</v>
      </c>
      <c r="I29" s="15" t="s">
        <v>39</v>
      </c>
      <c r="J29" s="15"/>
      <c r="K29" s="15"/>
      <c r="L29" s="15">
        <f t="shared" si="3"/>
        <v>0</v>
      </c>
      <c r="M29" s="15"/>
      <c r="N29" s="15"/>
      <c r="O29" s="15">
        <v>0</v>
      </c>
      <c r="P29" s="15">
        <v>0</v>
      </c>
      <c r="Q29" s="15">
        <f t="shared" si="4"/>
        <v>0</v>
      </c>
      <c r="R29" s="17"/>
      <c r="S29" s="17"/>
      <c r="T29" s="15"/>
      <c r="U29" s="15"/>
      <c r="V29" s="15" t="e">
        <f t="shared" si="6"/>
        <v>#DIV/0!</v>
      </c>
      <c r="W29" s="15" t="e">
        <f t="shared" si="7"/>
        <v>#DIV/0!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 t="s">
        <v>47</v>
      </c>
      <c r="AI29" s="15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73</v>
      </c>
      <c r="B30" s="1" t="s">
        <v>38</v>
      </c>
      <c r="C30" s="1">
        <v>56.040999999999997</v>
      </c>
      <c r="D30" s="1">
        <v>56.415999999999997</v>
      </c>
      <c r="E30" s="1">
        <v>81.832999999999998</v>
      </c>
      <c r="F30" s="1">
        <v>11.554</v>
      </c>
      <c r="G30" s="8">
        <v>1</v>
      </c>
      <c r="H30" s="1">
        <v>40</v>
      </c>
      <c r="I30" s="1" t="s">
        <v>39</v>
      </c>
      <c r="J30" s="1"/>
      <c r="K30" s="1">
        <v>72</v>
      </c>
      <c r="L30" s="1">
        <f t="shared" si="3"/>
        <v>9.8329999999999984</v>
      </c>
      <c r="M30" s="1"/>
      <c r="N30" s="1"/>
      <c r="O30" s="1">
        <v>34.591799999999957</v>
      </c>
      <c r="P30" s="1">
        <v>38.521600000000049</v>
      </c>
      <c r="Q30" s="1">
        <f t="shared" si="4"/>
        <v>16.366599999999998</v>
      </c>
      <c r="R30" s="5">
        <f t="shared" ref="R30:R36" si="12">11*Q30-P30-O30-F30</f>
        <v>95.365199999999959</v>
      </c>
      <c r="S30" s="5"/>
      <c r="T30" s="1"/>
      <c r="U30" s="1"/>
      <c r="V30" s="1">
        <f t="shared" si="6"/>
        <v>11</v>
      </c>
      <c r="W30" s="1">
        <f t="shared" si="7"/>
        <v>5.1731819681546583</v>
      </c>
      <c r="X30" s="1">
        <v>13.398999999999999</v>
      </c>
      <c r="Y30" s="1">
        <v>12.2164</v>
      </c>
      <c r="Z30" s="1">
        <v>13.1312</v>
      </c>
      <c r="AA30" s="1">
        <v>14.7814</v>
      </c>
      <c r="AB30" s="1">
        <v>14.5154</v>
      </c>
      <c r="AC30" s="1">
        <v>12.62</v>
      </c>
      <c r="AD30" s="1">
        <v>12.6808</v>
      </c>
      <c r="AE30" s="1">
        <v>17.001799999999999</v>
      </c>
      <c r="AF30" s="1">
        <v>18.8386</v>
      </c>
      <c r="AG30" s="1">
        <v>13.8878</v>
      </c>
      <c r="AH30" s="1"/>
      <c r="AI30" s="1">
        <f t="shared" ref="AI30:AI36" si="13">G30*R30</f>
        <v>95.365199999999959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74</v>
      </c>
      <c r="B31" s="1" t="s">
        <v>38</v>
      </c>
      <c r="C31" s="1">
        <v>-2.3E-2</v>
      </c>
      <c r="D31" s="1">
        <v>44.274999999999999</v>
      </c>
      <c r="E31" s="1">
        <v>9.1280000000000001</v>
      </c>
      <c r="F31" s="1">
        <v>32.625</v>
      </c>
      <c r="G31" s="8">
        <v>1</v>
      </c>
      <c r="H31" s="1">
        <v>30</v>
      </c>
      <c r="I31" s="1" t="s">
        <v>39</v>
      </c>
      <c r="J31" s="1"/>
      <c r="K31" s="1">
        <v>12.359</v>
      </c>
      <c r="L31" s="1">
        <f t="shared" si="3"/>
        <v>-3.2309999999999999</v>
      </c>
      <c r="M31" s="1"/>
      <c r="N31" s="1"/>
      <c r="O31" s="1">
        <v>4.6352000000000011</v>
      </c>
      <c r="P31" s="1">
        <v>0</v>
      </c>
      <c r="Q31" s="1">
        <f t="shared" si="4"/>
        <v>1.8256000000000001</v>
      </c>
      <c r="R31" s="5"/>
      <c r="S31" s="5"/>
      <c r="T31" s="1"/>
      <c r="U31" s="1"/>
      <c r="V31" s="1">
        <f t="shared" si="6"/>
        <v>20.409837861524977</v>
      </c>
      <c r="W31" s="1">
        <f t="shared" si="7"/>
        <v>20.409837861524977</v>
      </c>
      <c r="X31" s="1">
        <v>1.5908</v>
      </c>
      <c r="Y31" s="1">
        <v>3.9198</v>
      </c>
      <c r="Z31" s="1">
        <v>4.6215999999999999</v>
      </c>
      <c r="AA31" s="1">
        <v>3.5295999999999998</v>
      </c>
      <c r="AB31" s="1">
        <v>2.9723999999999999</v>
      </c>
      <c r="AC31" s="1">
        <v>2.84</v>
      </c>
      <c r="AD31" s="1">
        <v>3.2974000000000001</v>
      </c>
      <c r="AE31" s="1">
        <v>4.3045999999999998</v>
      </c>
      <c r="AF31" s="1">
        <v>4.8643999999999998</v>
      </c>
      <c r="AG31" s="1">
        <v>4.8811999999999998</v>
      </c>
      <c r="AH31" s="1"/>
      <c r="AI31" s="1">
        <f t="shared" si="13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75</v>
      </c>
      <c r="B32" s="1" t="s">
        <v>38</v>
      </c>
      <c r="C32" s="1">
        <v>41.802</v>
      </c>
      <c r="D32" s="1">
        <v>27.283999999999999</v>
      </c>
      <c r="E32" s="1">
        <v>53.610999999999997</v>
      </c>
      <c r="F32" s="1">
        <v>8.2279999999999998</v>
      </c>
      <c r="G32" s="8">
        <v>1</v>
      </c>
      <c r="H32" s="1">
        <v>50</v>
      </c>
      <c r="I32" s="1" t="s">
        <v>39</v>
      </c>
      <c r="J32" s="1"/>
      <c r="K32" s="1">
        <v>59.9</v>
      </c>
      <c r="L32" s="1">
        <f t="shared" si="3"/>
        <v>-6.2890000000000015</v>
      </c>
      <c r="M32" s="1"/>
      <c r="N32" s="1"/>
      <c r="O32" s="1">
        <v>76.543800000000005</v>
      </c>
      <c r="P32" s="1">
        <v>4</v>
      </c>
      <c r="Q32" s="1">
        <f t="shared" si="4"/>
        <v>10.722199999999999</v>
      </c>
      <c r="R32" s="5">
        <f t="shared" si="12"/>
        <v>29.172399999999989</v>
      </c>
      <c r="S32" s="5"/>
      <c r="T32" s="1"/>
      <c r="U32" s="1"/>
      <c r="V32" s="1">
        <f t="shared" si="6"/>
        <v>11</v>
      </c>
      <c r="W32" s="1">
        <f t="shared" si="7"/>
        <v>8.2792523922329373</v>
      </c>
      <c r="X32" s="1">
        <v>11.0764</v>
      </c>
      <c r="Y32" s="1">
        <v>12.5464</v>
      </c>
      <c r="Z32" s="1">
        <v>9.4626000000000001</v>
      </c>
      <c r="AA32" s="1">
        <v>10.176</v>
      </c>
      <c r="AB32" s="1">
        <v>9.6440000000000001</v>
      </c>
      <c r="AC32" s="1">
        <v>10.9</v>
      </c>
      <c r="AD32" s="1">
        <v>16.279800000000002</v>
      </c>
      <c r="AE32" s="1">
        <v>15.131600000000001</v>
      </c>
      <c r="AF32" s="1">
        <v>11.2296</v>
      </c>
      <c r="AG32" s="1">
        <v>9.5993999999999993</v>
      </c>
      <c r="AH32" s="1"/>
      <c r="AI32" s="1">
        <f t="shared" si="13"/>
        <v>29.172399999999989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38</v>
      </c>
      <c r="C33" s="1">
        <v>58.411999999999999</v>
      </c>
      <c r="D33" s="1"/>
      <c r="E33" s="1">
        <v>51.158999999999999</v>
      </c>
      <c r="F33" s="1">
        <v>6.2869999999999999</v>
      </c>
      <c r="G33" s="8">
        <v>1</v>
      </c>
      <c r="H33" s="1">
        <v>50</v>
      </c>
      <c r="I33" s="1" t="s">
        <v>39</v>
      </c>
      <c r="J33" s="1"/>
      <c r="K33" s="1">
        <v>48</v>
      </c>
      <c r="L33" s="1">
        <f t="shared" si="3"/>
        <v>3.1589999999999989</v>
      </c>
      <c r="M33" s="1"/>
      <c r="N33" s="1"/>
      <c r="O33" s="1">
        <v>0</v>
      </c>
      <c r="P33" s="1">
        <v>71.784999999999997</v>
      </c>
      <c r="Q33" s="1">
        <f t="shared" si="4"/>
        <v>10.2318</v>
      </c>
      <c r="R33" s="5">
        <f t="shared" si="12"/>
        <v>34.477800000000009</v>
      </c>
      <c r="S33" s="5"/>
      <c r="T33" s="1"/>
      <c r="U33" s="1"/>
      <c r="V33" s="1">
        <f t="shared" si="6"/>
        <v>11</v>
      </c>
      <c r="W33" s="1">
        <f t="shared" si="7"/>
        <v>7.6303289743740113</v>
      </c>
      <c r="X33" s="1">
        <v>10.2294</v>
      </c>
      <c r="Y33" s="1">
        <v>5.1984000000000004</v>
      </c>
      <c r="Z33" s="1">
        <v>4.8450000000000006</v>
      </c>
      <c r="AA33" s="1">
        <v>8.2422000000000004</v>
      </c>
      <c r="AB33" s="1">
        <v>10.7216</v>
      </c>
      <c r="AC33" s="1">
        <v>10.64</v>
      </c>
      <c r="AD33" s="1">
        <v>8.0991999999999997</v>
      </c>
      <c r="AE33" s="1">
        <v>9.6633999999999993</v>
      </c>
      <c r="AF33" s="1">
        <v>3.61</v>
      </c>
      <c r="AG33" s="1">
        <v>5.8529999999999998</v>
      </c>
      <c r="AH33" s="1"/>
      <c r="AI33" s="1">
        <f t="shared" si="13"/>
        <v>34.477800000000009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44</v>
      </c>
      <c r="C34" s="1">
        <v>348</v>
      </c>
      <c r="D34" s="1">
        <v>75</v>
      </c>
      <c r="E34" s="1">
        <v>385</v>
      </c>
      <c r="F34" s="1">
        <v>3</v>
      </c>
      <c r="G34" s="8">
        <v>0.4</v>
      </c>
      <c r="H34" s="1">
        <v>45</v>
      </c>
      <c r="I34" s="11" t="s">
        <v>78</v>
      </c>
      <c r="J34" s="1"/>
      <c r="K34" s="1">
        <v>386</v>
      </c>
      <c r="L34" s="1">
        <f t="shared" si="3"/>
        <v>-1</v>
      </c>
      <c r="M34" s="1"/>
      <c r="N34" s="1"/>
      <c r="O34" s="1">
        <v>304.59999999999991</v>
      </c>
      <c r="P34" s="1">
        <v>247.00000000000011</v>
      </c>
      <c r="Q34" s="1">
        <f t="shared" si="4"/>
        <v>77</v>
      </c>
      <c r="R34" s="5">
        <f t="shared" si="12"/>
        <v>292.39999999999998</v>
      </c>
      <c r="S34" s="5"/>
      <c r="T34" s="1"/>
      <c r="U34" s="1"/>
      <c r="V34" s="1">
        <f t="shared" si="6"/>
        <v>11</v>
      </c>
      <c r="W34" s="1">
        <f t="shared" si="7"/>
        <v>7.2025974025974033</v>
      </c>
      <c r="X34" s="1">
        <v>73</v>
      </c>
      <c r="Y34" s="1">
        <v>71</v>
      </c>
      <c r="Z34" s="1">
        <v>54.6</v>
      </c>
      <c r="AA34" s="1">
        <v>54.4</v>
      </c>
      <c r="AB34" s="1">
        <v>73.2</v>
      </c>
      <c r="AC34" s="1">
        <v>69.599999999999994</v>
      </c>
      <c r="AD34" s="1">
        <v>70.599999999999994</v>
      </c>
      <c r="AE34" s="1">
        <v>88.2</v>
      </c>
      <c r="AF34" s="1">
        <v>80.400000000000006</v>
      </c>
      <c r="AG34" s="1">
        <v>52.8</v>
      </c>
      <c r="AH34" s="1" t="s">
        <v>41</v>
      </c>
      <c r="AI34" s="1">
        <f t="shared" si="13"/>
        <v>116.96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79</v>
      </c>
      <c r="B35" s="1" t="s">
        <v>44</v>
      </c>
      <c r="C35" s="1">
        <v>273</v>
      </c>
      <c r="D35" s="1">
        <v>62</v>
      </c>
      <c r="E35" s="1">
        <v>316</v>
      </c>
      <c r="F35" s="1">
        <v>6</v>
      </c>
      <c r="G35" s="8">
        <v>0.45</v>
      </c>
      <c r="H35" s="1">
        <v>50</v>
      </c>
      <c r="I35" s="1" t="s">
        <v>39</v>
      </c>
      <c r="J35" s="1"/>
      <c r="K35" s="1">
        <v>318</v>
      </c>
      <c r="L35" s="1">
        <f t="shared" si="3"/>
        <v>-2</v>
      </c>
      <c r="M35" s="1"/>
      <c r="N35" s="1"/>
      <c r="O35" s="1">
        <v>269.8</v>
      </c>
      <c r="P35" s="1">
        <v>109.6</v>
      </c>
      <c r="Q35" s="1">
        <f t="shared" si="4"/>
        <v>63.2</v>
      </c>
      <c r="R35" s="5">
        <f t="shared" si="12"/>
        <v>309.8</v>
      </c>
      <c r="S35" s="5"/>
      <c r="T35" s="1"/>
      <c r="U35" s="1"/>
      <c r="V35" s="1">
        <f t="shared" si="6"/>
        <v>11</v>
      </c>
      <c r="W35" s="1">
        <f t="shared" si="7"/>
        <v>6.098101265822784</v>
      </c>
      <c r="X35" s="1">
        <v>54.4</v>
      </c>
      <c r="Y35" s="1">
        <v>49.4</v>
      </c>
      <c r="Z35" s="1">
        <v>40.799999999999997</v>
      </c>
      <c r="AA35" s="1">
        <v>35</v>
      </c>
      <c r="AB35" s="1">
        <v>46</v>
      </c>
      <c r="AC35" s="1">
        <v>51.8</v>
      </c>
      <c r="AD35" s="1">
        <v>37.6</v>
      </c>
      <c r="AE35" s="1">
        <v>34.200000000000003</v>
      </c>
      <c r="AF35" s="1">
        <v>29.8</v>
      </c>
      <c r="AG35" s="1">
        <v>29.6</v>
      </c>
      <c r="AH35" s="1" t="s">
        <v>41</v>
      </c>
      <c r="AI35" s="1">
        <f t="shared" si="13"/>
        <v>139.41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80</v>
      </c>
      <c r="B36" s="1" t="s">
        <v>44</v>
      </c>
      <c r="C36" s="1">
        <v>70</v>
      </c>
      <c r="D36" s="1">
        <v>375</v>
      </c>
      <c r="E36" s="1">
        <v>294</v>
      </c>
      <c r="F36" s="1">
        <v>103</v>
      </c>
      <c r="G36" s="8">
        <v>0.4</v>
      </c>
      <c r="H36" s="1">
        <v>45</v>
      </c>
      <c r="I36" s="1" t="s">
        <v>39</v>
      </c>
      <c r="J36" s="1"/>
      <c r="K36" s="1">
        <v>350</v>
      </c>
      <c r="L36" s="1">
        <f t="shared" si="3"/>
        <v>-56</v>
      </c>
      <c r="M36" s="1"/>
      <c r="N36" s="1"/>
      <c r="O36" s="1">
        <v>390</v>
      </c>
      <c r="P36" s="1">
        <v>0</v>
      </c>
      <c r="Q36" s="1">
        <f t="shared" si="4"/>
        <v>58.8</v>
      </c>
      <c r="R36" s="5">
        <f t="shared" si="12"/>
        <v>153.79999999999995</v>
      </c>
      <c r="S36" s="5"/>
      <c r="T36" s="1"/>
      <c r="U36" s="1"/>
      <c r="V36" s="1">
        <f t="shared" si="6"/>
        <v>11</v>
      </c>
      <c r="W36" s="1">
        <f t="shared" si="7"/>
        <v>8.3843537414965983</v>
      </c>
      <c r="X36" s="1">
        <v>60.2</v>
      </c>
      <c r="Y36" s="1">
        <v>74.2</v>
      </c>
      <c r="Z36" s="1">
        <v>60.6</v>
      </c>
      <c r="AA36" s="1">
        <v>63.2</v>
      </c>
      <c r="AB36" s="1">
        <v>53.8</v>
      </c>
      <c r="AC36" s="1">
        <v>55.2</v>
      </c>
      <c r="AD36" s="1">
        <v>61.6</v>
      </c>
      <c r="AE36" s="1">
        <v>78</v>
      </c>
      <c r="AF36" s="1">
        <v>69.2</v>
      </c>
      <c r="AG36" s="1">
        <v>50.6</v>
      </c>
      <c r="AH36" s="1"/>
      <c r="AI36" s="1">
        <f t="shared" si="13"/>
        <v>61.519999999999982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5" t="s">
        <v>81</v>
      </c>
      <c r="B37" s="15" t="s">
        <v>38</v>
      </c>
      <c r="C37" s="15"/>
      <c r="D37" s="15"/>
      <c r="E37" s="15"/>
      <c r="F37" s="15"/>
      <c r="G37" s="16">
        <v>0</v>
      </c>
      <c r="H37" s="15">
        <v>45</v>
      </c>
      <c r="I37" s="15" t="s">
        <v>39</v>
      </c>
      <c r="J37" s="15"/>
      <c r="K37" s="15"/>
      <c r="L37" s="15">
        <f t="shared" si="3"/>
        <v>0</v>
      </c>
      <c r="M37" s="15"/>
      <c r="N37" s="15"/>
      <c r="O37" s="15">
        <v>0</v>
      </c>
      <c r="P37" s="15">
        <v>0</v>
      </c>
      <c r="Q37" s="15">
        <f t="shared" si="4"/>
        <v>0</v>
      </c>
      <c r="R37" s="17"/>
      <c r="S37" s="17"/>
      <c r="T37" s="15"/>
      <c r="U37" s="15"/>
      <c r="V37" s="15" t="e">
        <f t="shared" si="6"/>
        <v>#DIV/0!</v>
      </c>
      <c r="W37" s="15" t="e">
        <f t="shared" si="7"/>
        <v>#DIV/0!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 t="s">
        <v>47</v>
      </c>
      <c r="AI37" s="15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82</v>
      </c>
      <c r="B38" s="1" t="s">
        <v>44</v>
      </c>
      <c r="C38" s="1"/>
      <c r="D38" s="1">
        <v>163</v>
      </c>
      <c r="E38" s="1">
        <v>39</v>
      </c>
      <c r="F38" s="1">
        <v>122</v>
      </c>
      <c r="G38" s="8">
        <v>0.1</v>
      </c>
      <c r="H38" s="1">
        <v>730</v>
      </c>
      <c r="I38" s="1" t="s">
        <v>39</v>
      </c>
      <c r="J38" s="1"/>
      <c r="K38" s="1">
        <v>41</v>
      </c>
      <c r="L38" s="1">
        <f t="shared" ref="L38:L69" si="14">E38-K38</f>
        <v>-2</v>
      </c>
      <c r="M38" s="1"/>
      <c r="N38" s="1"/>
      <c r="O38" s="1">
        <v>0</v>
      </c>
      <c r="P38" s="1">
        <v>0</v>
      </c>
      <c r="Q38" s="1">
        <f t="shared" si="4"/>
        <v>7.8</v>
      </c>
      <c r="R38" s="5"/>
      <c r="S38" s="5"/>
      <c r="T38" s="1"/>
      <c r="U38" s="1"/>
      <c r="V38" s="1">
        <f t="shared" si="6"/>
        <v>15.641025641025641</v>
      </c>
      <c r="W38" s="1">
        <f t="shared" si="7"/>
        <v>15.641025641025641</v>
      </c>
      <c r="X38" s="1">
        <v>4.2</v>
      </c>
      <c r="Y38" s="1">
        <v>4.5999999999999996</v>
      </c>
      <c r="Z38" s="1">
        <v>12</v>
      </c>
      <c r="AA38" s="1">
        <v>11.6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 t="s">
        <v>61</v>
      </c>
      <c r="AI38" s="1">
        <f t="shared" ref="AI38:AI51" si="15">G38*R38</f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83</v>
      </c>
      <c r="B39" s="1" t="s">
        <v>44</v>
      </c>
      <c r="C39" s="1">
        <v>3</v>
      </c>
      <c r="D39" s="1">
        <v>108</v>
      </c>
      <c r="E39" s="1">
        <v>45</v>
      </c>
      <c r="F39" s="1">
        <v>49</v>
      </c>
      <c r="G39" s="8">
        <v>0.35</v>
      </c>
      <c r="H39" s="1">
        <v>40</v>
      </c>
      <c r="I39" s="1" t="s">
        <v>39</v>
      </c>
      <c r="J39" s="1"/>
      <c r="K39" s="1">
        <v>119</v>
      </c>
      <c r="L39" s="1">
        <f t="shared" si="14"/>
        <v>-74</v>
      </c>
      <c r="M39" s="1"/>
      <c r="N39" s="1"/>
      <c r="O39" s="1">
        <v>136.80000000000001</v>
      </c>
      <c r="P39" s="1">
        <v>0</v>
      </c>
      <c r="Q39" s="1">
        <f t="shared" si="4"/>
        <v>9</v>
      </c>
      <c r="R39" s="5"/>
      <c r="S39" s="5"/>
      <c r="T39" s="1"/>
      <c r="U39" s="1"/>
      <c r="V39" s="1">
        <f t="shared" si="6"/>
        <v>20.644444444444446</v>
      </c>
      <c r="W39" s="1">
        <f t="shared" si="7"/>
        <v>20.644444444444446</v>
      </c>
      <c r="X39" s="1">
        <v>14.4</v>
      </c>
      <c r="Y39" s="1">
        <v>22.2</v>
      </c>
      <c r="Z39" s="1">
        <v>17.399999999999999</v>
      </c>
      <c r="AA39" s="1">
        <v>13.6</v>
      </c>
      <c r="AB39" s="1">
        <v>16.600000000000001</v>
      </c>
      <c r="AC39" s="1">
        <v>20</v>
      </c>
      <c r="AD39" s="1">
        <v>18.600000000000001</v>
      </c>
      <c r="AE39" s="1">
        <v>17.399999999999999</v>
      </c>
      <c r="AF39" s="1">
        <v>16.399999999999999</v>
      </c>
      <c r="AG39" s="1">
        <v>17.399999999999999</v>
      </c>
      <c r="AH39" s="1" t="s">
        <v>41</v>
      </c>
      <c r="AI39" s="1">
        <f t="shared" si="15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84</v>
      </c>
      <c r="B40" s="1" t="s">
        <v>38</v>
      </c>
      <c r="C40" s="1">
        <v>33.572000000000003</v>
      </c>
      <c r="D40" s="1">
        <v>172.965</v>
      </c>
      <c r="E40" s="1">
        <v>86.498000000000005</v>
      </c>
      <c r="F40" s="1">
        <v>117.866</v>
      </c>
      <c r="G40" s="8">
        <v>1</v>
      </c>
      <c r="H40" s="1">
        <v>40</v>
      </c>
      <c r="I40" s="1" t="s">
        <v>39</v>
      </c>
      <c r="J40" s="1"/>
      <c r="K40" s="1">
        <v>97</v>
      </c>
      <c r="L40" s="1">
        <f t="shared" si="14"/>
        <v>-10.501999999999995</v>
      </c>
      <c r="M40" s="1"/>
      <c r="N40" s="1"/>
      <c r="O40" s="1">
        <v>20.730799999999999</v>
      </c>
      <c r="P40" s="1">
        <v>13.11280000000002</v>
      </c>
      <c r="Q40" s="1">
        <f t="shared" si="4"/>
        <v>17.299600000000002</v>
      </c>
      <c r="R40" s="5">
        <f t="shared" ref="R40:R50" si="16">11*Q40-P40-O40-F40</f>
        <v>38.585999999999999</v>
      </c>
      <c r="S40" s="5"/>
      <c r="T40" s="1"/>
      <c r="U40" s="1"/>
      <c r="V40" s="1">
        <f t="shared" si="6"/>
        <v>11.000000000000002</v>
      </c>
      <c r="W40" s="1">
        <f t="shared" si="7"/>
        <v>8.7695438044810281</v>
      </c>
      <c r="X40" s="1">
        <v>18.368400000000001</v>
      </c>
      <c r="Y40" s="1">
        <v>19.9344</v>
      </c>
      <c r="Z40" s="1">
        <v>21.980599999999999</v>
      </c>
      <c r="AA40" s="1">
        <v>22.3672</v>
      </c>
      <c r="AB40" s="1">
        <v>16.098600000000001</v>
      </c>
      <c r="AC40" s="1">
        <v>18.260000000000002</v>
      </c>
      <c r="AD40" s="1">
        <v>19.291799999999999</v>
      </c>
      <c r="AE40" s="1">
        <v>18.635400000000001</v>
      </c>
      <c r="AF40" s="1">
        <v>17.623000000000001</v>
      </c>
      <c r="AG40" s="1">
        <v>17.579799999999999</v>
      </c>
      <c r="AH40" s="1"/>
      <c r="AI40" s="1">
        <f t="shared" si="15"/>
        <v>38.585999999999999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85</v>
      </c>
      <c r="B41" s="1" t="s">
        <v>44</v>
      </c>
      <c r="C41" s="1">
        <v>153</v>
      </c>
      <c r="D41" s="1">
        <v>72</v>
      </c>
      <c r="E41" s="1">
        <v>178</v>
      </c>
      <c r="F41" s="1">
        <v>35</v>
      </c>
      <c r="G41" s="8">
        <v>0.4</v>
      </c>
      <c r="H41" s="1">
        <v>40</v>
      </c>
      <c r="I41" s="1" t="s">
        <v>39</v>
      </c>
      <c r="J41" s="1"/>
      <c r="K41" s="1">
        <v>184</v>
      </c>
      <c r="L41" s="1">
        <f t="shared" si="14"/>
        <v>-6</v>
      </c>
      <c r="M41" s="1"/>
      <c r="N41" s="1"/>
      <c r="O41" s="1">
        <v>0</v>
      </c>
      <c r="P41" s="1">
        <v>0</v>
      </c>
      <c r="Q41" s="1">
        <f t="shared" si="4"/>
        <v>35.6</v>
      </c>
      <c r="R41" s="5">
        <f>7*Q41-P41-O41-F41</f>
        <v>214.20000000000002</v>
      </c>
      <c r="S41" s="5"/>
      <c r="T41" s="1"/>
      <c r="U41" s="1"/>
      <c r="V41" s="1">
        <f t="shared" si="6"/>
        <v>7</v>
      </c>
      <c r="W41" s="1">
        <f t="shared" si="7"/>
        <v>0.9831460674157303</v>
      </c>
      <c r="X41" s="1">
        <v>13</v>
      </c>
      <c r="Y41" s="1">
        <v>18.399999999999999</v>
      </c>
      <c r="Z41" s="1">
        <v>22.6</v>
      </c>
      <c r="AA41" s="1">
        <v>23.2</v>
      </c>
      <c r="AB41" s="1">
        <v>26.8</v>
      </c>
      <c r="AC41" s="1">
        <v>15.6</v>
      </c>
      <c r="AD41" s="1">
        <v>13.2</v>
      </c>
      <c r="AE41" s="1">
        <v>25.6</v>
      </c>
      <c r="AF41" s="1">
        <v>24.2</v>
      </c>
      <c r="AG41" s="1">
        <v>17.2</v>
      </c>
      <c r="AH41" s="1"/>
      <c r="AI41" s="1">
        <f t="shared" si="15"/>
        <v>85.68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86</v>
      </c>
      <c r="B42" s="1" t="s">
        <v>44</v>
      </c>
      <c r="C42" s="1">
        <v>5</v>
      </c>
      <c r="D42" s="1">
        <v>276</v>
      </c>
      <c r="E42" s="1">
        <v>194</v>
      </c>
      <c r="F42" s="1">
        <v>63</v>
      </c>
      <c r="G42" s="8">
        <v>0.4</v>
      </c>
      <c r="H42" s="1">
        <v>45</v>
      </c>
      <c r="I42" s="1" t="s">
        <v>39</v>
      </c>
      <c r="J42" s="1"/>
      <c r="K42" s="1">
        <v>232</v>
      </c>
      <c r="L42" s="1">
        <f t="shared" si="14"/>
        <v>-38</v>
      </c>
      <c r="M42" s="1"/>
      <c r="N42" s="1"/>
      <c r="O42" s="1">
        <v>400.8</v>
      </c>
      <c r="P42" s="1">
        <v>0</v>
      </c>
      <c r="Q42" s="1">
        <f t="shared" si="4"/>
        <v>38.799999999999997</v>
      </c>
      <c r="R42" s="5"/>
      <c r="S42" s="5"/>
      <c r="T42" s="1"/>
      <c r="U42" s="1"/>
      <c r="V42" s="1">
        <f t="shared" si="6"/>
        <v>11.953608247422682</v>
      </c>
      <c r="W42" s="1">
        <f t="shared" si="7"/>
        <v>11.953608247422682</v>
      </c>
      <c r="X42" s="1">
        <v>48.6</v>
      </c>
      <c r="Y42" s="1">
        <v>67.400000000000006</v>
      </c>
      <c r="Z42" s="1">
        <v>47.2</v>
      </c>
      <c r="AA42" s="1">
        <v>40.6</v>
      </c>
      <c r="AB42" s="1">
        <v>36.200000000000003</v>
      </c>
      <c r="AC42" s="1">
        <v>41.2</v>
      </c>
      <c r="AD42" s="1">
        <v>36.799999999999997</v>
      </c>
      <c r="AE42" s="1">
        <v>42.4</v>
      </c>
      <c r="AF42" s="1">
        <v>47.4</v>
      </c>
      <c r="AG42" s="1">
        <v>34.799999999999997</v>
      </c>
      <c r="AH42" s="1"/>
      <c r="AI42" s="1">
        <f t="shared" si="15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38</v>
      </c>
      <c r="C43" s="1">
        <v>14.42</v>
      </c>
      <c r="D43" s="1">
        <v>159.73699999999999</v>
      </c>
      <c r="E43" s="1">
        <v>64.25</v>
      </c>
      <c r="F43" s="1">
        <v>60.957999999999998</v>
      </c>
      <c r="G43" s="8">
        <v>1</v>
      </c>
      <c r="H43" s="1">
        <v>40</v>
      </c>
      <c r="I43" s="1" t="s">
        <v>39</v>
      </c>
      <c r="J43" s="1"/>
      <c r="K43" s="1">
        <v>92.2</v>
      </c>
      <c r="L43" s="1">
        <f t="shared" si="14"/>
        <v>-27.950000000000003</v>
      </c>
      <c r="M43" s="1"/>
      <c r="N43" s="1"/>
      <c r="O43" s="1">
        <v>4</v>
      </c>
      <c r="P43" s="1">
        <v>0</v>
      </c>
      <c r="Q43" s="1">
        <f t="shared" si="4"/>
        <v>12.85</v>
      </c>
      <c r="R43" s="5">
        <f t="shared" si="16"/>
        <v>76.391999999999996</v>
      </c>
      <c r="S43" s="5"/>
      <c r="T43" s="1"/>
      <c r="U43" s="1"/>
      <c r="V43" s="1">
        <f t="shared" si="6"/>
        <v>11</v>
      </c>
      <c r="W43" s="1">
        <f t="shared" si="7"/>
        <v>5.0550972762645916</v>
      </c>
      <c r="X43" s="1">
        <v>11.731400000000001</v>
      </c>
      <c r="Y43" s="1">
        <v>15.381399999999999</v>
      </c>
      <c r="Z43" s="1">
        <v>18.983599999999999</v>
      </c>
      <c r="AA43" s="1">
        <v>18.662600000000001</v>
      </c>
      <c r="AB43" s="1">
        <v>12.928000000000001</v>
      </c>
      <c r="AC43" s="1">
        <v>14.94</v>
      </c>
      <c r="AD43" s="1">
        <v>15.1844</v>
      </c>
      <c r="AE43" s="1">
        <v>17.102</v>
      </c>
      <c r="AF43" s="1">
        <v>19.081600000000002</v>
      </c>
      <c r="AG43" s="1">
        <v>18.8734</v>
      </c>
      <c r="AH43" s="1"/>
      <c r="AI43" s="1">
        <f t="shared" si="15"/>
        <v>76.391999999999996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88</v>
      </c>
      <c r="B44" s="1" t="s">
        <v>44</v>
      </c>
      <c r="C44" s="1"/>
      <c r="D44" s="1">
        <v>360</v>
      </c>
      <c r="E44" s="1">
        <v>118</v>
      </c>
      <c r="F44" s="1">
        <v>217</v>
      </c>
      <c r="G44" s="8">
        <v>0.35</v>
      </c>
      <c r="H44" s="1">
        <v>40</v>
      </c>
      <c r="I44" s="1" t="s">
        <v>39</v>
      </c>
      <c r="J44" s="1"/>
      <c r="K44" s="1">
        <v>133</v>
      </c>
      <c r="L44" s="1">
        <f t="shared" si="14"/>
        <v>-15</v>
      </c>
      <c r="M44" s="1"/>
      <c r="N44" s="1"/>
      <c r="O44" s="1">
        <v>0</v>
      </c>
      <c r="P44" s="1">
        <v>0</v>
      </c>
      <c r="Q44" s="1">
        <f t="shared" si="4"/>
        <v>23.6</v>
      </c>
      <c r="R44" s="5">
        <f t="shared" si="16"/>
        <v>42.600000000000023</v>
      </c>
      <c r="S44" s="5"/>
      <c r="T44" s="1"/>
      <c r="U44" s="1"/>
      <c r="V44" s="1">
        <f t="shared" si="6"/>
        <v>11</v>
      </c>
      <c r="W44" s="1">
        <f t="shared" si="7"/>
        <v>9.1949152542372872</v>
      </c>
      <c r="X44" s="1">
        <v>10</v>
      </c>
      <c r="Y44" s="1">
        <v>28.4</v>
      </c>
      <c r="Z44" s="1">
        <v>38.6</v>
      </c>
      <c r="AA44" s="1">
        <v>31.8</v>
      </c>
      <c r="AB44" s="1">
        <v>18.2</v>
      </c>
      <c r="AC44" s="1">
        <v>17.2</v>
      </c>
      <c r="AD44" s="1">
        <v>19.600000000000001</v>
      </c>
      <c r="AE44" s="1">
        <v>24.4</v>
      </c>
      <c r="AF44" s="1">
        <v>27.2</v>
      </c>
      <c r="AG44" s="1">
        <v>26.8</v>
      </c>
      <c r="AH44" s="1" t="s">
        <v>71</v>
      </c>
      <c r="AI44" s="1">
        <f t="shared" si="15"/>
        <v>14.910000000000007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44</v>
      </c>
      <c r="C45" s="1">
        <v>162</v>
      </c>
      <c r="D45" s="1">
        <v>354</v>
      </c>
      <c r="E45" s="1">
        <v>434</v>
      </c>
      <c r="F45" s="1">
        <v>37</v>
      </c>
      <c r="G45" s="8">
        <v>0.4</v>
      </c>
      <c r="H45" s="1">
        <v>40</v>
      </c>
      <c r="I45" s="11" t="s">
        <v>78</v>
      </c>
      <c r="J45" s="1"/>
      <c r="K45" s="1">
        <v>438</v>
      </c>
      <c r="L45" s="1">
        <f t="shared" si="14"/>
        <v>-4</v>
      </c>
      <c r="M45" s="1"/>
      <c r="N45" s="1"/>
      <c r="O45" s="1">
        <v>338</v>
      </c>
      <c r="P45" s="1">
        <v>161</v>
      </c>
      <c r="Q45" s="1">
        <f t="shared" si="4"/>
        <v>86.8</v>
      </c>
      <c r="R45" s="5">
        <f t="shared" si="16"/>
        <v>418.79999999999995</v>
      </c>
      <c r="S45" s="5"/>
      <c r="T45" s="1"/>
      <c r="U45" s="1"/>
      <c r="V45" s="1">
        <f t="shared" si="6"/>
        <v>11</v>
      </c>
      <c r="W45" s="1">
        <f t="shared" si="7"/>
        <v>6.1751152073732722</v>
      </c>
      <c r="X45" s="1">
        <v>85.8</v>
      </c>
      <c r="Y45" s="1">
        <v>84.2</v>
      </c>
      <c r="Z45" s="1">
        <v>64.8</v>
      </c>
      <c r="AA45" s="1">
        <v>69</v>
      </c>
      <c r="AB45" s="1">
        <v>74.400000000000006</v>
      </c>
      <c r="AC45" s="1">
        <v>63.8</v>
      </c>
      <c r="AD45" s="1">
        <v>56.8</v>
      </c>
      <c r="AE45" s="1">
        <v>80.2</v>
      </c>
      <c r="AF45" s="1">
        <v>69.400000000000006</v>
      </c>
      <c r="AG45" s="1">
        <v>53.4</v>
      </c>
      <c r="AH45" s="1" t="s">
        <v>41</v>
      </c>
      <c r="AI45" s="1">
        <f t="shared" si="15"/>
        <v>167.51999999999998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38</v>
      </c>
      <c r="C46" s="1">
        <v>16.012</v>
      </c>
      <c r="D46" s="1">
        <v>53.953000000000003</v>
      </c>
      <c r="E46" s="1">
        <v>34.936</v>
      </c>
      <c r="F46" s="1">
        <v>33.372999999999998</v>
      </c>
      <c r="G46" s="8">
        <v>1</v>
      </c>
      <c r="H46" s="1">
        <v>50</v>
      </c>
      <c r="I46" s="1" t="s">
        <v>39</v>
      </c>
      <c r="J46" s="1"/>
      <c r="K46" s="1">
        <v>37.049999999999997</v>
      </c>
      <c r="L46" s="1">
        <f t="shared" si="14"/>
        <v>-2.1139999999999972</v>
      </c>
      <c r="M46" s="1"/>
      <c r="N46" s="1"/>
      <c r="O46" s="1">
        <v>3.5762</v>
      </c>
      <c r="P46" s="1">
        <v>15.242199999999981</v>
      </c>
      <c r="Q46" s="1">
        <f t="shared" si="4"/>
        <v>6.9871999999999996</v>
      </c>
      <c r="R46" s="5">
        <f t="shared" si="16"/>
        <v>24.667800000000021</v>
      </c>
      <c r="S46" s="5"/>
      <c r="T46" s="1"/>
      <c r="U46" s="1"/>
      <c r="V46" s="1">
        <f t="shared" si="6"/>
        <v>11</v>
      </c>
      <c r="W46" s="1">
        <f t="shared" si="7"/>
        <v>7.469572933363863</v>
      </c>
      <c r="X46" s="1">
        <v>6.1712000000000007</v>
      </c>
      <c r="Y46" s="1">
        <v>5.6820000000000004</v>
      </c>
      <c r="Z46" s="1">
        <v>6.5018000000000002</v>
      </c>
      <c r="AA46" s="1">
        <v>5.9756</v>
      </c>
      <c r="AB46" s="1">
        <v>4.0693999999999999</v>
      </c>
      <c r="AC46" s="1">
        <v>5.41</v>
      </c>
      <c r="AD46" s="1">
        <v>7.4670000000000014</v>
      </c>
      <c r="AE46" s="1">
        <v>8.6817999999999991</v>
      </c>
      <c r="AF46" s="1">
        <v>9.5267999999999997</v>
      </c>
      <c r="AG46" s="1">
        <v>7.5983999999999998</v>
      </c>
      <c r="AH46" s="1"/>
      <c r="AI46" s="1">
        <f t="shared" si="15"/>
        <v>24.667800000000021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91</v>
      </c>
      <c r="B47" s="1" t="s">
        <v>38</v>
      </c>
      <c r="C47" s="1">
        <v>88.781999999999996</v>
      </c>
      <c r="D47" s="1">
        <v>53.911000000000001</v>
      </c>
      <c r="E47" s="1">
        <v>84.353999999999999</v>
      </c>
      <c r="F47" s="1">
        <v>43.743000000000002</v>
      </c>
      <c r="G47" s="8">
        <v>1</v>
      </c>
      <c r="H47" s="1">
        <v>50</v>
      </c>
      <c r="I47" s="1" t="s">
        <v>39</v>
      </c>
      <c r="J47" s="1"/>
      <c r="K47" s="1">
        <v>85.5</v>
      </c>
      <c r="L47" s="1">
        <f t="shared" si="14"/>
        <v>-1.1460000000000008</v>
      </c>
      <c r="M47" s="1"/>
      <c r="N47" s="1"/>
      <c r="O47" s="1">
        <v>30.054800000000011</v>
      </c>
      <c r="P47" s="1">
        <v>54.030800000000028</v>
      </c>
      <c r="Q47" s="1">
        <f t="shared" si="4"/>
        <v>16.870799999999999</v>
      </c>
      <c r="R47" s="5">
        <f t="shared" si="16"/>
        <v>57.750199999999957</v>
      </c>
      <c r="S47" s="5"/>
      <c r="T47" s="1"/>
      <c r="U47" s="1"/>
      <c r="V47" s="1">
        <f t="shared" si="6"/>
        <v>11</v>
      </c>
      <c r="W47" s="1">
        <f t="shared" si="7"/>
        <v>7.576913957844325</v>
      </c>
      <c r="X47" s="1">
        <v>17.052600000000002</v>
      </c>
      <c r="Y47" s="1">
        <v>14.9108</v>
      </c>
      <c r="Z47" s="1">
        <v>15.051399999999999</v>
      </c>
      <c r="AA47" s="1">
        <v>18.7942</v>
      </c>
      <c r="AB47" s="1">
        <v>17.7682</v>
      </c>
      <c r="AC47" s="1">
        <v>17.37</v>
      </c>
      <c r="AD47" s="1">
        <v>19.901199999999999</v>
      </c>
      <c r="AE47" s="1">
        <v>17.0288</v>
      </c>
      <c r="AF47" s="1">
        <v>18.832799999999999</v>
      </c>
      <c r="AG47" s="1">
        <v>23.448599999999999</v>
      </c>
      <c r="AH47" s="1"/>
      <c r="AI47" s="1">
        <f t="shared" si="15"/>
        <v>57.750199999999957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92</v>
      </c>
      <c r="B48" s="1" t="s">
        <v>38</v>
      </c>
      <c r="C48" s="1">
        <v>76.225999999999999</v>
      </c>
      <c r="D48" s="1">
        <v>96.495999999999995</v>
      </c>
      <c r="E48" s="1">
        <v>125.76900000000001</v>
      </c>
      <c r="F48" s="1">
        <v>39.884</v>
      </c>
      <c r="G48" s="8">
        <v>1</v>
      </c>
      <c r="H48" s="1">
        <v>40</v>
      </c>
      <c r="I48" s="1" t="s">
        <v>39</v>
      </c>
      <c r="J48" s="1"/>
      <c r="K48" s="1">
        <v>114.6</v>
      </c>
      <c r="L48" s="1">
        <f t="shared" si="14"/>
        <v>11.169000000000011</v>
      </c>
      <c r="M48" s="1"/>
      <c r="N48" s="1"/>
      <c r="O48" s="1">
        <v>44.756000000000107</v>
      </c>
      <c r="P48" s="1">
        <v>70.881199999999865</v>
      </c>
      <c r="Q48" s="1">
        <f t="shared" si="4"/>
        <v>25.1538</v>
      </c>
      <c r="R48" s="5">
        <f t="shared" si="16"/>
        <v>121.17060000000002</v>
      </c>
      <c r="S48" s="5"/>
      <c r="T48" s="1"/>
      <c r="U48" s="1"/>
      <c r="V48" s="1">
        <f t="shared" si="6"/>
        <v>11</v>
      </c>
      <c r="W48" s="1">
        <f t="shared" si="7"/>
        <v>6.1828113446079707</v>
      </c>
      <c r="X48" s="1">
        <v>23.4162</v>
      </c>
      <c r="Y48" s="1">
        <v>18.690200000000001</v>
      </c>
      <c r="Z48" s="1">
        <v>15.2502</v>
      </c>
      <c r="AA48" s="1">
        <v>22.256199999999989</v>
      </c>
      <c r="AB48" s="1">
        <v>25.522200000000002</v>
      </c>
      <c r="AC48" s="1">
        <v>27.28</v>
      </c>
      <c r="AD48" s="1">
        <v>22.3886</v>
      </c>
      <c r="AE48" s="1">
        <v>22.917000000000002</v>
      </c>
      <c r="AF48" s="1">
        <v>28.8626</v>
      </c>
      <c r="AG48" s="1">
        <v>23.276199999999999</v>
      </c>
      <c r="AH48" s="1"/>
      <c r="AI48" s="1">
        <f t="shared" si="15"/>
        <v>121.17060000000002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93</v>
      </c>
      <c r="B49" s="1" t="s">
        <v>44</v>
      </c>
      <c r="C49" s="1">
        <v>401</v>
      </c>
      <c r="D49" s="1">
        <v>1</v>
      </c>
      <c r="E49" s="1">
        <v>185</v>
      </c>
      <c r="F49" s="1">
        <v>181</v>
      </c>
      <c r="G49" s="8">
        <v>0.45</v>
      </c>
      <c r="H49" s="1">
        <v>50</v>
      </c>
      <c r="I49" s="1" t="s">
        <v>39</v>
      </c>
      <c r="J49" s="1"/>
      <c r="K49" s="1">
        <v>188</v>
      </c>
      <c r="L49" s="1">
        <f t="shared" si="14"/>
        <v>-3</v>
      </c>
      <c r="M49" s="1"/>
      <c r="N49" s="1"/>
      <c r="O49" s="1">
        <v>0</v>
      </c>
      <c r="P49" s="1">
        <v>6.6000000000000227</v>
      </c>
      <c r="Q49" s="1">
        <f t="shared" si="4"/>
        <v>37</v>
      </c>
      <c r="R49" s="5">
        <f t="shared" si="16"/>
        <v>219.39999999999998</v>
      </c>
      <c r="S49" s="5"/>
      <c r="T49" s="1"/>
      <c r="U49" s="1"/>
      <c r="V49" s="1">
        <f t="shared" si="6"/>
        <v>11</v>
      </c>
      <c r="W49" s="1">
        <f t="shared" si="7"/>
        <v>5.0702702702702709</v>
      </c>
      <c r="X49" s="1">
        <v>29.6</v>
      </c>
      <c r="Y49" s="1">
        <v>27.6</v>
      </c>
      <c r="Z49" s="1">
        <v>27.4</v>
      </c>
      <c r="AA49" s="1">
        <v>30</v>
      </c>
      <c r="AB49" s="1">
        <v>48.6</v>
      </c>
      <c r="AC49" s="1">
        <v>52.4</v>
      </c>
      <c r="AD49" s="1">
        <v>35.799999999999997</v>
      </c>
      <c r="AE49" s="1">
        <v>37.200000000000003</v>
      </c>
      <c r="AF49" s="1">
        <v>36.200000000000003</v>
      </c>
      <c r="AG49" s="1">
        <v>39.200000000000003</v>
      </c>
      <c r="AH49" s="1"/>
      <c r="AI49" s="1">
        <f t="shared" si="15"/>
        <v>98.72999999999999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94</v>
      </c>
      <c r="B50" s="1" t="s">
        <v>44</v>
      </c>
      <c r="C50" s="1">
        <v>75</v>
      </c>
      <c r="D50" s="1">
        <v>132</v>
      </c>
      <c r="E50" s="1">
        <v>90</v>
      </c>
      <c r="F50" s="1">
        <v>90</v>
      </c>
      <c r="G50" s="8">
        <v>0.4</v>
      </c>
      <c r="H50" s="1">
        <v>40</v>
      </c>
      <c r="I50" s="1" t="s">
        <v>39</v>
      </c>
      <c r="J50" s="1"/>
      <c r="K50" s="1">
        <v>153</v>
      </c>
      <c r="L50" s="1">
        <f t="shared" si="14"/>
        <v>-63</v>
      </c>
      <c r="M50" s="1"/>
      <c r="N50" s="1"/>
      <c r="O50" s="1">
        <v>96.4</v>
      </c>
      <c r="P50" s="1">
        <v>0</v>
      </c>
      <c r="Q50" s="1">
        <f t="shared" si="4"/>
        <v>18</v>
      </c>
      <c r="R50" s="5">
        <f t="shared" si="16"/>
        <v>11.599999999999994</v>
      </c>
      <c r="S50" s="5"/>
      <c r="T50" s="1"/>
      <c r="U50" s="1"/>
      <c r="V50" s="1">
        <f t="shared" si="6"/>
        <v>11</v>
      </c>
      <c r="W50" s="1">
        <f t="shared" si="7"/>
        <v>10.355555555555556</v>
      </c>
      <c r="X50" s="1">
        <v>20.2</v>
      </c>
      <c r="Y50" s="1">
        <v>26.8</v>
      </c>
      <c r="Z50" s="1">
        <v>23.8</v>
      </c>
      <c r="AA50" s="1">
        <v>19.2</v>
      </c>
      <c r="AB50" s="1">
        <v>23.4</v>
      </c>
      <c r="AC50" s="1">
        <v>14.8</v>
      </c>
      <c r="AD50" s="1">
        <v>13.6</v>
      </c>
      <c r="AE50" s="1">
        <v>29.2</v>
      </c>
      <c r="AF50" s="1">
        <v>34</v>
      </c>
      <c r="AG50" s="1">
        <v>23</v>
      </c>
      <c r="AH50" s="1"/>
      <c r="AI50" s="1">
        <f t="shared" si="15"/>
        <v>4.6399999999999979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95</v>
      </c>
      <c r="B51" s="1" t="s">
        <v>44</v>
      </c>
      <c r="C51" s="1">
        <v>127</v>
      </c>
      <c r="D51" s="1">
        <v>66</v>
      </c>
      <c r="E51" s="1">
        <v>139</v>
      </c>
      <c r="F51" s="1">
        <v>40</v>
      </c>
      <c r="G51" s="8">
        <v>0.4</v>
      </c>
      <c r="H51" s="1">
        <v>40</v>
      </c>
      <c r="I51" s="1" t="s">
        <v>39</v>
      </c>
      <c r="J51" s="1"/>
      <c r="K51" s="1">
        <v>147</v>
      </c>
      <c r="L51" s="1">
        <f t="shared" si="14"/>
        <v>-8</v>
      </c>
      <c r="M51" s="1"/>
      <c r="N51" s="1"/>
      <c r="O51" s="1">
        <v>13.400000000000031</v>
      </c>
      <c r="P51" s="1">
        <v>0</v>
      </c>
      <c r="Q51" s="1">
        <f t="shared" si="4"/>
        <v>27.8</v>
      </c>
      <c r="R51" s="5">
        <f>8*Q51-P51-O51-F51</f>
        <v>168.99999999999997</v>
      </c>
      <c r="S51" s="5"/>
      <c r="T51" s="1"/>
      <c r="U51" s="1"/>
      <c r="V51" s="1">
        <f t="shared" si="6"/>
        <v>8</v>
      </c>
      <c r="W51" s="1">
        <f t="shared" si="7"/>
        <v>1.9208633093525191</v>
      </c>
      <c r="X51" s="1">
        <v>13.4</v>
      </c>
      <c r="Y51" s="1">
        <v>17.600000000000001</v>
      </c>
      <c r="Z51" s="1">
        <v>20</v>
      </c>
      <c r="AA51" s="1">
        <v>21.4</v>
      </c>
      <c r="AB51" s="1">
        <v>23.8</v>
      </c>
      <c r="AC51" s="1">
        <v>21.2</v>
      </c>
      <c r="AD51" s="1">
        <v>20.8</v>
      </c>
      <c r="AE51" s="1">
        <v>35.6</v>
      </c>
      <c r="AF51" s="1">
        <v>35.6</v>
      </c>
      <c r="AG51" s="1">
        <v>21.8</v>
      </c>
      <c r="AH51" s="1"/>
      <c r="AI51" s="1">
        <f t="shared" si="15"/>
        <v>67.599999999999994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5" t="s">
        <v>96</v>
      </c>
      <c r="B52" s="15" t="s">
        <v>38</v>
      </c>
      <c r="C52" s="15"/>
      <c r="D52" s="15"/>
      <c r="E52" s="15"/>
      <c r="F52" s="15"/>
      <c r="G52" s="16">
        <v>0</v>
      </c>
      <c r="H52" s="15">
        <v>50</v>
      </c>
      <c r="I52" s="15" t="s">
        <v>39</v>
      </c>
      <c r="J52" s="15"/>
      <c r="K52" s="15"/>
      <c r="L52" s="15">
        <f t="shared" si="14"/>
        <v>0</v>
      </c>
      <c r="M52" s="15"/>
      <c r="N52" s="15"/>
      <c r="O52" s="15">
        <v>0</v>
      </c>
      <c r="P52" s="15">
        <v>0</v>
      </c>
      <c r="Q52" s="15">
        <f t="shared" si="4"/>
        <v>0</v>
      </c>
      <c r="R52" s="17"/>
      <c r="S52" s="17"/>
      <c r="T52" s="15"/>
      <c r="U52" s="15"/>
      <c r="V52" s="15" t="e">
        <f t="shared" si="6"/>
        <v>#DIV/0!</v>
      </c>
      <c r="W52" s="15" t="e">
        <f t="shared" si="7"/>
        <v>#DIV/0!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0.27</v>
      </c>
      <c r="AG52" s="15">
        <v>0.27</v>
      </c>
      <c r="AH52" s="15" t="s">
        <v>47</v>
      </c>
      <c r="AI52" s="15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97</v>
      </c>
      <c r="B53" s="1" t="s">
        <v>44</v>
      </c>
      <c r="C53" s="1"/>
      <c r="D53" s="1">
        <v>162</v>
      </c>
      <c r="E53" s="1">
        <v>37</v>
      </c>
      <c r="F53" s="1">
        <v>123</v>
      </c>
      <c r="G53" s="8">
        <v>0.1</v>
      </c>
      <c r="H53" s="1">
        <v>730</v>
      </c>
      <c r="I53" s="1" t="s">
        <v>39</v>
      </c>
      <c r="J53" s="1"/>
      <c r="K53" s="1">
        <v>39</v>
      </c>
      <c r="L53" s="1">
        <f t="shared" si="14"/>
        <v>-2</v>
      </c>
      <c r="M53" s="1"/>
      <c r="N53" s="1"/>
      <c r="O53" s="1">
        <v>0</v>
      </c>
      <c r="P53" s="1">
        <v>0</v>
      </c>
      <c r="Q53" s="1">
        <f t="shared" si="4"/>
        <v>7.4</v>
      </c>
      <c r="R53" s="5"/>
      <c r="S53" s="5"/>
      <c r="T53" s="1"/>
      <c r="U53" s="1"/>
      <c r="V53" s="1">
        <f t="shared" si="6"/>
        <v>16.621621621621621</v>
      </c>
      <c r="W53" s="1">
        <f t="shared" si="7"/>
        <v>16.621621621621621</v>
      </c>
      <c r="X53" s="1">
        <v>4</v>
      </c>
      <c r="Y53" s="1">
        <v>4.2</v>
      </c>
      <c r="Z53" s="1">
        <v>12</v>
      </c>
      <c r="AA53" s="1">
        <v>11.8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 t="s">
        <v>61</v>
      </c>
      <c r="AI53" s="1">
        <f t="shared" ref="AI53:AI63" si="17">G53*R53</f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98</v>
      </c>
      <c r="B54" s="1" t="s">
        <v>38</v>
      </c>
      <c r="C54" s="1">
        <v>66.516999999999996</v>
      </c>
      <c r="D54" s="1">
        <v>43.204000000000001</v>
      </c>
      <c r="E54" s="1">
        <v>90.262</v>
      </c>
      <c r="F54" s="1">
        <v>11.339</v>
      </c>
      <c r="G54" s="8">
        <v>1</v>
      </c>
      <c r="H54" s="1">
        <v>50</v>
      </c>
      <c r="I54" s="1" t="s">
        <v>39</v>
      </c>
      <c r="J54" s="1"/>
      <c r="K54" s="1">
        <v>91.95</v>
      </c>
      <c r="L54" s="1">
        <f t="shared" si="14"/>
        <v>-1.6880000000000024</v>
      </c>
      <c r="M54" s="1"/>
      <c r="N54" s="1"/>
      <c r="O54" s="1">
        <v>71.169000000000068</v>
      </c>
      <c r="P54" s="1">
        <v>63.945399999999957</v>
      </c>
      <c r="Q54" s="1">
        <f t="shared" si="4"/>
        <v>18.052399999999999</v>
      </c>
      <c r="R54" s="5">
        <f t="shared" ref="R54:R62" si="18">11*Q54-P54-O54-F54</f>
        <v>52.122999999999962</v>
      </c>
      <c r="S54" s="5"/>
      <c r="T54" s="1"/>
      <c r="U54" s="1"/>
      <c r="V54" s="1">
        <f t="shared" si="6"/>
        <v>11</v>
      </c>
      <c r="W54" s="1">
        <f t="shared" si="7"/>
        <v>8.1126830781502743</v>
      </c>
      <c r="X54" s="1">
        <v>17.920400000000001</v>
      </c>
      <c r="Y54" s="1">
        <v>15.7896</v>
      </c>
      <c r="Z54" s="1">
        <v>13.662800000000001</v>
      </c>
      <c r="AA54" s="1">
        <v>14.8088</v>
      </c>
      <c r="AB54" s="1">
        <v>15.184200000000001</v>
      </c>
      <c r="AC54" s="1">
        <v>15.01</v>
      </c>
      <c r="AD54" s="1">
        <v>17.637</v>
      </c>
      <c r="AE54" s="1">
        <v>16.0288</v>
      </c>
      <c r="AF54" s="1">
        <v>13.587199999999999</v>
      </c>
      <c r="AG54" s="1">
        <v>18.232399999999998</v>
      </c>
      <c r="AH54" s="1"/>
      <c r="AI54" s="1">
        <f t="shared" si="17"/>
        <v>52.122999999999962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99</v>
      </c>
      <c r="B55" s="1" t="s">
        <v>38</v>
      </c>
      <c r="C55" s="1">
        <v>42.423000000000002</v>
      </c>
      <c r="D55" s="1"/>
      <c r="E55" s="1">
        <v>14.95</v>
      </c>
      <c r="F55" s="1">
        <v>27.472999999999999</v>
      </c>
      <c r="G55" s="8">
        <v>1</v>
      </c>
      <c r="H55" s="1">
        <v>50</v>
      </c>
      <c r="I55" s="1" t="s">
        <v>39</v>
      </c>
      <c r="J55" s="1"/>
      <c r="K55" s="1">
        <v>15.45</v>
      </c>
      <c r="L55" s="1">
        <f t="shared" si="14"/>
        <v>-0.5</v>
      </c>
      <c r="M55" s="1"/>
      <c r="N55" s="1"/>
      <c r="O55" s="1">
        <v>0</v>
      </c>
      <c r="P55" s="1">
        <v>4</v>
      </c>
      <c r="Q55" s="1">
        <f t="shared" si="4"/>
        <v>2.9899999999999998</v>
      </c>
      <c r="R55" s="5"/>
      <c r="S55" s="5"/>
      <c r="T55" s="1"/>
      <c r="U55" s="1"/>
      <c r="V55" s="1">
        <f t="shared" si="6"/>
        <v>10.526086956521739</v>
      </c>
      <c r="W55" s="1">
        <f t="shared" si="7"/>
        <v>10.526086956521739</v>
      </c>
      <c r="X55" s="1">
        <v>3.5270000000000001</v>
      </c>
      <c r="Y55" s="1">
        <v>3.5253999999999999</v>
      </c>
      <c r="Z55" s="1">
        <v>4.4649999999999999</v>
      </c>
      <c r="AA55" s="1">
        <v>5.3662000000000001</v>
      </c>
      <c r="AB55" s="1">
        <v>4.9543999999999997</v>
      </c>
      <c r="AC55" s="1">
        <v>5.5</v>
      </c>
      <c r="AD55" s="1">
        <v>3.0164</v>
      </c>
      <c r="AE55" s="1">
        <v>4.3731999999999998</v>
      </c>
      <c r="AF55" s="1">
        <v>8.9808000000000003</v>
      </c>
      <c r="AG55" s="1">
        <v>8.718399999999999</v>
      </c>
      <c r="AH55" s="1"/>
      <c r="AI55" s="1">
        <f t="shared" si="17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100</v>
      </c>
      <c r="B56" s="1" t="s">
        <v>44</v>
      </c>
      <c r="C56" s="1"/>
      <c r="D56" s="1">
        <v>162</v>
      </c>
      <c r="E56" s="1">
        <v>35</v>
      </c>
      <c r="F56" s="1">
        <v>125</v>
      </c>
      <c r="G56" s="8">
        <v>0.1</v>
      </c>
      <c r="H56" s="1">
        <v>730</v>
      </c>
      <c r="I56" s="1" t="s">
        <v>39</v>
      </c>
      <c r="J56" s="1"/>
      <c r="K56" s="1">
        <v>37</v>
      </c>
      <c r="L56" s="1">
        <f t="shared" si="14"/>
        <v>-2</v>
      </c>
      <c r="M56" s="1"/>
      <c r="N56" s="1"/>
      <c r="O56" s="1">
        <v>0</v>
      </c>
      <c r="P56" s="1">
        <v>0</v>
      </c>
      <c r="Q56" s="1">
        <f t="shared" si="4"/>
        <v>7</v>
      </c>
      <c r="R56" s="5"/>
      <c r="S56" s="5"/>
      <c r="T56" s="1"/>
      <c r="U56" s="1"/>
      <c r="V56" s="1">
        <f t="shared" si="6"/>
        <v>17.857142857142858</v>
      </c>
      <c r="W56" s="1">
        <f t="shared" si="7"/>
        <v>17.857142857142858</v>
      </c>
      <c r="X56" s="1">
        <v>3.6</v>
      </c>
      <c r="Y56" s="1">
        <v>3.6</v>
      </c>
      <c r="Z56" s="1">
        <v>12</v>
      </c>
      <c r="AA56" s="1">
        <v>12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 t="s">
        <v>61</v>
      </c>
      <c r="AI56" s="1">
        <f t="shared" si="17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101</v>
      </c>
      <c r="B57" s="1" t="s">
        <v>44</v>
      </c>
      <c r="C57" s="1">
        <v>77</v>
      </c>
      <c r="D57" s="1">
        <v>70</v>
      </c>
      <c r="E57" s="1">
        <v>135</v>
      </c>
      <c r="F57" s="1">
        <v>2</v>
      </c>
      <c r="G57" s="8">
        <v>0.4</v>
      </c>
      <c r="H57" s="1">
        <v>50</v>
      </c>
      <c r="I57" s="1" t="s">
        <v>39</v>
      </c>
      <c r="J57" s="1"/>
      <c r="K57" s="1">
        <v>136</v>
      </c>
      <c r="L57" s="1">
        <f t="shared" si="14"/>
        <v>-1</v>
      </c>
      <c r="M57" s="1"/>
      <c r="N57" s="1"/>
      <c r="O57" s="1">
        <v>14.19999999999996</v>
      </c>
      <c r="P57" s="1">
        <v>138.80000000000001</v>
      </c>
      <c r="Q57" s="1">
        <f t="shared" si="4"/>
        <v>27</v>
      </c>
      <c r="R57" s="5">
        <f t="shared" si="18"/>
        <v>142.00000000000003</v>
      </c>
      <c r="S57" s="5"/>
      <c r="T57" s="1"/>
      <c r="U57" s="1"/>
      <c r="V57" s="1">
        <f t="shared" si="6"/>
        <v>11</v>
      </c>
      <c r="W57" s="1">
        <f t="shared" si="7"/>
        <v>5.7407407407407396</v>
      </c>
      <c r="X57" s="1">
        <v>22</v>
      </c>
      <c r="Y57" s="1">
        <v>13.6</v>
      </c>
      <c r="Z57" s="1">
        <v>17.8</v>
      </c>
      <c r="AA57" s="1">
        <v>18.600000000000001</v>
      </c>
      <c r="AB57" s="1">
        <v>18.2</v>
      </c>
      <c r="AC57" s="1">
        <v>14.4</v>
      </c>
      <c r="AD57" s="1">
        <v>3</v>
      </c>
      <c r="AE57" s="1">
        <v>15.8</v>
      </c>
      <c r="AF57" s="1">
        <v>15.2</v>
      </c>
      <c r="AG57" s="1">
        <v>2.4</v>
      </c>
      <c r="AH57" s="1"/>
      <c r="AI57" s="1">
        <f t="shared" si="17"/>
        <v>56.800000000000011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102</v>
      </c>
      <c r="B58" s="1" t="s">
        <v>44</v>
      </c>
      <c r="C58" s="1">
        <v>246</v>
      </c>
      <c r="D58" s="1">
        <v>344</v>
      </c>
      <c r="E58" s="1">
        <v>501</v>
      </c>
      <c r="F58" s="1">
        <v>48</v>
      </c>
      <c r="G58" s="8">
        <v>0.4</v>
      </c>
      <c r="H58" s="1">
        <v>40</v>
      </c>
      <c r="I58" s="1" t="s">
        <v>39</v>
      </c>
      <c r="J58" s="1"/>
      <c r="K58" s="1">
        <v>502</v>
      </c>
      <c r="L58" s="1">
        <f t="shared" si="14"/>
        <v>-1</v>
      </c>
      <c r="M58" s="1"/>
      <c r="N58" s="1"/>
      <c r="O58" s="1">
        <v>421.59999999999991</v>
      </c>
      <c r="P58" s="1">
        <v>222.9999999999998</v>
      </c>
      <c r="Q58" s="1">
        <f t="shared" si="4"/>
        <v>100.2</v>
      </c>
      <c r="R58" s="5">
        <f t="shared" si="18"/>
        <v>409.60000000000036</v>
      </c>
      <c r="S58" s="5"/>
      <c r="T58" s="1"/>
      <c r="U58" s="1"/>
      <c r="V58" s="1">
        <f t="shared" si="6"/>
        <v>11</v>
      </c>
      <c r="W58" s="1">
        <f t="shared" si="7"/>
        <v>6.9121756487025916</v>
      </c>
      <c r="X58" s="1">
        <v>92.6</v>
      </c>
      <c r="Y58" s="1">
        <v>90.2</v>
      </c>
      <c r="Z58" s="1">
        <v>78.2</v>
      </c>
      <c r="AA58" s="1">
        <v>76.599999999999994</v>
      </c>
      <c r="AB58" s="1">
        <v>81.599999999999994</v>
      </c>
      <c r="AC58" s="1">
        <v>89.2</v>
      </c>
      <c r="AD58" s="1">
        <v>89.2</v>
      </c>
      <c r="AE58" s="1">
        <v>96.2</v>
      </c>
      <c r="AF58" s="1">
        <v>92</v>
      </c>
      <c r="AG58" s="1">
        <v>74.599999999999994</v>
      </c>
      <c r="AH58" s="1"/>
      <c r="AI58" s="1">
        <f t="shared" si="17"/>
        <v>163.84000000000015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44</v>
      </c>
      <c r="C59" s="1">
        <v>331</v>
      </c>
      <c r="D59" s="1">
        <v>450</v>
      </c>
      <c r="E59" s="1">
        <v>494</v>
      </c>
      <c r="F59" s="1">
        <v>240</v>
      </c>
      <c r="G59" s="8">
        <v>0.4</v>
      </c>
      <c r="H59" s="1">
        <v>40</v>
      </c>
      <c r="I59" s="1" t="s">
        <v>39</v>
      </c>
      <c r="J59" s="1"/>
      <c r="K59" s="1">
        <v>495</v>
      </c>
      <c r="L59" s="1">
        <f t="shared" si="14"/>
        <v>-1</v>
      </c>
      <c r="M59" s="1"/>
      <c r="N59" s="1"/>
      <c r="O59" s="1">
        <v>0</v>
      </c>
      <c r="P59" s="1">
        <v>91.200000000000045</v>
      </c>
      <c r="Q59" s="1">
        <f t="shared" si="4"/>
        <v>98.8</v>
      </c>
      <c r="R59" s="5">
        <f>9*Q59-P59-O59-F59</f>
        <v>557.99999999999989</v>
      </c>
      <c r="S59" s="5"/>
      <c r="T59" s="1"/>
      <c r="U59" s="1"/>
      <c r="V59" s="1">
        <f t="shared" si="6"/>
        <v>9</v>
      </c>
      <c r="W59" s="1">
        <f t="shared" si="7"/>
        <v>3.3522267206477738</v>
      </c>
      <c r="X59" s="1">
        <v>62.8</v>
      </c>
      <c r="Y59" s="1">
        <v>62.4</v>
      </c>
      <c r="Z59" s="1">
        <v>83.6</v>
      </c>
      <c r="AA59" s="1">
        <v>82.8</v>
      </c>
      <c r="AB59" s="1">
        <v>78.8</v>
      </c>
      <c r="AC59" s="1">
        <v>63</v>
      </c>
      <c r="AD59" s="1">
        <v>64.2</v>
      </c>
      <c r="AE59" s="1">
        <v>82.6</v>
      </c>
      <c r="AF59" s="1">
        <v>71.599999999999994</v>
      </c>
      <c r="AG59" s="1">
        <v>68.8</v>
      </c>
      <c r="AH59" s="1" t="s">
        <v>41</v>
      </c>
      <c r="AI59" s="1">
        <f t="shared" si="17"/>
        <v>223.19999999999996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38</v>
      </c>
      <c r="C60" s="1">
        <v>125.864</v>
      </c>
      <c r="D60" s="1">
        <v>196.67400000000001</v>
      </c>
      <c r="E60" s="1">
        <v>197.012</v>
      </c>
      <c r="F60" s="1">
        <v>119.208</v>
      </c>
      <c r="G60" s="8">
        <v>1</v>
      </c>
      <c r="H60" s="1">
        <v>40</v>
      </c>
      <c r="I60" s="1" t="s">
        <v>39</v>
      </c>
      <c r="J60" s="1"/>
      <c r="K60" s="1">
        <v>182.8</v>
      </c>
      <c r="L60" s="1">
        <f t="shared" si="14"/>
        <v>14.211999999999989</v>
      </c>
      <c r="M60" s="1"/>
      <c r="N60" s="1"/>
      <c r="O60" s="1">
        <v>290.09179999999998</v>
      </c>
      <c r="P60" s="1">
        <v>55.773199999999889</v>
      </c>
      <c r="Q60" s="1">
        <f t="shared" si="4"/>
        <v>39.4024</v>
      </c>
      <c r="R60" s="5"/>
      <c r="S60" s="5"/>
      <c r="T60" s="1"/>
      <c r="U60" s="1"/>
      <c r="V60" s="1">
        <f t="shared" si="6"/>
        <v>11.803164274257401</v>
      </c>
      <c r="W60" s="1">
        <f t="shared" si="7"/>
        <v>11.803164274257401</v>
      </c>
      <c r="X60" s="1">
        <v>50.415199999999999</v>
      </c>
      <c r="Y60" s="1">
        <v>54.758000000000003</v>
      </c>
      <c r="Z60" s="1">
        <v>43.797199999999997</v>
      </c>
      <c r="AA60" s="1">
        <v>38.337600000000002</v>
      </c>
      <c r="AB60" s="1">
        <v>45.869799999999998</v>
      </c>
      <c r="AC60" s="1">
        <v>43.32</v>
      </c>
      <c r="AD60" s="1">
        <v>50.456800000000001</v>
      </c>
      <c r="AE60" s="1">
        <v>41.938199999999988</v>
      </c>
      <c r="AF60" s="1">
        <v>37.954000000000001</v>
      </c>
      <c r="AG60" s="1">
        <v>50.305999999999997</v>
      </c>
      <c r="AH60" s="1"/>
      <c r="AI60" s="1">
        <f t="shared" si="17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38</v>
      </c>
      <c r="C61" s="1"/>
      <c r="D61" s="1">
        <v>426.73700000000002</v>
      </c>
      <c r="E61" s="1">
        <v>114.129</v>
      </c>
      <c r="F61" s="1">
        <v>236.10300000000001</v>
      </c>
      <c r="G61" s="8">
        <v>1</v>
      </c>
      <c r="H61" s="1">
        <v>40</v>
      </c>
      <c r="I61" s="1" t="s">
        <v>39</v>
      </c>
      <c r="J61" s="1"/>
      <c r="K61" s="1">
        <v>123.2</v>
      </c>
      <c r="L61" s="1">
        <f t="shared" si="14"/>
        <v>-9.070999999999998</v>
      </c>
      <c r="M61" s="1"/>
      <c r="N61" s="1"/>
      <c r="O61" s="1">
        <v>64.946200000000061</v>
      </c>
      <c r="P61" s="1">
        <v>0</v>
      </c>
      <c r="Q61" s="1">
        <f t="shared" si="4"/>
        <v>22.825800000000001</v>
      </c>
      <c r="R61" s="5"/>
      <c r="S61" s="5"/>
      <c r="T61" s="1"/>
      <c r="U61" s="1"/>
      <c r="V61" s="1">
        <f t="shared" si="6"/>
        <v>13.188987899657407</v>
      </c>
      <c r="W61" s="1">
        <f t="shared" si="7"/>
        <v>13.188987899657407</v>
      </c>
      <c r="X61" s="1">
        <v>21.3782</v>
      </c>
      <c r="Y61" s="1">
        <v>44.105200000000004</v>
      </c>
      <c r="Z61" s="1">
        <v>47.383000000000003</v>
      </c>
      <c r="AA61" s="1">
        <v>33.712800000000001</v>
      </c>
      <c r="AB61" s="1">
        <v>27.541799999999999</v>
      </c>
      <c r="AC61" s="1">
        <v>35.299999999999997</v>
      </c>
      <c r="AD61" s="1">
        <v>36.169800000000002</v>
      </c>
      <c r="AE61" s="1">
        <v>42.2136</v>
      </c>
      <c r="AF61" s="1">
        <v>29.206</v>
      </c>
      <c r="AG61" s="1">
        <v>22.374199999999998</v>
      </c>
      <c r="AH61" s="1"/>
      <c r="AI61" s="1">
        <f t="shared" si="17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106</v>
      </c>
      <c r="B62" s="1" t="s">
        <v>38</v>
      </c>
      <c r="C62" s="1">
        <v>258.21499999999997</v>
      </c>
      <c r="D62" s="1">
        <v>168.49</v>
      </c>
      <c r="E62" s="1">
        <v>227.89400000000001</v>
      </c>
      <c r="F62" s="1">
        <v>189.81</v>
      </c>
      <c r="G62" s="8">
        <v>1</v>
      </c>
      <c r="H62" s="1">
        <v>40</v>
      </c>
      <c r="I62" s="1" t="s">
        <v>39</v>
      </c>
      <c r="J62" s="1"/>
      <c r="K62" s="1">
        <v>220.2</v>
      </c>
      <c r="L62" s="1">
        <f t="shared" si="14"/>
        <v>7.6940000000000168</v>
      </c>
      <c r="M62" s="1"/>
      <c r="N62" s="1"/>
      <c r="O62" s="1">
        <v>0</v>
      </c>
      <c r="P62" s="1">
        <v>51.756200000000042</v>
      </c>
      <c r="Q62" s="1">
        <f t="shared" si="4"/>
        <v>45.578800000000001</v>
      </c>
      <c r="R62" s="5">
        <f t="shared" si="18"/>
        <v>259.80059999999997</v>
      </c>
      <c r="S62" s="5"/>
      <c r="T62" s="1"/>
      <c r="U62" s="1"/>
      <c r="V62" s="1">
        <f t="shared" si="6"/>
        <v>11</v>
      </c>
      <c r="W62" s="1">
        <f t="shared" si="7"/>
        <v>5.2999684063643633</v>
      </c>
      <c r="X62" s="1">
        <v>33.8232</v>
      </c>
      <c r="Y62" s="1">
        <v>19.617999999999999</v>
      </c>
      <c r="Z62" s="1">
        <v>33.081200000000003</v>
      </c>
      <c r="AA62" s="1">
        <v>47.334000000000003</v>
      </c>
      <c r="AB62" s="1">
        <v>43.551000000000002</v>
      </c>
      <c r="AC62" s="1">
        <v>26</v>
      </c>
      <c r="AD62" s="1">
        <v>25.571400000000001</v>
      </c>
      <c r="AE62" s="1">
        <v>42.323999999999998</v>
      </c>
      <c r="AF62" s="1">
        <v>44.062800000000003</v>
      </c>
      <c r="AG62" s="1">
        <v>30.086400000000001</v>
      </c>
      <c r="AH62" s="1"/>
      <c r="AI62" s="1">
        <f t="shared" si="17"/>
        <v>259.80059999999997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107</v>
      </c>
      <c r="B63" s="1" t="s">
        <v>38</v>
      </c>
      <c r="C63" s="1">
        <v>23.145</v>
      </c>
      <c r="D63" s="1">
        <v>65.641999999999996</v>
      </c>
      <c r="E63" s="1">
        <v>53.68</v>
      </c>
      <c r="F63" s="1">
        <v>28.503</v>
      </c>
      <c r="G63" s="8">
        <v>1</v>
      </c>
      <c r="H63" s="1">
        <v>30</v>
      </c>
      <c r="I63" s="1" t="s">
        <v>39</v>
      </c>
      <c r="J63" s="1"/>
      <c r="K63" s="1">
        <v>49.75</v>
      </c>
      <c r="L63" s="1">
        <f t="shared" si="14"/>
        <v>3.9299999999999997</v>
      </c>
      <c r="M63" s="1"/>
      <c r="N63" s="1"/>
      <c r="O63" s="1">
        <v>11.84279999999999</v>
      </c>
      <c r="P63" s="1">
        <v>5.4939999999999776</v>
      </c>
      <c r="Q63" s="1">
        <f t="shared" si="4"/>
        <v>10.736000000000001</v>
      </c>
      <c r="R63" s="5">
        <f>10*Q63-P63-O63-F63</f>
        <v>61.52020000000006</v>
      </c>
      <c r="S63" s="5"/>
      <c r="T63" s="1"/>
      <c r="U63" s="1"/>
      <c r="V63" s="1">
        <f t="shared" si="6"/>
        <v>10.000000000000002</v>
      </c>
      <c r="W63" s="1">
        <f t="shared" si="7"/>
        <v>4.269728017883752</v>
      </c>
      <c r="X63" s="1">
        <v>7.5481999999999996</v>
      </c>
      <c r="Y63" s="1">
        <v>8.1402000000000001</v>
      </c>
      <c r="Z63" s="1">
        <v>8.9674000000000014</v>
      </c>
      <c r="AA63" s="1">
        <v>8.8281999999999989</v>
      </c>
      <c r="AB63" s="1">
        <v>7.5920000000000014</v>
      </c>
      <c r="AC63" s="1">
        <v>7.2</v>
      </c>
      <c r="AD63" s="1">
        <v>5.9737999999999998</v>
      </c>
      <c r="AE63" s="1">
        <v>5.2210000000000001</v>
      </c>
      <c r="AF63" s="1">
        <v>2.9279999999999999</v>
      </c>
      <c r="AG63" s="1">
        <v>6.0713999999999997</v>
      </c>
      <c r="AH63" s="1" t="s">
        <v>108</v>
      </c>
      <c r="AI63" s="1">
        <f t="shared" si="17"/>
        <v>61.52020000000006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109</v>
      </c>
      <c r="B64" s="15" t="s">
        <v>44</v>
      </c>
      <c r="C64" s="15"/>
      <c r="D64" s="15"/>
      <c r="E64" s="15"/>
      <c r="F64" s="15"/>
      <c r="G64" s="16">
        <v>0</v>
      </c>
      <c r="H64" s="15">
        <v>60</v>
      </c>
      <c r="I64" s="15" t="s">
        <v>39</v>
      </c>
      <c r="J64" s="15"/>
      <c r="K64" s="15"/>
      <c r="L64" s="15">
        <f t="shared" si="14"/>
        <v>0</v>
      </c>
      <c r="M64" s="15"/>
      <c r="N64" s="15"/>
      <c r="O64" s="15">
        <v>0</v>
      </c>
      <c r="P64" s="15">
        <v>0</v>
      </c>
      <c r="Q64" s="15">
        <f t="shared" si="4"/>
        <v>0</v>
      </c>
      <c r="R64" s="17"/>
      <c r="S64" s="17"/>
      <c r="T64" s="15"/>
      <c r="U64" s="15"/>
      <c r="V64" s="15" t="e">
        <f t="shared" si="6"/>
        <v>#DIV/0!</v>
      </c>
      <c r="W64" s="15" t="e">
        <f t="shared" si="7"/>
        <v>#DIV/0!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 t="s">
        <v>47</v>
      </c>
      <c r="AI64" s="15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110</v>
      </c>
      <c r="B65" s="15" t="s">
        <v>44</v>
      </c>
      <c r="C65" s="15"/>
      <c r="D65" s="15"/>
      <c r="E65" s="15"/>
      <c r="F65" s="15"/>
      <c r="G65" s="16">
        <v>0</v>
      </c>
      <c r="H65" s="15">
        <v>50</v>
      </c>
      <c r="I65" s="15" t="s">
        <v>39</v>
      </c>
      <c r="J65" s="15"/>
      <c r="K65" s="15"/>
      <c r="L65" s="15">
        <f t="shared" si="14"/>
        <v>0</v>
      </c>
      <c r="M65" s="15"/>
      <c r="N65" s="15"/>
      <c r="O65" s="15">
        <v>0</v>
      </c>
      <c r="P65" s="15">
        <v>0</v>
      </c>
      <c r="Q65" s="15">
        <f t="shared" si="4"/>
        <v>0</v>
      </c>
      <c r="R65" s="17"/>
      <c r="S65" s="17"/>
      <c r="T65" s="15"/>
      <c r="U65" s="15"/>
      <c r="V65" s="15" t="e">
        <f t="shared" si="6"/>
        <v>#DIV/0!</v>
      </c>
      <c r="W65" s="15" t="e">
        <f t="shared" si="7"/>
        <v>#DIV/0!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 t="s">
        <v>47</v>
      </c>
      <c r="AI65" s="15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111</v>
      </c>
      <c r="B66" s="1" t="s">
        <v>44</v>
      </c>
      <c r="C66" s="1">
        <v>261</v>
      </c>
      <c r="D66" s="1">
        <v>2</v>
      </c>
      <c r="E66" s="1">
        <v>223</v>
      </c>
      <c r="F66" s="1">
        <v>8</v>
      </c>
      <c r="G66" s="8">
        <v>0.37</v>
      </c>
      <c r="H66" s="1">
        <v>50</v>
      </c>
      <c r="I66" s="1" t="s">
        <v>39</v>
      </c>
      <c r="J66" s="1"/>
      <c r="K66" s="1">
        <v>224</v>
      </c>
      <c r="L66" s="1">
        <f t="shared" si="14"/>
        <v>-1</v>
      </c>
      <c r="M66" s="1"/>
      <c r="N66" s="1"/>
      <c r="O66" s="1">
        <v>129.4</v>
      </c>
      <c r="P66" s="1">
        <v>180.2</v>
      </c>
      <c r="Q66" s="1">
        <f t="shared" si="4"/>
        <v>44.6</v>
      </c>
      <c r="R66" s="5">
        <f>11*Q66-P66-O66-F66</f>
        <v>173.00000000000003</v>
      </c>
      <c r="S66" s="5"/>
      <c r="T66" s="1"/>
      <c r="U66" s="1"/>
      <c r="V66" s="1">
        <f t="shared" si="6"/>
        <v>11</v>
      </c>
      <c r="W66" s="1">
        <f t="shared" si="7"/>
        <v>7.1210762331838566</v>
      </c>
      <c r="X66" s="1">
        <v>43.6</v>
      </c>
      <c r="Y66" s="1">
        <v>34.4</v>
      </c>
      <c r="Z66" s="1">
        <v>23.4</v>
      </c>
      <c r="AA66" s="1">
        <v>24.2</v>
      </c>
      <c r="AB66" s="1">
        <v>38.200000000000003</v>
      </c>
      <c r="AC66" s="1">
        <v>41.4</v>
      </c>
      <c r="AD66" s="1">
        <v>18.600000000000001</v>
      </c>
      <c r="AE66" s="1">
        <v>19.399999999999999</v>
      </c>
      <c r="AF66" s="1">
        <v>25.6</v>
      </c>
      <c r="AG66" s="1">
        <v>22.6</v>
      </c>
      <c r="AH66" s="1" t="s">
        <v>41</v>
      </c>
      <c r="AI66" s="1">
        <f>G66*R66</f>
        <v>64.010000000000005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112</v>
      </c>
      <c r="B67" s="15" t="s">
        <v>44</v>
      </c>
      <c r="C67" s="15"/>
      <c r="D67" s="15"/>
      <c r="E67" s="15"/>
      <c r="F67" s="15"/>
      <c r="G67" s="16">
        <v>0</v>
      </c>
      <c r="H67" s="15">
        <v>30</v>
      </c>
      <c r="I67" s="15" t="s">
        <v>39</v>
      </c>
      <c r="J67" s="15"/>
      <c r="K67" s="15"/>
      <c r="L67" s="15">
        <f t="shared" si="14"/>
        <v>0</v>
      </c>
      <c r="M67" s="15"/>
      <c r="N67" s="15"/>
      <c r="O67" s="15">
        <v>0</v>
      </c>
      <c r="P67" s="15">
        <v>0</v>
      </c>
      <c r="Q67" s="15">
        <f t="shared" si="4"/>
        <v>0</v>
      </c>
      <c r="R67" s="17"/>
      <c r="S67" s="17"/>
      <c r="T67" s="15"/>
      <c r="U67" s="15"/>
      <c r="V67" s="15" t="e">
        <f t="shared" si="6"/>
        <v>#DIV/0!</v>
      </c>
      <c r="W67" s="15" t="e">
        <f t="shared" si="7"/>
        <v>#DIV/0!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 t="s">
        <v>47</v>
      </c>
      <c r="AI67" s="15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113</v>
      </c>
      <c r="B68" s="15" t="s">
        <v>44</v>
      </c>
      <c r="C68" s="15"/>
      <c r="D68" s="15"/>
      <c r="E68" s="15"/>
      <c r="F68" s="15"/>
      <c r="G68" s="16">
        <v>0</v>
      </c>
      <c r="H68" s="15">
        <v>55</v>
      </c>
      <c r="I68" s="15" t="s">
        <v>39</v>
      </c>
      <c r="J68" s="15"/>
      <c r="K68" s="15"/>
      <c r="L68" s="15">
        <f t="shared" si="14"/>
        <v>0</v>
      </c>
      <c r="M68" s="15"/>
      <c r="N68" s="15"/>
      <c r="O68" s="15">
        <v>0</v>
      </c>
      <c r="P68" s="15">
        <v>0</v>
      </c>
      <c r="Q68" s="15">
        <f t="shared" si="4"/>
        <v>0</v>
      </c>
      <c r="R68" s="17"/>
      <c r="S68" s="17"/>
      <c r="T68" s="15"/>
      <c r="U68" s="15"/>
      <c r="V68" s="15" t="e">
        <f t="shared" si="6"/>
        <v>#DIV/0!</v>
      </c>
      <c r="W68" s="15" t="e">
        <f t="shared" si="7"/>
        <v>#DIV/0!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 t="s">
        <v>47</v>
      </c>
      <c r="AI68" s="15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114</v>
      </c>
      <c r="B69" s="15" t="s">
        <v>44</v>
      </c>
      <c r="C69" s="15"/>
      <c r="D69" s="15"/>
      <c r="E69" s="15"/>
      <c r="F69" s="15"/>
      <c r="G69" s="16">
        <v>0</v>
      </c>
      <c r="H69" s="15">
        <v>40</v>
      </c>
      <c r="I69" s="15" t="s">
        <v>39</v>
      </c>
      <c r="J69" s="15"/>
      <c r="K69" s="15"/>
      <c r="L69" s="15">
        <f t="shared" si="14"/>
        <v>0</v>
      </c>
      <c r="M69" s="15"/>
      <c r="N69" s="15"/>
      <c r="O69" s="15">
        <v>0</v>
      </c>
      <c r="P69" s="15">
        <v>0</v>
      </c>
      <c r="Q69" s="15">
        <f t="shared" si="4"/>
        <v>0</v>
      </c>
      <c r="R69" s="17"/>
      <c r="S69" s="17"/>
      <c r="T69" s="15"/>
      <c r="U69" s="15"/>
      <c r="V69" s="15" t="e">
        <f t="shared" si="6"/>
        <v>#DIV/0!</v>
      </c>
      <c r="W69" s="15" t="e">
        <f t="shared" si="7"/>
        <v>#DIV/0!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 t="s">
        <v>47</v>
      </c>
      <c r="AI69" s="15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44</v>
      </c>
      <c r="C70" s="1">
        <v>93</v>
      </c>
      <c r="D70" s="1">
        <v>20</v>
      </c>
      <c r="E70" s="1">
        <v>111</v>
      </c>
      <c r="F70" s="1"/>
      <c r="G70" s="8">
        <v>0.4</v>
      </c>
      <c r="H70" s="1">
        <v>50</v>
      </c>
      <c r="I70" s="1" t="s">
        <v>39</v>
      </c>
      <c r="J70" s="1"/>
      <c r="K70" s="1">
        <v>113</v>
      </c>
      <c r="L70" s="1">
        <f t="shared" ref="L70:L96" si="19">E70-K70</f>
        <v>-2</v>
      </c>
      <c r="M70" s="1"/>
      <c r="N70" s="1"/>
      <c r="O70" s="1">
        <v>75.199999999999989</v>
      </c>
      <c r="P70" s="1">
        <v>105.8</v>
      </c>
      <c r="Q70" s="1">
        <f t="shared" si="4"/>
        <v>22.2</v>
      </c>
      <c r="R70" s="5">
        <f t="shared" ref="R70:R72" si="20">11*Q70-P70-O70-F70</f>
        <v>63.199999999999989</v>
      </c>
      <c r="S70" s="5"/>
      <c r="T70" s="1"/>
      <c r="U70" s="1"/>
      <c r="V70" s="1">
        <f t="shared" si="6"/>
        <v>11</v>
      </c>
      <c r="W70" s="1">
        <f t="shared" si="7"/>
        <v>8.1531531531531538</v>
      </c>
      <c r="X70" s="1">
        <v>21</v>
      </c>
      <c r="Y70" s="1">
        <v>16.2</v>
      </c>
      <c r="Z70" s="1">
        <v>13.4</v>
      </c>
      <c r="AA70" s="1">
        <v>14.4</v>
      </c>
      <c r="AB70" s="1">
        <v>17.600000000000001</v>
      </c>
      <c r="AC70" s="1">
        <v>19.399999999999999</v>
      </c>
      <c r="AD70" s="1">
        <v>13.4</v>
      </c>
      <c r="AE70" s="1">
        <v>16.2</v>
      </c>
      <c r="AF70" s="1">
        <v>16</v>
      </c>
      <c r="AG70" s="1">
        <v>14</v>
      </c>
      <c r="AH70" s="1"/>
      <c r="AI70" s="1">
        <f>G70*R70</f>
        <v>25.279999999999998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116</v>
      </c>
      <c r="B71" s="1" t="s">
        <v>44</v>
      </c>
      <c r="C71" s="1">
        <v>43</v>
      </c>
      <c r="D71" s="1">
        <v>40</v>
      </c>
      <c r="E71" s="1">
        <v>44</v>
      </c>
      <c r="F71" s="1">
        <v>34</v>
      </c>
      <c r="G71" s="8">
        <v>0.4</v>
      </c>
      <c r="H71" s="1">
        <v>55</v>
      </c>
      <c r="I71" s="1" t="s">
        <v>39</v>
      </c>
      <c r="J71" s="1"/>
      <c r="K71" s="1">
        <v>49</v>
      </c>
      <c r="L71" s="1">
        <f t="shared" si="19"/>
        <v>-5</v>
      </c>
      <c r="M71" s="1"/>
      <c r="N71" s="1"/>
      <c r="O71" s="1">
        <v>14.19999999999999</v>
      </c>
      <c r="P71" s="1">
        <v>28.600000000000019</v>
      </c>
      <c r="Q71" s="1">
        <f t="shared" ref="Q71:Q96" si="21">E71/5</f>
        <v>8.8000000000000007</v>
      </c>
      <c r="R71" s="5">
        <f t="shared" si="20"/>
        <v>20</v>
      </c>
      <c r="S71" s="5"/>
      <c r="T71" s="1"/>
      <c r="U71" s="1"/>
      <c r="V71" s="1">
        <f t="shared" ref="V71:V96" si="22">(F71+O71+P71+R71)/Q71</f>
        <v>11</v>
      </c>
      <c r="W71" s="1">
        <f t="shared" ref="W71:W96" si="23">(F71+O71+P71)/Q71</f>
        <v>8.7272727272727284</v>
      </c>
      <c r="X71" s="1">
        <v>9.8000000000000007</v>
      </c>
      <c r="Y71" s="1">
        <v>8.1999999999999993</v>
      </c>
      <c r="Z71" s="1">
        <v>11</v>
      </c>
      <c r="AA71" s="1">
        <v>10</v>
      </c>
      <c r="AB71" s="1">
        <v>5.4</v>
      </c>
      <c r="AC71" s="1">
        <v>6.2</v>
      </c>
      <c r="AD71" s="1">
        <v>8.4</v>
      </c>
      <c r="AE71" s="1">
        <v>15.2</v>
      </c>
      <c r="AF71" s="1">
        <v>19</v>
      </c>
      <c r="AG71" s="1">
        <v>14.8</v>
      </c>
      <c r="AH71" s="1"/>
      <c r="AI71" s="1">
        <f>G71*R71</f>
        <v>8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117</v>
      </c>
      <c r="B72" s="1" t="s">
        <v>38</v>
      </c>
      <c r="C72" s="1">
        <v>30.048999999999999</v>
      </c>
      <c r="D72" s="1">
        <v>11.563000000000001</v>
      </c>
      <c r="E72" s="1">
        <v>17.241</v>
      </c>
      <c r="F72" s="1">
        <v>24.370999999999999</v>
      </c>
      <c r="G72" s="8">
        <v>1</v>
      </c>
      <c r="H72" s="1">
        <v>55</v>
      </c>
      <c r="I72" s="1" t="s">
        <v>39</v>
      </c>
      <c r="J72" s="1"/>
      <c r="K72" s="1">
        <v>17</v>
      </c>
      <c r="L72" s="1">
        <f t="shared" si="19"/>
        <v>0.24099999999999966</v>
      </c>
      <c r="M72" s="1"/>
      <c r="N72" s="1"/>
      <c r="O72" s="1">
        <v>0</v>
      </c>
      <c r="P72" s="1">
        <v>0</v>
      </c>
      <c r="Q72" s="1">
        <f t="shared" si="21"/>
        <v>3.4481999999999999</v>
      </c>
      <c r="R72" s="5">
        <f t="shared" si="20"/>
        <v>13.559200000000001</v>
      </c>
      <c r="S72" s="5"/>
      <c r="T72" s="1"/>
      <c r="U72" s="1"/>
      <c r="V72" s="1">
        <f t="shared" si="22"/>
        <v>11</v>
      </c>
      <c r="W72" s="1">
        <f t="shared" si="23"/>
        <v>7.0677454904007888</v>
      </c>
      <c r="X72" s="1">
        <v>1.4434</v>
      </c>
      <c r="Y72" s="1">
        <v>6.0000000000000001E-3</v>
      </c>
      <c r="Z72" s="1">
        <v>1.159</v>
      </c>
      <c r="AA72" s="1">
        <v>2.0276000000000001</v>
      </c>
      <c r="AB72" s="1">
        <v>1.4458</v>
      </c>
      <c r="AC72" s="1">
        <v>1.68</v>
      </c>
      <c r="AD72" s="1">
        <v>1.1637999999999999</v>
      </c>
      <c r="AE72" s="1">
        <v>0.28820000000000001</v>
      </c>
      <c r="AF72" s="1">
        <v>0.86699999999999999</v>
      </c>
      <c r="AG72" s="1">
        <v>0.86599999999999999</v>
      </c>
      <c r="AH72" s="1"/>
      <c r="AI72" s="1">
        <f>G72*R72</f>
        <v>13.559200000000001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2" t="s">
        <v>118</v>
      </c>
      <c r="B73" s="12" t="s">
        <v>44</v>
      </c>
      <c r="C73" s="12">
        <v>2</v>
      </c>
      <c r="D73" s="12"/>
      <c r="E73" s="12">
        <v>-2</v>
      </c>
      <c r="F73" s="12">
        <v>1</v>
      </c>
      <c r="G73" s="13">
        <v>0</v>
      </c>
      <c r="H73" s="12">
        <v>35</v>
      </c>
      <c r="I73" s="12" t="s">
        <v>51</v>
      </c>
      <c r="J73" s="12"/>
      <c r="K73" s="12">
        <v>19</v>
      </c>
      <c r="L73" s="12">
        <f t="shared" si="19"/>
        <v>-21</v>
      </c>
      <c r="M73" s="12"/>
      <c r="N73" s="12"/>
      <c r="O73" s="12">
        <v>0</v>
      </c>
      <c r="P73" s="12">
        <v>0</v>
      </c>
      <c r="Q73" s="12">
        <f t="shared" si="21"/>
        <v>-0.4</v>
      </c>
      <c r="R73" s="14"/>
      <c r="S73" s="14"/>
      <c r="T73" s="12"/>
      <c r="U73" s="12"/>
      <c r="V73" s="12">
        <f t="shared" si="22"/>
        <v>-2.5</v>
      </c>
      <c r="W73" s="12">
        <f t="shared" si="23"/>
        <v>-2.5</v>
      </c>
      <c r="X73" s="12">
        <v>-0.4</v>
      </c>
      <c r="Y73" s="12">
        <v>-0.6</v>
      </c>
      <c r="Z73" s="12">
        <v>-0.4</v>
      </c>
      <c r="AA73" s="12">
        <v>-0.2</v>
      </c>
      <c r="AB73" s="12">
        <v>7.8</v>
      </c>
      <c r="AC73" s="12">
        <v>10.199999999999999</v>
      </c>
      <c r="AD73" s="12">
        <v>8</v>
      </c>
      <c r="AE73" s="12">
        <v>9</v>
      </c>
      <c r="AF73" s="12">
        <v>4.5999999999999996</v>
      </c>
      <c r="AG73" s="12">
        <v>3.6</v>
      </c>
      <c r="AH73" s="12" t="s">
        <v>52</v>
      </c>
      <c r="AI73" s="12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119</v>
      </c>
      <c r="B74" s="1" t="s">
        <v>38</v>
      </c>
      <c r="C74" s="1">
        <v>139.76400000000001</v>
      </c>
      <c r="D74" s="1">
        <v>24.603999999999999</v>
      </c>
      <c r="E74" s="1">
        <v>96.182000000000002</v>
      </c>
      <c r="F74" s="1">
        <v>56.311999999999998</v>
      </c>
      <c r="G74" s="8">
        <v>1</v>
      </c>
      <c r="H74" s="1">
        <v>60</v>
      </c>
      <c r="I74" s="1" t="s">
        <v>39</v>
      </c>
      <c r="J74" s="1"/>
      <c r="K74" s="1">
        <v>99.13</v>
      </c>
      <c r="L74" s="1">
        <f t="shared" si="19"/>
        <v>-2.9479999999999933</v>
      </c>
      <c r="M74" s="1"/>
      <c r="N74" s="1"/>
      <c r="O74" s="1">
        <v>82.597200000000015</v>
      </c>
      <c r="P74" s="1">
        <v>0</v>
      </c>
      <c r="Q74" s="1">
        <f t="shared" si="21"/>
        <v>19.2364</v>
      </c>
      <c r="R74" s="5">
        <f t="shared" ref="R74:R77" si="24">11*Q74-P74-O74-F74</f>
        <v>72.691199999999995</v>
      </c>
      <c r="S74" s="5"/>
      <c r="T74" s="1"/>
      <c r="U74" s="1"/>
      <c r="V74" s="1">
        <f t="shared" si="22"/>
        <v>10.999999999999998</v>
      </c>
      <c r="W74" s="1">
        <f t="shared" si="23"/>
        <v>7.2211640431681605</v>
      </c>
      <c r="X74" s="1">
        <v>18.079599999999999</v>
      </c>
      <c r="Y74" s="1">
        <v>21.828800000000001</v>
      </c>
      <c r="Z74" s="1">
        <v>20.291599999999999</v>
      </c>
      <c r="AA74" s="1">
        <v>18.436199999999999</v>
      </c>
      <c r="AB74" s="1">
        <v>19.488600000000002</v>
      </c>
      <c r="AC74" s="1">
        <v>21.295999999999999</v>
      </c>
      <c r="AD74" s="1">
        <v>22.907800000000002</v>
      </c>
      <c r="AE74" s="1">
        <v>30.411999999999999</v>
      </c>
      <c r="AF74" s="1">
        <v>28.622800000000002</v>
      </c>
      <c r="AG74" s="1">
        <v>23.830400000000001</v>
      </c>
      <c r="AH74" s="1" t="s">
        <v>56</v>
      </c>
      <c r="AI74" s="1">
        <f>G74*R74</f>
        <v>72.691199999999995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120</v>
      </c>
      <c r="B75" s="1" t="s">
        <v>38</v>
      </c>
      <c r="C75" s="1">
        <v>239.649</v>
      </c>
      <c r="D75" s="1">
        <v>372.36</v>
      </c>
      <c r="E75" s="1">
        <v>425.13900000000001</v>
      </c>
      <c r="F75" s="1">
        <v>171.43899999999999</v>
      </c>
      <c r="G75" s="8">
        <v>1</v>
      </c>
      <c r="H75" s="1">
        <v>60</v>
      </c>
      <c r="I75" s="11" t="s">
        <v>78</v>
      </c>
      <c r="J75" s="1"/>
      <c r="K75" s="1">
        <v>434.48</v>
      </c>
      <c r="L75" s="1">
        <f t="shared" si="19"/>
        <v>-9.3410000000000082</v>
      </c>
      <c r="M75" s="1"/>
      <c r="N75" s="1"/>
      <c r="O75" s="1">
        <v>195.56199999999981</v>
      </c>
      <c r="P75" s="1">
        <v>308.24980000000022</v>
      </c>
      <c r="Q75" s="1">
        <f t="shared" si="21"/>
        <v>85.027799999999999</v>
      </c>
      <c r="R75" s="5">
        <f t="shared" si="24"/>
        <v>260.05500000000006</v>
      </c>
      <c r="S75" s="5"/>
      <c r="T75" s="1"/>
      <c r="U75" s="1"/>
      <c r="V75" s="1">
        <f t="shared" si="22"/>
        <v>11.000000000000002</v>
      </c>
      <c r="W75" s="1">
        <f t="shared" si="23"/>
        <v>7.9415297114590757</v>
      </c>
      <c r="X75" s="1">
        <v>84.899799999999999</v>
      </c>
      <c r="Y75" s="1">
        <v>77.022799999999989</v>
      </c>
      <c r="Z75" s="1">
        <v>67.620800000000003</v>
      </c>
      <c r="AA75" s="1">
        <v>75.157399999999967</v>
      </c>
      <c r="AB75" s="1">
        <v>87.526600000000002</v>
      </c>
      <c r="AC75" s="1">
        <v>94.3</v>
      </c>
      <c r="AD75" s="1">
        <v>103.10760000000001</v>
      </c>
      <c r="AE75" s="1">
        <v>100.3028</v>
      </c>
      <c r="AF75" s="1">
        <v>62.545200000000001</v>
      </c>
      <c r="AG75" s="1">
        <v>65.297600000000017</v>
      </c>
      <c r="AH75" s="1" t="s">
        <v>64</v>
      </c>
      <c r="AI75" s="1">
        <f>G75*R75</f>
        <v>260.05500000000006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121</v>
      </c>
      <c r="B76" s="1" t="s">
        <v>38</v>
      </c>
      <c r="C76" s="1">
        <v>236.61699999999999</v>
      </c>
      <c r="D76" s="1">
        <v>410.928</v>
      </c>
      <c r="E76" s="1">
        <v>403.38799999999998</v>
      </c>
      <c r="F76" s="1">
        <v>221.60300000000001</v>
      </c>
      <c r="G76" s="8">
        <v>1</v>
      </c>
      <c r="H76" s="1">
        <v>60</v>
      </c>
      <c r="I76" s="1" t="s">
        <v>39</v>
      </c>
      <c r="J76" s="1"/>
      <c r="K76" s="1">
        <v>395</v>
      </c>
      <c r="L76" s="1">
        <f t="shared" si="19"/>
        <v>8.3879999999999768</v>
      </c>
      <c r="M76" s="1"/>
      <c r="N76" s="1"/>
      <c r="O76" s="1">
        <v>576.48500000000013</v>
      </c>
      <c r="P76" s="1">
        <v>0</v>
      </c>
      <c r="Q76" s="1">
        <f t="shared" si="21"/>
        <v>80.677599999999998</v>
      </c>
      <c r="R76" s="5">
        <f t="shared" si="24"/>
        <v>89.365599999999802</v>
      </c>
      <c r="S76" s="5"/>
      <c r="T76" s="1"/>
      <c r="U76" s="1"/>
      <c r="V76" s="1">
        <f t="shared" si="22"/>
        <v>11</v>
      </c>
      <c r="W76" s="1">
        <f t="shared" si="23"/>
        <v>9.8923121163743115</v>
      </c>
      <c r="X76" s="1">
        <v>86.200999999999993</v>
      </c>
      <c r="Y76" s="1">
        <v>99.637</v>
      </c>
      <c r="Z76" s="1">
        <v>86.599800000000002</v>
      </c>
      <c r="AA76" s="1">
        <v>81.673399999999944</v>
      </c>
      <c r="AB76" s="1">
        <v>77.38300000000001</v>
      </c>
      <c r="AC76" s="1">
        <v>79.7</v>
      </c>
      <c r="AD76" s="1">
        <v>86.889399999999995</v>
      </c>
      <c r="AE76" s="1">
        <v>77.712799999999973</v>
      </c>
      <c r="AF76" s="1">
        <v>99.528800000000004</v>
      </c>
      <c r="AG76" s="1">
        <v>107.02719999999999</v>
      </c>
      <c r="AH76" s="1" t="s">
        <v>56</v>
      </c>
      <c r="AI76" s="1">
        <f>G76*R76</f>
        <v>89.365599999999802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122</v>
      </c>
      <c r="B77" s="1" t="s">
        <v>38</v>
      </c>
      <c r="C77" s="1">
        <v>620.48199999999997</v>
      </c>
      <c r="D77" s="1">
        <v>529.57399999999996</v>
      </c>
      <c r="E77" s="1">
        <v>696.29</v>
      </c>
      <c r="F77" s="1">
        <v>420.197</v>
      </c>
      <c r="G77" s="8">
        <v>1</v>
      </c>
      <c r="H77" s="1">
        <v>60</v>
      </c>
      <c r="I77" s="1" t="s">
        <v>39</v>
      </c>
      <c r="J77" s="1"/>
      <c r="K77" s="1">
        <v>705.87800000000004</v>
      </c>
      <c r="L77" s="1">
        <f t="shared" si="19"/>
        <v>-9.5880000000000791</v>
      </c>
      <c r="M77" s="1"/>
      <c r="N77" s="1"/>
      <c r="O77" s="1">
        <v>578.81539999999995</v>
      </c>
      <c r="P77" s="1">
        <v>182.6262000000003</v>
      </c>
      <c r="Q77" s="1">
        <f t="shared" si="21"/>
        <v>139.25799999999998</v>
      </c>
      <c r="R77" s="5">
        <f t="shared" si="24"/>
        <v>350.1993999999994</v>
      </c>
      <c r="S77" s="5"/>
      <c r="T77" s="1"/>
      <c r="U77" s="1"/>
      <c r="V77" s="1">
        <f t="shared" si="22"/>
        <v>11</v>
      </c>
      <c r="W77" s="1">
        <f t="shared" si="23"/>
        <v>8.485247526174442</v>
      </c>
      <c r="X77" s="1">
        <v>147.53460000000001</v>
      </c>
      <c r="Y77" s="1">
        <v>139.56319999999999</v>
      </c>
      <c r="Z77" s="1">
        <v>136.7936</v>
      </c>
      <c r="AA77" s="1">
        <v>155.36839999999989</v>
      </c>
      <c r="AB77" s="1">
        <v>144.62299999999999</v>
      </c>
      <c r="AC77" s="1">
        <v>121.2</v>
      </c>
      <c r="AD77" s="1">
        <v>128.5532</v>
      </c>
      <c r="AE77" s="1">
        <v>159.10419999999999</v>
      </c>
      <c r="AF77" s="1">
        <v>141.9306</v>
      </c>
      <c r="AG77" s="1">
        <v>117.0136</v>
      </c>
      <c r="AH77" s="1" t="s">
        <v>56</v>
      </c>
      <c r="AI77" s="1">
        <f>G77*R77</f>
        <v>350.1993999999994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2" t="s">
        <v>123</v>
      </c>
      <c r="B78" s="12" t="s">
        <v>38</v>
      </c>
      <c r="C78" s="12">
        <v>4.07</v>
      </c>
      <c r="D78" s="12"/>
      <c r="E78" s="12">
        <v>4.0359999999999996</v>
      </c>
      <c r="F78" s="12">
        <v>3.4000000000000002E-2</v>
      </c>
      <c r="G78" s="13">
        <v>0</v>
      </c>
      <c r="H78" s="12">
        <v>55</v>
      </c>
      <c r="I78" s="12" t="s">
        <v>51</v>
      </c>
      <c r="J78" s="12"/>
      <c r="K78" s="12">
        <v>4.5</v>
      </c>
      <c r="L78" s="12">
        <f t="shared" si="19"/>
        <v>-0.46400000000000041</v>
      </c>
      <c r="M78" s="12"/>
      <c r="N78" s="12"/>
      <c r="O78" s="12">
        <v>0</v>
      </c>
      <c r="P78" s="12">
        <v>0</v>
      </c>
      <c r="Q78" s="12">
        <f t="shared" si="21"/>
        <v>0.80719999999999992</v>
      </c>
      <c r="R78" s="14"/>
      <c r="S78" s="14"/>
      <c r="T78" s="12"/>
      <c r="U78" s="12"/>
      <c r="V78" s="12">
        <f t="shared" si="22"/>
        <v>4.2120911793855312E-2</v>
      </c>
      <c r="W78" s="12">
        <f t="shared" si="23"/>
        <v>4.2120911793855312E-2</v>
      </c>
      <c r="X78" s="12">
        <v>1.075</v>
      </c>
      <c r="Y78" s="12">
        <v>0.26779999999999998</v>
      </c>
      <c r="Z78" s="12">
        <v>0.79400000000000004</v>
      </c>
      <c r="AA78" s="12">
        <v>1.3280000000000001</v>
      </c>
      <c r="AB78" s="12">
        <v>0.81500000000000006</v>
      </c>
      <c r="AC78" s="12">
        <v>0.52</v>
      </c>
      <c r="AD78" s="12">
        <v>0</v>
      </c>
      <c r="AE78" s="12">
        <v>0.8156000000000001</v>
      </c>
      <c r="AF78" s="12">
        <v>1.6404000000000001</v>
      </c>
      <c r="AG78" s="12">
        <v>0.82479999999999998</v>
      </c>
      <c r="AH78" s="12" t="s">
        <v>52</v>
      </c>
      <c r="AI78" s="12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5" t="s">
        <v>124</v>
      </c>
      <c r="B79" s="15" t="s">
        <v>38</v>
      </c>
      <c r="C79" s="15"/>
      <c r="D79" s="15"/>
      <c r="E79" s="15"/>
      <c r="F79" s="15"/>
      <c r="G79" s="16">
        <v>0</v>
      </c>
      <c r="H79" s="15">
        <v>60</v>
      </c>
      <c r="I79" s="15" t="s">
        <v>39</v>
      </c>
      <c r="J79" s="15"/>
      <c r="K79" s="15"/>
      <c r="L79" s="15">
        <f t="shared" si="19"/>
        <v>0</v>
      </c>
      <c r="M79" s="15"/>
      <c r="N79" s="15"/>
      <c r="O79" s="15">
        <v>0</v>
      </c>
      <c r="P79" s="15">
        <v>0</v>
      </c>
      <c r="Q79" s="15">
        <f t="shared" si="21"/>
        <v>0</v>
      </c>
      <c r="R79" s="17"/>
      <c r="S79" s="17"/>
      <c r="T79" s="15"/>
      <c r="U79" s="15"/>
      <c r="V79" s="15" t="e">
        <f t="shared" si="22"/>
        <v>#DIV/0!</v>
      </c>
      <c r="W79" s="15" t="e">
        <f t="shared" si="23"/>
        <v>#DIV/0!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 t="s">
        <v>47</v>
      </c>
      <c r="AI79" s="15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125</v>
      </c>
      <c r="B80" s="1" t="s">
        <v>44</v>
      </c>
      <c r="C80" s="1">
        <v>38</v>
      </c>
      <c r="D80" s="1">
        <v>66</v>
      </c>
      <c r="E80" s="1">
        <v>65</v>
      </c>
      <c r="F80" s="1">
        <v>33</v>
      </c>
      <c r="G80" s="8">
        <v>0.3</v>
      </c>
      <c r="H80" s="1">
        <v>40</v>
      </c>
      <c r="I80" s="1" t="s">
        <v>39</v>
      </c>
      <c r="J80" s="1"/>
      <c r="K80" s="1">
        <v>68</v>
      </c>
      <c r="L80" s="1">
        <f t="shared" si="19"/>
        <v>-3</v>
      </c>
      <c r="M80" s="1"/>
      <c r="N80" s="1"/>
      <c r="O80" s="1">
        <v>0</v>
      </c>
      <c r="P80" s="1">
        <v>61.199999999999989</v>
      </c>
      <c r="Q80" s="1">
        <f t="shared" si="21"/>
        <v>13</v>
      </c>
      <c r="R80" s="5">
        <f t="shared" ref="R80:R94" si="25">11*Q80-P80-O80-F80</f>
        <v>48.800000000000011</v>
      </c>
      <c r="S80" s="5"/>
      <c r="T80" s="1"/>
      <c r="U80" s="1"/>
      <c r="V80" s="1">
        <f t="shared" si="22"/>
        <v>11</v>
      </c>
      <c r="W80" s="1">
        <f t="shared" si="23"/>
        <v>7.2461538461538453</v>
      </c>
      <c r="X80" s="1">
        <v>11.2</v>
      </c>
      <c r="Y80" s="1">
        <v>8.4</v>
      </c>
      <c r="Z80" s="1">
        <v>11.4</v>
      </c>
      <c r="AA80" s="1">
        <v>8.8000000000000007</v>
      </c>
      <c r="AB80" s="1">
        <v>7.4</v>
      </c>
      <c r="AC80" s="1">
        <v>10.8</v>
      </c>
      <c r="AD80" s="1">
        <v>9.1999999999999993</v>
      </c>
      <c r="AE80" s="1">
        <v>9.4</v>
      </c>
      <c r="AF80" s="1">
        <v>10.6</v>
      </c>
      <c r="AG80" s="1">
        <v>12.8</v>
      </c>
      <c r="AH80" s="1"/>
      <c r="AI80" s="1">
        <f t="shared" ref="AI80:AI96" si="26">G80*R80</f>
        <v>14.640000000000002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126</v>
      </c>
      <c r="B81" s="1" t="s">
        <v>44</v>
      </c>
      <c r="C81" s="1">
        <v>86</v>
      </c>
      <c r="D81" s="1">
        <v>54</v>
      </c>
      <c r="E81" s="1">
        <v>35</v>
      </c>
      <c r="F81" s="1">
        <v>105</v>
      </c>
      <c r="G81" s="8">
        <v>7.0000000000000007E-2</v>
      </c>
      <c r="H81" s="1">
        <v>90</v>
      </c>
      <c r="I81" s="1" t="s">
        <v>39</v>
      </c>
      <c r="J81" s="1"/>
      <c r="K81" s="1">
        <v>35</v>
      </c>
      <c r="L81" s="1">
        <f t="shared" si="19"/>
        <v>0</v>
      </c>
      <c r="M81" s="1"/>
      <c r="N81" s="1"/>
      <c r="O81" s="1">
        <v>0</v>
      </c>
      <c r="P81" s="1">
        <v>0</v>
      </c>
      <c r="Q81" s="1">
        <f t="shared" si="21"/>
        <v>7</v>
      </c>
      <c r="R81" s="5"/>
      <c r="S81" s="5"/>
      <c r="T81" s="1"/>
      <c r="U81" s="1"/>
      <c r="V81" s="1">
        <f t="shared" si="22"/>
        <v>15</v>
      </c>
      <c r="W81" s="1">
        <f t="shared" si="23"/>
        <v>15</v>
      </c>
      <c r="X81" s="1">
        <v>9.4</v>
      </c>
      <c r="Y81" s="1">
        <v>4.5999999999999996</v>
      </c>
      <c r="Z81" s="1">
        <v>1.6</v>
      </c>
      <c r="AA81" s="1">
        <v>8.4</v>
      </c>
      <c r="AB81" s="1">
        <v>9.1999999999999993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 t="s">
        <v>61</v>
      </c>
      <c r="AI81" s="1">
        <f t="shared" si="26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127</v>
      </c>
      <c r="B82" s="1" t="s">
        <v>44</v>
      </c>
      <c r="C82" s="1">
        <v>73</v>
      </c>
      <c r="D82" s="1">
        <v>36</v>
      </c>
      <c r="E82" s="1">
        <v>38</v>
      </c>
      <c r="F82" s="1">
        <v>71</v>
      </c>
      <c r="G82" s="8">
        <v>7.0000000000000007E-2</v>
      </c>
      <c r="H82" s="1">
        <v>90</v>
      </c>
      <c r="I82" s="1" t="s">
        <v>39</v>
      </c>
      <c r="J82" s="1"/>
      <c r="K82" s="1">
        <v>38</v>
      </c>
      <c r="L82" s="1">
        <f t="shared" si="19"/>
        <v>0</v>
      </c>
      <c r="M82" s="1"/>
      <c r="N82" s="1"/>
      <c r="O82" s="1">
        <v>0</v>
      </c>
      <c r="P82" s="1">
        <v>16.800000000000011</v>
      </c>
      <c r="Q82" s="1">
        <f t="shared" si="21"/>
        <v>7.6</v>
      </c>
      <c r="R82" s="5"/>
      <c r="S82" s="5"/>
      <c r="T82" s="1"/>
      <c r="U82" s="1"/>
      <c r="V82" s="1">
        <f t="shared" si="22"/>
        <v>11.55263157894737</v>
      </c>
      <c r="W82" s="1">
        <f t="shared" si="23"/>
        <v>11.55263157894737</v>
      </c>
      <c r="X82" s="1">
        <v>8.8000000000000007</v>
      </c>
      <c r="Y82" s="1">
        <v>3.4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 t="s">
        <v>61</v>
      </c>
      <c r="AI82" s="1">
        <f t="shared" si="26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128</v>
      </c>
      <c r="B83" s="1" t="s">
        <v>44</v>
      </c>
      <c r="C83" s="1"/>
      <c r="D83" s="1">
        <v>91</v>
      </c>
      <c r="E83" s="1">
        <v>11</v>
      </c>
      <c r="F83" s="1">
        <v>79</v>
      </c>
      <c r="G83" s="8">
        <v>7.0000000000000007E-2</v>
      </c>
      <c r="H83" s="1">
        <v>90</v>
      </c>
      <c r="I83" s="1" t="s">
        <v>39</v>
      </c>
      <c r="J83" s="1"/>
      <c r="K83" s="1">
        <v>12</v>
      </c>
      <c r="L83" s="1">
        <f t="shared" si="19"/>
        <v>-1</v>
      </c>
      <c r="M83" s="1"/>
      <c r="N83" s="1"/>
      <c r="O83" s="1">
        <v>0</v>
      </c>
      <c r="P83" s="1">
        <v>0</v>
      </c>
      <c r="Q83" s="1">
        <f t="shared" si="21"/>
        <v>2.2000000000000002</v>
      </c>
      <c r="R83" s="5"/>
      <c r="S83" s="5"/>
      <c r="T83" s="1"/>
      <c r="U83" s="1"/>
      <c r="V83" s="1">
        <f t="shared" si="22"/>
        <v>35.909090909090907</v>
      </c>
      <c r="W83" s="1">
        <f t="shared" si="23"/>
        <v>35.909090909090907</v>
      </c>
      <c r="X83" s="1">
        <v>3.8</v>
      </c>
      <c r="Y83" s="1">
        <v>3.8</v>
      </c>
      <c r="Z83" s="1">
        <v>7</v>
      </c>
      <c r="AA83" s="1">
        <v>7.2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 t="s">
        <v>61</v>
      </c>
      <c r="AI83" s="1">
        <f t="shared" si="26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129</v>
      </c>
      <c r="B84" s="1" t="s">
        <v>44</v>
      </c>
      <c r="C84" s="1"/>
      <c r="D84" s="1">
        <v>145</v>
      </c>
      <c r="E84" s="1">
        <v>25</v>
      </c>
      <c r="F84" s="1">
        <v>119</v>
      </c>
      <c r="G84" s="8">
        <v>0.05</v>
      </c>
      <c r="H84" s="1">
        <v>90</v>
      </c>
      <c r="I84" s="1" t="s">
        <v>39</v>
      </c>
      <c r="J84" s="1"/>
      <c r="K84" s="1">
        <v>26</v>
      </c>
      <c r="L84" s="1">
        <f t="shared" si="19"/>
        <v>-1</v>
      </c>
      <c r="M84" s="1"/>
      <c r="N84" s="1"/>
      <c r="O84" s="1">
        <v>0</v>
      </c>
      <c r="P84" s="1">
        <v>0</v>
      </c>
      <c r="Q84" s="1">
        <f t="shared" si="21"/>
        <v>5</v>
      </c>
      <c r="R84" s="5"/>
      <c r="S84" s="5"/>
      <c r="T84" s="1"/>
      <c r="U84" s="1"/>
      <c r="V84" s="1">
        <f t="shared" si="22"/>
        <v>23.8</v>
      </c>
      <c r="W84" s="1">
        <f t="shared" si="23"/>
        <v>23.8</v>
      </c>
      <c r="X84" s="1">
        <v>0</v>
      </c>
      <c r="Y84" s="1">
        <v>0.2</v>
      </c>
      <c r="Z84" s="1">
        <v>10.4</v>
      </c>
      <c r="AA84" s="1">
        <v>10.199999999999999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 t="s">
        <v>61</v>
      </c>
      <c r="AI84" s="1">
        <f t="shared" si="26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131</v>
      </c>
      <c r="B85" s="1" t="s">
        <v>44</v>
      </c>
      <c r="C85" s="1">
        <v>54</v>
      </c>
      <c r="D85" s="1">
        <v>54</v>
      </c>
      <c r="E85" s="1">
        <v>68</v>
      </c>
      <c r="F85" s="1">
        <v>33</v>
      </c>
      <c r="G85" s="8">
        <v>5.5E-2</v>
      </c>
      <c r="H85" s="1">
        <v>90</v>
      </c>
      <c r="I85" s="1" t="s">
        <v>39</v>
      </c>
      <c r="J85" s="1"/>
      <c r="K85" s="1">
        <v>68</v>
      </c>
      <c r="L85" s="1">
        <f t="shared" si="19"/>
        <v>0</v>
      </c>
      <c r="M85" s="1"/>
      <c r="N85" s="1"/>
      <c r="O85" s="1">
        <v>0</v>
      </c>
      <c r="P85" s="1">
        <v>72.400000000000006</v>
      </c>
      <c r="Q85" s="1">
        <f t="shared" si="21"/>
        <v>13.6</v>
      </c>
      <c r="R85" s="5">
        <f t="shared" si="25"/>
        <v>44.199999999999989</v>
      </c>
      <c r="S85" s="5"/>
      <c r="T85" s="1"/>
      <c r="U85" s="1"/>
      <c r="V85" s="1">
        <f t="shared" si="22"/>
        <v>11</v>
      </c>
      <c r="W85" s="1">
        <f t="shared" si="23"/>
        <v>7.7500000000000009</v>
      </c>
      <c r="X85" s="1">
        <v>13.4</v>
      </c>
      <c r="Y85" s="1">
        <v>7.2</v>
      </c>
      <c r="Z85" s="1">
        <v>2.2000000000000002</v>
      </c>
      <c r="AA85" s="1">
        <v>9.1999999999999993</v>
      </c>
      <c r="AB85" s="1">
        <v>8.6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 t="s">
        <v>61</v>
      </c>
      <c r="AI85" s="1">
        <f t="shared" si="26"/>
        <v>2.4309999999999996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132</v>
      </c>
      <c r="B86" s="1" t="s">
        <v>44</v>
      </c>
      <c r="C86" s="1">
        <v>10</v>
      </c>
      <c r="D86" s="1">
        <v>24</v>
      </c>
      <c r="E86" s="1">
        <v>7</v>
      </c>
      <c r="F86" s="1">
        <v>27</v>
      </c>
      <c r="G86" s="8">
        <v>0.05</v>
      </c>
      <c r="H86" s="1">
        <v>120</v>
      </c>
      <c r="I86" s="1" t="s">
        <v>39</v>
      </c>
      <c r="J86" s="1"/>
      <c r="K86" s="1">
        <v>7</v>
      </c>
      <c r="L86" s="1">
        <f t="shared" si="19"/>
        <v>0</v>
      </c>
      <c r="M86" s="1"/>
      <c r="N86" s="1"/>
      <c r="O86" s="1">
        <v>0</v>
      </c>
      <c r="P86" s="1">
        <v>0</v>
      </c>
      <c r="Q86" s="1">
        <f t="shared" si="21"/>
        <v>1.4</v>
      </c>
      <c r="R86" s="5"/>
      <c r="S86" s="5"/>
      <c r="T86" s="1"/>
      <c r="U86" s="1"/>
      <c r="V86" s="1">
        <f t="shared" si="22"/>
        <v>19.285714285714288</v>
      </c>
      <c r="W86" s="1">
        <f t="shared" si="23"/>
        <v>19.285714285714288</v>
      </c>
      <c r="X86" s="1">
        <v>1.4</v>
      </c>
      <c r="Y86" s="1">
        <v>2.8</v>
      </c>
      <c r="Z86" s="1">
        <v>2.8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 t="s">
        <v>133</v>
      </c>
      <c r="AI86" s="1">
        <f t="shared" si="26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134</v>
      </c>
      <c r="B87" s="1" t="s">
        <v>38</v>
      </c>
      <c r="C87" s="1">
        <v>301.93900000000002</v>
      </c>
      <c r="D87" s="1">
        <v>356.59</v>
      </c>
      <c r="E87" s="1">
        <v>442.87599999999998</v>
      </c>
      <c r="F87" s="1">
        <v>154.90299999999999</v>
      </c>
      <c r="G87" s="8">
        <v>1</v>
      </c>
      <c r="H87" s="1">
        <v>40</v>
      </c>
      <c r="I87" s="1" t="s">
        <v>39</v>
      </c>
      <c r="J87" s="1"/>
      <c r="K87" s="1">
        <v>408</v>
      </c>
      <c r="L87" s="1">
        <f t="shared" si="19"/>
        <v>34.875999999999976</v>
      </c>
      <c r="M87" s="1"/>
      <c r="N87" s="1"/>
      <c r="O87" s="1">
        <v>396.6862000000001</v>
      </c>
      <c r="P87" s="1">
        <v>0</v>
      </c>
      <c r="Q87" s="1">
        <f t="shared" si="21"/>
        <v>88.575199999999995</v>
      </c>
      <c r="R87" s="5">
        <f t="shared" si="25"/>
        <v>422.73799999999983</v>
      </c>
      <c r="S87" s="5"/>
      <c r="T87" s="1"/>
      <c r="U87" s="1"/>
      <c r="V87" s="1">
        <f t="shared" si="22"/>
        <v>11</v>
      </c>
      <c r="W87" s="1">
        <f t="shared" si="23"/>
        <v>6.22735483521347</v>
      </c>
      <c r="X87" s="1">
        <v>83.124800000000008</v>
      </c>
      <c r="Y87" s="1">
        <v>92.994200000000006</v>
      </c>
      <c r="Z87" s="1">
        <v>78.938999999999993</v>
      </c>
      <c r="AA87" s="1">
        <v>76.275400000000005</v>
      </c>
      <c r="AB87" s="1">
        <v>79.064599999999999</v>
      </c>
      <c r="AC87" s="1">
        <v>74.62</v>
      </c>
      <c r="AD87" s="1">
        <v>86.055999999999997</v>
      </c>
      <c r="AE87" s="1">
        <v>91.916600000000003</v>
      </c>
      <c r="AF87" s="1">
        <v>91.331199999999995</v>
      </c>
      <c r="AG87" s="1">
        <v>86.572800000000001</v>
      </c>
      <c r="AH87" s="1" t="s">
        <v>56</v>
      </c>
      <c r="AI87" s="1">
        <f t="shared" si="26"/>
        <v>422.73799999999983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135</v>
      </c>
      <c r="B88" s="1" t="s">
        <v>38</v>
      </c>
      <c r="C88" s="1">
        <v>96.632999999999996</v>
      </c>
      <c r="D88" s="1">
        <v>3.62</v>
      </c>
      <c r="E88" s="1">
        <v>30.536999999999999</v>
      </c>
      <c r="F88" s="1">
        <v>66.096000000000004</v>
      </c>
      <c r="G88" s="8">
        <v>1</v>
      </c>
      <c r="H88" s="1">
        <v>60</v>
      </c>
      <c r="I88" s="1" t="s">
        <v>39</v>
      </c>
      <c r="J88" s="1"/>
      <c r="K88" s="1">
        <v>31.7</v>
      </c>
      <c r="L88" s="1">
        <f t="shared" si="19"/>
        <v>-1.1630000000000003</v>
      </c>
      <c r="M88" s="1"/>
      <c r="N88" s="1"/>
      <c r="O88" s="1">
        <v>0</v>
      </c>
      <c r="P88" s="1">
        <v>0</v>
      </c>
      <c r="Q88" s="1">
        <f t="shared" si="21"/>
        <v>6.1074000000000002</v>
      </c>
      <c r="R88" s="5"/>
      <c r="S88" s="5"/>
      <c r="T88" s="1"/>
      <c r="U88" s="1"/>
      <c r="V88" s="1">
        <f t="shared" si="22"/>
        <v>10.822281167108754</v>
      </c>
      <c r="W88" s="1">
        <f t="shared" si="23"/>
        <v>10.822281167108754</v>
      </c>
      <c r="X88" s="1">
        <v>6.8992000000000004</v>
      </c>
      <c r="Y88" s="1">
        <v>6.8947999999999992</v>
      </c>
      <c r="Z88" s="1">
        <v>4.3186</v>
      </c>
      <c r="AA88" s="1">
        <v>7.9062000000000001</v>
      </c>
      <c r="AB88" s="1">
        <v>12.9392</v>
      </c>
      <c r="AC88" s="1">
        <v>8.86</v>
      </c>
      <c r="AD88" s="1">
        <v>5.0746000000000002</v>
      </c>
      <c r="AE88" s="1">
        <v>3.8214000000000001</v>
      </c>
      <c r="AF88" s="1">
        <v>6.4420000000000002</v>
      </c>
      <c r="AG88" s="1">
        <v>4.2991999999999999</v>
      </c>
      <c r="AH88" s="1"/>
      <c r="AI88" s="1">
        <f t="shared" si="26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136</v>
      </c>
      <c r="B89" s="1" t="s">
        <v>44</v>
      </c>
      <c r="C89" s="1">
        <v>53</v>
      </c>
      <c r="D89" s="1">
        <v>48</v>
      </c>
      <c r="E89" s="1">
        <v>96</v>
      </c>
      <c r="F89" s="1"/>
      <c r="G89" s="8">
        <v>0.3</v>
      </c>
      <c r="H89" s="1">
        <v>40</v>
      </c>
      <c r="I89" s="1" t="s">
        <v>39</v>
      </c>
      <c r="J89" s="1"/>
      <c r="K89" s="1">
        <v>139</v>
      </c>
      <c r="L89" s="1">
        <f t="shared" si="19"/>
        <v>-43</v>
      </c>
      <c r="M89" s="1"/>
      <c r="N89" s="1"/>
      <c r="O89" s="1">
        <v>47</v>
      </c>
      <c r="P89" s="1">
        <v>102.4</v>
      </c>
      <c r="Q89" s="1">
        <f t="shared" si="21"/>
        <v>19.2</v>
      </c>
      <c r="R89" s="5">
        <f t="shared" si="25"/>
        <v>61.799999999999983</v>
      </c>
      <c r="S89" s="5"/>
      <c r="T89" s="1"/>
      <c r="U89" s="1"/>
      <c r="V89" s="1">
        <f t="shared" si="22"/>
        <v>11</v>
      </c>
      <c r="W89" s="1">
        <f t="shared" si="23"/>
        <v>7.7812500000000009</v>
      </c>
      <c r="X89" s="1">
        <v>18.399999999999999</v>
      </c>
      <c r="Y89" s="1">
        <v>13.2</v>
      </c>
      <c r="Z89" s="1">
        <v>14.2</v>
      </c>
      <c r="AA89" s="1">
        <v>15.2</v>
      </c>
      <c r="AB89" s="1">
        <v>14</v>
      </c>
      <c r="AC89" s="1">
        <v>17.8</v>
      </c>
      <c r="AD89" s="1">
        <v>9.6</v>
      </c>
      <c r="AE89" s="1">
        <v>20.399999999999999</v>
      </c>
      <c r="AF89" s="1">
        <v>30.2</v>
      </c>
      <c r="AG89" s="1">
        <v>24.4</v>
      </c>
      <c r="AH89" s="1"/>
      <c r="AI89" s="1">
        <f t="shared" si="26"/>
        <v>18.539999999999996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137</v>
      </c>
      <c r="B90" s="1" t="s">
        <v>44</v>
      </c>
      <c r="C90" s="1">
        <v>76</v>
      </c>
      <c r="D90" s="1">
        <v>1</v>
      </c>
      <c r="E90" s="1">
        <v>61</v>
      </c>
      <c r="F90" s="1">
        <v>5</v>
      </c>
      <c r="G90" s="8">
        <v>0.3</v>
      </c>
      <c r="H90" s="1">
        <v>40</v>
      </c>
      <c r="I90" s="1" t="s">
        <v>39</v>
      </c>
      <c r="J90" s="1"/>
      <c r="K90" s="1">
        <v>65</v>
      </c>
      <c r="L90" s="1">
        <f t="shared" si="19"/>
        <v>-4</v>
      </c>
      <c r="M90" s="1"/>
      <c r="N90" s="1"/>
      <c r="O90" s="1">
        <v>17.199999999999989</v>
      </c>
      <c r="P90" s="1">
        <v>50</v>
      </c>
      <c r="Q90" s="1">
        <f t="shared" si="21"/>
        <v>12.2</v>
      </c>
      <c r="R90" s="5">
        <f t="shared" si="25"/>
        <v>62</v>
      </c>
      <c r="S90" s="5"/>
      <c r="T90" s="1"/>
      <c r="U90" s="1"/>
      <c r="V90" s="1">
        <f t="shared" si="22"/>
        <v>11</v>
      </c>
      <c r="W90" s="1">
        <f t="shared" si="23"/>
        <v>5.9180327868852451</v>
      </c>
      <c r="X90" s="1">
        <v>10.199999999999999</v>
      </c>
      <c r="Y90" s="1">
        <v>8.1999999999999993</v>
      </c>
      <c r="Z90" s="1">
        <v>7.2</v>
      </c>
      <c r="AA90" s="1">
        <v>8.4</v>
      </c>
      <c r="AB90" s="1">
        <v>12.2</v>
      </c>
      <c r="AC90" s="1">
        <v>13.6</v>
      </c>
      <c r="AD90" s="1">
        <v>10.199999999999999</v>
      </c>
      <c r="AE90" s="1">
        <v>8.8000000000000007</v>
      </c>
      <c r="AF90" s="1">
        <v>10.6</v>
      </c>
      <c r="AG90" s="1">
        <v>13.2</v>
      </c>
      <c r="AH90" s="1" t="s">
        <v>138</v>
      </c>
      <c r="AI90" s="1">
        <f t="shared" si="26"/>
        <v>18.599999999999998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139</v>
      </c>
      <c r="B91" s="1" t="s">
        <v>38</v>
      </c>
      <c r="C91" s="1">
        <v>13.48</v>
      </c>
      <c r="D91" s="1">
        <v>16.608000000000001</v>
      </c>
      <c r="E91" s="1">
        <v>8.1760000000000002</v>
      </c>
      <c r="F91" s="1">
        <v>21.911999999999999</v>
      </c>
      <c r="G91" s="8">
        <v>1</v>
      </c>
      <c r="H91" s="1">
        <v>45</v>
      </c>
      <c r="I91" s="1" t="s">
        <v>39</v>
      </c>
      <c r="J91" s="1"/>
      <c r="K91" s="1">
        <v>8.1999999999999993</v>
      </c>
      <c r="L91" s="1">
        <f t="shared" si="19"/>
        <v>-2.3999999999999133E-2</v>
      </c>
      <c r="M91" s="1"/>
      <c r="N91" s="1"/>
      <c r="O91" s="1">
        <v>11.8742</v>
      </c>
      <c r="P91" s="1">
        <v>0</v>
      </c>
      <c r="Q91" s="1">
        <f t="shared" si="21"/>
        <v>1.6352</v>
      </c>
      <c r="R91" s="5"/>
      <c r="S91" s="5"/>
      <c r="T91" s="1"/>
      <c r="U91" s="1"/>
      <c r="V91" s="1">
        <f t="shared" si="22"/>
        <v>20.661815068493151</v>
      </c>
      <c r="W91" s="1">
        <f t="shared" si="23"/>
        <v>20.661815068493151</v>
      </c>
      <c r="X91" s="1">
        <v>2.4860000000000002</v>
      </c>
      <c r="Y91" s="1">
        <v>3.0322</v>
      </c>
      <c r="Z91" s="1">
        <v>2.7351999999999999</v>
      </c>
      <c r="AA91" s="1">
        <v>2.7284000000000002</v>
      </c>
      <c r="AB91" s="1">
        <v>1.6354</v>
      </c>
      <c r="AC91" s="1">
        <v>1.4</v>
      </c>
      <c r="AD91" s="1">
        <v>1.9156</v>
      </c>
      <c r="AE91" s="1">
        <v>2.4876</v>
      </c>
      <c r="AF91" s="1">
        <v>3.3363999999999998</v>
      </c>
      <c r="AG91" s="1">
        <v>3.0379999999999998</v>
      </c>
      <c r="AH91" s="1"/>
      <c r="AI91" s="1">
        <f t="shared" si="26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140</v>
      </c>
      <c r="B92" s="1" t="s">
        <v>38</v>
      </c>
      <c r="C92" s="1">
        <v>10.661</v>
      </c>
      <c r="D92" s="1">
        <v>32.475000000000001</v>
      </c>
      <c r="E92" s="1">
        <v>9.4580000000000002</v>
      </c>
      <c r="F92" s="1">
        <v>33.677999999999997</v>
      </c>
      <c r="G92" s="8">
        <v>1</v>
      </c>
      <c r="H92" s="1">
        <v>50</v>
      </c>
      <c r="I92" s="1" t="s">
        <v>39</v>
      </c>
      <c r="J92" s="1"/>
      <c r="K92" s="1">
        <v>9.6999999999999993</v>
      </c>
      <c r="L92" s="1">
        <f t="shared" si="19"/>
        <v>-0.2419999999999991</v>
      </c>
      <c r="M92" s="1"/>
      <c r="N92" s="1"/>
      <c r="O92" s="1">
        <v>0</v>
      </c>
      <c r="P92" s="1">
        <v>0</v>
      </c>
      <c r="Q92" s="1">
        <f t="shared" si="21"/>
        <v>1.8915999999999999</v>
      </c>
      <c r="R92" s="5"/>
      <c r="S92" s="5"/>
      <c r="T92" s="1"/>
      <c r="U92" s="1"/>
      <c r="V92" s="1">
        <f t="shared" si="22"/>
        <v>17.803975470501161</v>
      </c>
      <c r="W92" s="1">
        <f t="shared" si="23"/>
        <v>17.803975470501161</v>
      </c>
      <c r="X92" s="1">
        <v>1.8935999999999999</v>
      </c>
      <c r="Y92" s="1">
        <v>1.6095999999999999</v>
      </c>
      <c r="Z92" s="1">
        <v>3.7759999999999998</v>
      </c>
      <c r="AA92" s="1">
        <v>4.0817999999999994</v>
      </c>
      <c r="AB92" s="1">
        <v>1.9366000000000001</v>
      </c>
      <c r="AC92" s="1">
        <v>1.35</v>
      </c>
      <c r="AD92" s="1">
        <v>1.6324000000000001</v>
      </c>
      <c r="AE92" s="1">
        <v>1.6372</v>
      </c>
      <c r="AF92" s="1">
        <v>0.54480000000000006</v>
      </c>
      <c r="AG92" s="1">
        <v>2.1896</v>
      </c>
      <c r="AH92" s="1"/>
      <c r="AI92" s="1">
        <f t="shared" si="26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141</v>
      </c>
      <c r="B93" s="1" t="s">
        <v>44</v>
      </c>
      <c r="C93" s="1">
        <v>39</v>
      </c>
      <c r="D93" s="1">
        <v>25</v>
      </c>
      <c r="E93" s="1">
        <v>61</v>
      </c>
      <c r="F93" s="1"/>
      <c r="G93" s="8">
        <v>0.3</v>
      </c>
      <c r="H93" s="1">
        <v>40</v>
      </c>
      <c r="I93" s="1" t="s">
        <v>39</v>
      </c>
      <c r="J93" s="1"/>
      <c r="K93" s="1">
        <v>64</v>
      </c>
      <c r="L93" s="1">
        <f t="shared" si="19"/>
        <v>-3</v>
      </c>
      <c r="M93" s="1"/>
      <c r="N93" s="1"/>
      <c r="O93" s="1">
        <v>17.199999999999989</v>
      </c>
      <c r="P93" s="1">
        <v>62.600000000000009</v>
      </c>
      <c r="Q93" s="1">
        <f t="shared" si="21"/>
        <v>12.2</v>
      </c>
      <c r="R93" s="5">
        <f t="shared" si="25"/>
        <v>54.399999999999991</v>
      </c>
      <c r="S93" s="5"/>
      <c r="T93" s="1"/>
      <c r="U93" s="1"/>
      <c r="V93" s="1">
        <f t="shared" si="22"/>
        <v>11</v>
      </c>
      <c r="W93" s="1">
        <f t="shared" si="23"/>
        <v>6.5409836065573774</v>
      </c>
      <c r="X93" s="1">
        <v>10.6</v>
      </c>
      <c r="Y93" s="1">
        <v>6.6</v>
      </c>
      <c r="Z93" s="1">
        <v>5.4</v>
      </c>
      <c r="AA93" s="1">
        <v>5.2</v>
      </c>
      <c r="AB93" s="1">
        <v>6</v>
      </c>
      <c r="AC93" s="1">
        <v>4</v>
      </c>
      <c r="AD93" s="1">
        <v>1.6</v>
      </c>
      <c r="AE93" s="1">
        <v>1.6</v>
      </c>
      <c r="AF93" s="1">
        <v>4.5999999999999996</v>
      </c>
      <c r="AG93" s="1">
        <v>7</v>
      </c>
      <c r="AH93" s="1"/>
      <c r="AI93" s="1">
        <f t="shared" si="26"/>
        <v>16.319999999999997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142</v>
      </c>
      <c r="B94" s="1" t="s">
        <v>44</v>
      </c>
      <c r="C94" s="1">
        <v>29</v>
      </c>
      <c r="D94" s="1">
        <v>75</v>
      </c>
      <c r="E94" s="1">
        <v>36</v>
      </c>
      <c r="F94" s="1">
        <v>67</v>
      </c>
      <c r="G94" s="8">
        <v>0.12</v>
      </c>
      <c r="H94" s="1">
        <v>45</v>
      </c>
      <c r="I94" s="1" t="s">
        <v>39</v>
      </c>
      <c r="J94" s="1"/>
      <c r="K94" s="1">
        <v>37</v>
      </c>
      <c r="L94" s="1">
        <f t="shared" si="19"/>
        <v>-1</v>
      </c>
      <c r="M94" s="1"/>
      <c r="N94" s="1"/>
      <c r="O94" s="1">
        <v>0</v>
      </c>
      <c r="P94" s="1">
        <v>7.7999999999999972</v>
      </c>
      <c r="Q94" s="1">
        <f t="shared" si="21"/>
        <v>7.2</v>
      </c>
      <c r="R94" s="5">
        <f t="shared" si="25"/>
        <v>4.4000000000000057</v>
      </c>
      <c r="S94" s="5"/>
      <c r="T94" s="1"/>
      <c r="U94" s="1"/>
      <c r="V94" s="1">
        <f t="shared" si="22"/>
        <v>11</v>
      </c>
      <c r="W94" s="1">
        <f t="shared" si="23"/>
        <v>10.388888888888888</v>
      </c>
      <c r="X94" s="1">
        <v>7.8</v>
      </c>
      <c r="Y94" s="1">
        <v>3.2</v>
      </c>
      <c r="Z94" s="1">
        <v>7.6</v>
      </c>
      <c r="AA94" s="1">
        <v>11.6</v>
      </c>
      <c r="AB94" s="1">
        <v>6</v>
      </c>
      <c r="AC94" s="1">
        <v>5.8</v>
      </c>
      <c r="AD94" s="1">
        <v>4.8</v>
      </c>
      <c r="AE94" s="1">
        <v>7.4</v>
      </c>
      <c r="AF94" s="1">
        <v>8.4</v>
      </c>
      <c r="AG94" s="1">
        <v>5.8</v>
      </c>
      <c r="AH94" s="1"/>
      <c r="AI94" s="1">
        <f t="shared" si="26"/>
        <v>0.52800000000000069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1" t="s">
        <v>143</v>
      </c>
      <c r="B95" s="1" t="s">
        <v>38</v>
      </c>
      <c r="C95" s="1"/>
      <c r="D95" s="1"/>
      <c r="E95" s="1"/>
      <c r="F95" s="1"/>
      <c r="G95" s="8">
        <v>1</v>
      </c>
      <c r="H95" s="1">
        <v>180</v>
      </c>
      <c r="I95" s="1" t="s">
        <v>39</v>
      </c>
      <c r="J95" s="1"/>
      <c r="K95" s="1"/>
      <c r="L95" s="1">
        <f t="shared" si="19"/>
        <v>0</v>
      </c>
      <c r="M95" s="1"/>
      <c r="N95" s="1"/>
      <c r="O95" s="1"/>
      <c r="P95" s="11"/>
      <c r="Q95" s="1">
        <f t="shared" si="21"/>
        <v>0</v>
      </c>
      <c r="R95" s="18">
        <v>4</v>
      </c>
      <c r="S95" s="5"/>
      <c r="T95" s="1"/>
      <c r="U95" s="11"/>
      <c r="V95" s="1" t="e">
        <f t="shared" si="22"/>
        <v>#DIV/0!</v>
      </c>
      <c r="W95" s="1" t="e">
        <f t="shared" si="23"/>
        <v>#DIV/0!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1" t="s">
        <v>144</v>
      </c>
      <c r="AI95" s="1">
        <f t="shared" si="26"/>
        <v>4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130</v>
      </c>
      <c r="B96" s="10" t="s">
        <v>44</v>
      </c>
      <c r="C96" s="10"/>
      <c r="D96" s="10">
        <v>90</v>
      </c>
      <c r="E96" s="10">
        <v>19</v>
      </c>
      <c r="F96" s="10">
        <v>64</v>
      </c>
      <c r="G96" s="8">
        <v>0.05</v>
      </c>
      <c r="H96" s="1">
        <v>90</v>
      </c>
      <c r="I96" s="1" t="s">
        <v>39</v>
      </c>
      <c r="J96" s="1"/>
      <c r="K96" s="1">
        <v>19</v>
      </c>
      <c r="L96" s="1">
        <f t="shared" si="19"/>
        <v>0</v>
      </c>
      <c r="M96" s="1"/>
      <c r="N96" s="1"/>
      <c r="O96" s="1">
        <v>0</v>
      </c>
      <c r="P96" s="1">
        <v>0</v>
      </c>
      <c r="Q96" s="1">
        <f t="shared" si="21"/>
        <v>3.8</v>
      </c>
      <c r="R96" s="5"/>
      <c r="S96" s="5"/>
      <c r="T96" s="1"/>
      <c r="U96" s="1"/>
      <c r="V96" s="1">
        <f t="shared" si="22"/>
        <v>16.842105263157894</v>
      </c>
      <c r="W96" s="1">
        <f t="shared" si="23"/>
        <v>16.842105263157894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 t="s">
        <v>145</v>
      </c>
      <c r="AI96" s="1">
        <f t="shared" si="26"/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I96" xr:uid="{86C97D3E-0037-47AB-8626-AB0598EAB77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2025-10-21T12:31:05Z</dcterms:created>
  <dcterms:modified xsi:type="dcterms:W3CDTF">2025-10-21T12:44:27Z</dcterms:modified>
</cp:coreProperties>
</file>