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3DDEB4EE-A73F-4594-9CBB-80DB66EDF637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Лист1!$A$2:$N$5028</definedName>
    <definedName name="_xlnm.Print_Area" localSheetId="0">Лист1!$A$1:$J$5119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029" i="1" l="1"/>
  <c r="A5030" i="1"/>
  <c r="A5031" i="1" s="1"/>
  <c r="A5032" i="1" l="1"/>
  <c r="A5033" i="1" l="1"/>
  <c r="A5034" i="1" s="1"/>
  <c r="A5035" i="1" s="1"/>
  <c r="A5036" i="1" l="1"/>
  <c r="A5037" i="1" s="1"/>
  <c r="A5038" i="1" l="1"/>
  <c r="A5039" i="1" s="1"/>
  <c r="A5040" i="1"/>
  <c r="E5015" i="1" l="1"/>
  <c r="E5016" i="1"/>
  <c r="K4980" i="1" l="1"/>
  <c r="K4979" i="1"/>
  <c r="K4978" i="1"/>
  <c r="K4977" i="1"/>
  <c r="K4976" i="1"/>
  <c r="K4975" i="1"/>
  <c r="K4974" i="1"/>
  <c r="K4973" i="1"/>
  <c r="K4972" i="1"/>
  <c r="K4971" i="1"/>
  <c r="K4970" i="1"/>
  <c r="K4969" i="1"/>
  <c r="E4992" i="1" l="1"/>
  <c r="K4968" i="1" l="1"/>
  <c r="K4967" i="1"/>
  <c r="K4966" i="1"/>
  <c r="K4965" i="1"/>
  <c r="K4964" i="1"/>
  <c r="K4963" i="1"/>
  <c r="K4962" i="1"/>
  <c r="K4961" i="1"/>
  <c r="K4960" i="1"/>
  <c r="K4959" i="1"/>
  <c r="K4958" i="1"/>
  <c r="K4957" i="1"/>
  <c r="K4956" i="1"/>
  <c r="K4955" i="1"/>
  <c r="K4954" i="1"/>
  <c r="K4953" i="1"/>
  <c r="K4952" i="1"/>
  <c r="E4963" i="1" l="1"/>
  <c r="K4951" i="1" l="1"/>
  <c r="K4950" i="1"/>
  <c r="K4949" i="1"/>
  <c r="K4948" i="1"/>
  <c r="K4947" i="1"/>
  <c r="K4946" i="1"/>
  <c r="K4945" i="1"/>
  <c r="K4944" i="1"/>
  <c r="K4943" i="1"/>
  <c r="K4942" i="1"/>
  <c r="K4941" i="1"/>
  <c r="K4940" i="1"/>
  <c r="K4939" i="1"/>
  <c r="K4938" i="1"/>
  <c r="K4937" i="1"/>
  <c r="K4936" i="1"/>
  <c r="K4935" i="1"/>
  <c r="K4934" i="1"/>
  <c r="K4933" i="1"/>
  <c r="K4932" i="1"/>
  <c r="E4951" i="1" l="1"/>
  <c r="E4950" i="1"/>
  <c r="E4945" i="1"/>
  <c r="E4944" i="1" l="1"/>
  <c r="K4931" i="1" l="1"/>
  <c r="K4930" i="1"/>
  <c r="K4929" i="1"/>
  <c r="K4928" i="1"/>
  <c r="K4927" i="1"/>
  <c r="K4926" i="1"/>
  <c r="K4925" i="1"/>
  <c r="K4924" i="1"/>
  <c r="K4923" i="1"/>
  <c r="K4922" i="1"/>
  <c r="K4921" i="1"/>
  <c r="K4920" i="1"/>
  <c r="K4919" i="1"/>
  <c r="K4918" i="1"/>
  <c r="K4917" i="1"/>
  <c r="K4916" i="1"/>
  <c r="K4915" i="1"/>
  <c r="K4914" i="1" l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E4931" i="1" l="1"/>
  <c r="E4907" i="1" l="1"/>
  <c r="K4895" i="1" l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E4905" i="1" l="1"/>
  <c r="K4874" i="1" l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E4861" i="1" l="1"/>
  <c r="K4855" i="1" l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E4859" i="1" l="1"/>
  <c r="K4831" i="1" l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E4840" i="1" l="1"/>
  <c r="E4847" i="1" l="1"/>
  <c r="E4834" i="1"/>
  <c r="K4811" i="1" l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E4821" i="1" l="1"/>
  <c r="E4827" i="1" l="1"/>
  <c r="E4815" i="1" l="1"/>
  <c r="K4790" i="1" l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E4796" i="1" l="1"/>
  <c r="K4769" i="1" l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E4782" i="1" l="1"/>
  <c r="K4755" i="1" l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 l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E4744" i="1" l="1"/>
  <c r="E4743" i="1" l="1"/>
  <c r="E4749" i="1" l="1"/>
  <c r="E4725" i="1" l="1"/>
  <c r="E4740" i="1"/>
  <c r="E4723" i="1"/>
  <c r="K4712" i="1" l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 l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7" i="1"/>
  <c r="K4666" i="1"/>
  <c r="E4702" i="1" l="1"/>
  <c r="E4686" i="1" l="1"/>
  <c r="E4683" i="1" l="1"/>
  <c r="E4696" i="1"/>
  <c r="K4665" i="1" l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E4681" i="1" l="1"/>
  <c r="K4641" i="1" l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E4663" i="1" l="1"/>
  <c r="E4665" i="1" l="1"/>
  <c r="K4623" i="1" l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 l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 l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 l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 l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 l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E4546" i="1" l="1"/>
  <c r="K4520" i="1" l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 l="1"/>
  <c r="K4497" i="1"/>
  <c r="K4496" i="1"/>
  <c r="K4495" i="1"/>
  <c r="K4494" i="1"/>
  <c r="K4493" i="1"/>
  <c r="K4492" i="1"/>
  <c r="K4491" i="1"/>
  <c r="K4490" i="1"/>
  <c r="K4489" i="1"/>
  <c r="K4488" i="1"/>
  <c r="K4487" i="1" l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l="1"/>
  <c r="A4524" i="1" s="1"/>
  <c r="A4527" i="1" l="1"/>
  <c r="A4529" i="1" l="1"/>
  <c r="A4531" i="1" l="1"/>
  <c r="A4532" i="1" l="1"/>
  <c r="A4534" i="1" l="1"/>
  <c r="A4535" i="1" l="1"/>
  <c r="A4536" i="1" l="1"/>
  <c r="A4539" i="1" l="1"/>
  <c r="A4542" i="1" l="1"/>
  <c r="A4543" i="1" l="1"/>
  <c r="A4545" i="1" l="1"/>
  <c r="A4546" i="1" l="1"/>
  <c r="A4547" i="1" l="1"/>
  <c r="A4548" i="1" l="1"/>
  <c r="A4550" i="1" l="1"/>
  <c r="A4552" i="1" l="1"/>
  <c r="A4554" i="1" l="1"/>
  <c r="A4556" i="1" l="1"/>
  <c r="A4557" i="1" l="1"/>
  <c r="A4558" i="1" s="1"/>
  <c r="A4559" i="1" l="1"/>
  <c r="A4560" i="1" s="1"/>
  <c r="A4563" i="1" l="1"/>
  <c r="A4566" i="1" s="1"/>
  <c r="A4567" i="1" l="1"/>
  <c r="A4570" i="1" l="1"/>
  <c r="A4572" i="1" l="1"/>
  <c r="A4575" i="1" s="1"/>
  <c r="A4576" i="1" l="1"/>
  <c r="A4577" i="1" s="1"/>
  <c r="A4578" i="1" s="1"/>
  <c r="A4579" i="1" s="1"/>
  <c r="A4582" i="1" l="1"/>
  <c r="A4585" i="1" l="1"/>
  <c r="A4586" i="1" l="1"/>
  <c r="A4588" i="1" l="1"/>
  <c r="A4589" i="1" l="1"/>
  <c r="A4590" i="1" s="1"/>
  <c r="A4591" i="1" l="1"/>
  <c r="A4593" i="1" l="1"/>
  <c r="A4596" i="1" l="1"/>
  <c r="A4597" i="1" l="1"/>
  <c r="A4599" i="1" l="1"/>
  <c r="A4600" i="1" s="1"/>
  <c r="A4601" i="1" s="1"/>
  <c r="A4603" i="1" l="1"/>
  <c r="A4604" i="1" s="1"/>
  <c r="A4605" i="1" s="1"/>
  <c r="A4609" i="1" l="1"/>
  <c r="A4610" i="1" l="1"/>
  <c r="A4612" i="1" s="1"/>
  <c r="A4613" i="1" l="1"/>
  <c r="A4614" i="1" s="1"/>
  <c r="A4615" i="1" s="1"/>
  <c r="A4617" i="1" l="1"/>
  <c r="A4619" i="1" l="1"/>
  <c r="A4620" i="1" l="1"/>
  <c r="A4621" i="1" s="1"/>
  <c r="A4622" i="1" s="1"/>
  <c r="A4624" i="1" s="1"/>
  <c r="A4625" i="1" s="1"/>
  <c r="A4626" i="1" s="1"/>
  <c r="A4627" i="1" s="1"/>
  <c r="A4629" i="1" l="1"/>
  <c r="A4633" i="1" s="1"/>
  <c r="A4635" i="1" l="1"/>
  <c r="A4637" i="1" s="1"/>
  <c r="A4638" i="1" l="1"/>
  <c r="A4639" i="1" l="1"/>
  <c r="A4640" i="1" s="1"/>
  <c r="A4642" i="1" l="1"/>
  <c r="A4643" i="1" s="1"/>
  <c r="A4646" i="1" s="1"/>
  <c r="A4649" i="1" l="1"/>
  <c r="A4651" i="1" l="1"/>
  <c r="A4652" i="1" l="1"/>
  <c r="A4653" i="1" s="1"/>
  <c r="A4656" i="1" l="1"/>
  <c r="A4658" i="1" l="1"/>
  <c r="A4659" i="1" s="1"/>
  <c r="A4660" i="1" l="1"/>
  <c r="A4661" i="1" s="1"/>
  <c r="A4662" i="1" l="1"/>
  <c r="A4664" i="1" s="1"/>
  <c r="A4666" i="1" l="1"/>
  <c r="A4667" i="1" s="1"/>
  <c r="A4668" i="1" l="1"/>
  <c r="A4669" i="1" l="1"/>
  <c r="A4670" i="1" l="1"/>
  <c r="A4671" i="1" l="1"/>
  <c r="A4672" i="1" l="1"/>
  <c r="A4673" i="1" l="1"/>
  <c r="A4674" i="1" l="1"/>
  <c r="A4677" i="1" l="1"/>
  <c r="A4679" i="1" l="1"/>
  <c r="A4681" i="1" l="1"/>
  <c r="A4683" i="1" l="1"/>
  <c r="A4684" i="1" l="1"/>
  <c r="A4685" i="1" l="1"/>
  <c r="A4686" i="1" l="1"/>
  <c r="A4687" i="1" l="1"/>
  <c r="A4691" i="1" l="1"/>
  <c r="A4693" i="1" l="1"/>
  <c r="A4695" i="1" l="1"/>
  <c r="A4697" i="1" s="1"/>
  <c r="A4698" i="1" s="1"/>
  <c r="A4699" i="1" l="1"/>
  <c r="A4700" i="1" l="1"/>
  <c r="A4702" i="1" l="1"/>
  <c r="A4703" i="1" l="1"/>
  <c r="A4706" i="1" l="1"/>
  <c r="A4709" i="1" l="1"/>
  <c r="A4712" i="1" l="1"/>
  <c r="A4713" i="1" l="1"/>
  <c r="A4714" i="1" l="1"/>
  <c r="A4716" i="1" l="1"/>
  <c r="A4717" i="1" l="1"/>
  <c r="A4718" i="1" l="1"/>
  <c r="A4719" i="1" s="1"/>
  <c r="A4721" i="1" s="1"/>
  <c r="A4723" i="1" s="1"/>
  <c r="A4725" i="1" l="1"/>
  <c r="A4726" i="1" l="1"/>
  <c r="A4727" i="1" s="1"/>
  <c r="A4729" i="1" s="1"/>
  <c r="A4733" i="1" l="1"/>
  <c r="A4734" i="1" l="1"/>
  <c r="A4737" i="1" s="1"/>
  <c r="A4738" i="1" l="1"/>
  <c r="A4740" i="1" s="1"/>
  <c r="A4742" i="1" s="1"/>
  <c r="A4743" i="1" l="1"/>
  <c r="A4744" i="1" s="1"/>
  <c r="A4745" i="1" l="1"/>
  <c r="A4748" i="1" s="1"/>
  <c r="A4751" i="1" l="1"/>
  <c r="A4753" i="1" l="1"/>
  <c r="A4754" i="1" l="1"/>
  <c r="A4756" i="1" s="1"/>
  <c r="A4758" i="1" l="1"/>
  <c r="A4759" i="1" l="1"/>
  <c r="A4760" i="1" l="1"/>
  <c r="A4761" i="1" l="1"/>
  <c r="A4765" i="1" l="1"/>
  <c r="A4767" i="1" s="1"/>
  <c r="A4769" i="1" s="1"/>
  <c r="A4770" i="1" l="1"/>
  <c r="A4772" i="1" s="1"/>
  <c r="A4774" i="1" l="1"/>
  <c r="A4776" i="1" s="1"/>
  <c r="A4778" i="1" l="1"/>
  <c r="A4779" i="1" s="1"/>
  <c r="A4780" i="1" s="1"/>
  <c r="A4781" i="1" l="1"/>
  <c r="A4782" i="1" s="1"/>
  <c r="A4783" i="1" s="1"/>
  <c r="A4784" i="1" l="1"/>
  <c r="A4785" i="1" l="1"/>
  <c r="A4788" i="1" s="1"/>
  <c r="A4791" i="1" l="1"/>
  <c r="A4792" i="1" s="1"/>
  <c r="A4794" i="1" l="1"/>
  <c r="A4796" i="1" s="1"/>
  <c r="A4797" i="1" l="1"/>
  <c r="A4798" i="1" s="1"/>
  <c r="A4799" i="1" l="1"/>
  <c r="A4801" i="1" l="1"/>
  <c r="A4802" i="1" l="1"/>
  <c r="A4803" i="1" l="1"/>
  <c r="A4804" i="1" l="1"/>
  <c r="A4805" i="1" l="1"/>
  <c r="A4806" i="1" l="1"/>
  <c r="A4808" i="1" l="1"/>
  <c r="A4812" i="1" l="1"/>
  <c r="A4814" i="1" l="1"/>
  <c r="A4815" i="1" l="1"/>
  <c r="A4816" i="1" l="1"/>
  <c r="A4818" i="1" l="1"/>
  <c r="A4820" i="1" l="1"/>
  <c r="A4823" i="1" l="1"/>
  <c r="A4824" i="1" s="1"/>
  <c r="A4825" i="1" l="1"/>
  <c r="A4827" i="1" l="1"/>
  <c r="A4828" i="1" l="1"/>
  <c r="A4829" i="1" l="1"/>
  <c r="A4830" i="1" l="1"/>
  <c r="A4832" i="1" l="1"/>
  <c r="A4834" i="1" s="1"/>
  <c r="A4838" i="1" l="1"/>
  <c r="A4840" i="1" l="1"/>
  <c r="A4842" i="1" s="1"/>
  <c r="A4844" i="1" l="1"/>
  <c r="A4846" i="1" s="1"/>
  <c r="A4848" i="1" l="1"/>
  <c r="A4849" i="1" s="1"/>
  <c r="A4850" i="1" s="1"/>
  <c r="A4851" i="1" l="1"/>
  <c r="A4852" i="1" s="1"/>
  <c r="A4853" i="1" s="1"/>
  <c r="A4854" i="1" s="1"/>
  <c r="A4856" i="1" s="1"/>
  <c r="A4859" i="1" l="1"/>
  <c r="A4861" i="1" l="1"/>
  <c r="A4862" i="1" l="1"/>
  <c r="A4863" i="1" l="1"/>
  <c r="A4864" i="1" l="1"/>
  <c r="A4865" i="1" l="1"/>
  <c r="A4866" i="1" l="1"/>
  <c r="A4868" i="1" s="1"/>
  <c r="A4872" i="1" l="1"/>
  <c r="A4874" i="1" s="1"/>
  <c r="A4875" i="1" s="1"/>
  <c r="A4876" i="1" s="1"/>
  <c r="A4877" i="1" s="1"/>
  <c r="A4878" i="1" s="1"/>
  <c r="A4881" i="1" s="1"/>
  <c r="A4885" i="1" l="1"/>
  <c r="A4886" i="1" l="1"/>
  <c r="A4887" i="1" l="1"/>
  <c r="A4889" i="1" l="1"/>
  <c r="A4891" i="1" l="1"/>
  <c r="A4893" i="1" l="1"/>
  <c r="A4895" i="1" l="1"/>
  <c r="A4896" i="1" l="1"/>
  <c r="A4897" i="1" l="1"/>
  <c r="A4899" i="1" l="1"/>
  <c r="A4900" i="1" s="1"/>
  <c r="A4903" i="1" s="1"/>
  <c r="A4905" i="1" s="1"/>
  <c r="A4907" i="1" l="1"/>
  <c r="A4908" i="1" l="1"/>
  <c r="A4911" i="1" l="1"/>
  <c r="A4914" i="1" s="1"/>
  <c r="A4915" i="1" l="1"/>
  <c r="A4916" i="1" s="1"/>
  <c r="A4917" i="1" l="1"/>
  <c r="A4919" i="1" l="1"/>
  <c r="A4920" i="1" l="1"/>
  <c r="A4921" i="1" l="1"/>
  <c r="A4922" i="1" l="1"/>
  <c r="A4923" i="1" s="1"/>
  <c r="A4924" i="1" s="1"/>
  <c r="A4926" i="1" l="1"/>
  <c r="A4930" i="1" s="1"/>
  <c r="A4932" i="1" l="1"/>
  <c r="A4933" i="1" l="1"/>
  <c r="A4935" i="1" s="1"/>
  <c r="A4937" i="1" l="1"/>
  <c r="A4938" i="1" s="1"/>
  <c r="A4939" i="1" s="1"/>
  <c r="A4942" i="1" s="1"/>
  <c r="A4944" i="1" s="1"/>
  <c r="A4945" i="1" l="1"/>
  <c r="A4946" i="1" s="1"/>
  <c r="A4948" i="1" l="1"/>
  <c r="A4950" i="1" s="1"/>
  <c r="A4952" i="1" l="1"/>
  <c r="A4953" i="1" s="1"/>
  <c r="A4954" i="1" l="1"/>
  <c r="A4956" i="1" s="1"/>
  <c r="A4958" i="1" l="1"/>
  <c r="A4959" i="1" s="1"/>
  <c r="A4960" i="1" s="1"/>
  <c r="A4962" i="1" s="1"/>
  <c r="A4963" i="1" l="1"/>
  <c r="A4964" i="1" l="1"/>
  <c r="A4966" i="1" s="1"/>
  <c r="A4969" i="1" s="1"/>
  <c r="A4971" i="1" l="1"/>
  <c r="A4974" i="1" s="1"/>
  <c r="A4975" i="1" l="1"/>
  <c r="A4976" i="1" s="1"/>
  <c r="A4977" i="1" l="1"/>
  <c r="A4979" i="1" l="1"/>
  <c r="A4981" i="1" l="1"/>
  <c r="A4982" i="1" l="1"/>
  <c r="A4983" i="1" s="1"/>
  <c r="A4986" i="1" l="1"/>
  <c r="A4988" i="1" s="1"/>
  <c r="A4989" i="1" s="1"/>
  <c r="A4992" i="1" s="1"/>
  <c r="A4995" i="1" l="1"/>
  <c r="A4996" i="1" l="1"/>
  <c r="A4998" i="1" l="1"/>
  <c r="A4999" i="1" l="1"/>
  <c r="A5001" i="1" s="1"/>
  <c r="A5003" i="1" l="1"/>
  <c r="A5004" i="1" s="1"/>
  <c r="A5005" i="1" l="1"/>
  <c r="A5006" i="1" l="1"/>
  <c r="A5009" i="1" s="1"/>
  <c r="A5012" i="1" l="1"/>
  <c r="A5014" i="1" s="1"/>
  <c r="A5016" i="1" l="1"/>
  <c r="A5017" i="1" s="1"/>
  <c r="A5018" i="1" l="1"/>
  <c r="A5019" i="1" s="1"/>
  <c r="A5021" i="1" s="1"/>
  <c r="A5022" i="1" s="1"/>
  <c r="A5023" i="1" s="1"/>
  <c r="A5024" i="1" s="1"/>
  <c r="A5025" i="1" s="1"/>
  <c r="A5026" i="1" s="1"/>
</calcChain>
</file>

<file path=xl/sharedStrings.xml><?xml version="1.0" encoding="utf-8"?>
<sst xmlns="http://schemas.openxmlformats.org/spreadsheetml/2006/main" count="30709" uniqueCount="1108">
  <si>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</si>
  <si>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</si>
  <si>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</si>
  <si>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</si>
  <si>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</si>
  <si>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</si>
  <si>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</si>
  <si>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</si>
  <si>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</si>
  <si>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</si>
  <si>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</si>
  <si>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</si>
  <si>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</si>
  <si>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</si>
  <si>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</si>
  <si>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</si>
  <si>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</si>
  <si>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</si>
  <si>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</si>
  <si>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</si>
  <si>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</si>
  <si>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</si>
  <si>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</si>
  <si>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</si>
  <si>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</si>
  <si>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</si>
  <si>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</si>
  <si>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</si>
  <si>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</si>
  <si>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</si>
  <si>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</si>
  <si>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</si>
  <si>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</si>
  <si>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</si>
  <si>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</si>
  <si>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</si>
  <si>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</si>
  <si>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</si>
  <si>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</si>
  <si>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</si>
  <si>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</si>
  <si>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</si>
  <si>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</si>
  <si>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</si>
  <si>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</si>
  <si>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</si>
  <si>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</si>
  <si>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</si>
  <si>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</si>
  <si>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</si>
  <si>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</si>
  <si>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</si>
  <si>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</si>
  <si>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</si>
  <si>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</si>
  <si>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</si>
  <si>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</si>
  <si>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</si>
  <si>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</si>
  <si>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</si>
  <si>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</si>
  <si>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</si>
  <si>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</si>
  <si>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</si>
  <si>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</si>
  <si>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</si>
  <si>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</si>
  <si>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</si>
  <si>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</si>
  <si>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</si>
  <si>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</si>
  <si>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</si>
  <si>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</si>
  <si>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</si>
  <si>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</si>
  <si>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</si>
  <si>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</si>
  <si>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</si>
  <si>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</si>
  <si>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</si>
  <si>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</si>
  <si>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</si>
  <si>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</si>
  <si>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</si>
  <si>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</si>
  <si>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</si>
  <si>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</si>
  <si>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</si>
  <si>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</si>
  <si>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</si>
  <si>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</si>
  <si>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</si>
  <si>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</si>
  <si>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</si>
  <si>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</si>
  <si>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</si>
  <si>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</si>
  <si>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</si>
  <si>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</si>
  <si>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</si>
  <si>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</si>
  <si>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</si>
  <si>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</si>
  <si>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</si>
  <si>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</si>
  <si>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</si>
  <si>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</si>
  <si>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</si>
  <si>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</si>
  <si>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</si>
  <si>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</si>
  <si>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</si>
  <si>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</si>
  <si>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</si>
  <si>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</si>
  <si>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</si>
  <si>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</si>
  <si>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</si>
  <si>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</si>
  <si>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</si>
  <si>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</si>
  <si>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</si>
  <si>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</si>
  <si>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</si>
  <si>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</si>
  <si>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</si>
  <si>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</si>
  <si>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</si>
  <si>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</si>
  <si>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</si>
  <si>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</si>
  <si>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</si>
  <si>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</si>
  <si>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</si>
  <si>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</si>
  <si>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</si>
  <si>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</si>
  <si>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</si>
  <si>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</si>
  <si>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</si>
  <si>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</si>
  <si>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</si>
  <si>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</si>
  <si>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</si>
  <si>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</si>
  <si>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</si>
  <si>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</si>
  <si>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</si>
  <si>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</si>
  <si>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</si>
  <si>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</si>
  <si>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</si>
  <si>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</si>
  <si>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</si>
  <si>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</si>
  <si>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</si>
  <si>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</si>
  <si>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</si>
  <si>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</si>
  <si>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</si>
  <si>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</si>
  <si>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</si>
  <si>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</si>
  <si>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</si>
  <si>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</si>
  <si>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</si>
  <si>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</si>
  <si>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</si>
  <si>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</si>
  <si>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</si>
  <si>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</si>
  <si>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</si>
  <si>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</si>
  <si>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</si>
  <si>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</si>
  <si>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</si>
  <si>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</si>
  <si>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</si>
  <si>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</si>
  <si>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</si>
  <si>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</si>
  <si>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</si>
  <si>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</si>
  <si>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</si>
  <si>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</si>
  <si>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</si>
  <si>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</si>
  <si>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</si>
  <si>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</si>
  <si>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</si>
  <si>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</si>
  <si>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</si>
  <si>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</si>
  <si>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</si>
  <si>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</si>
  <si>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</si>
  <si>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</si>
  <si>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</si>
  <si>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</si>
  <si>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</si>
  <si>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</si>
  <si>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</si>
  <si>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</si>
  <si>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</si>
  <si>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</si>
  <si>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</si>
  <si>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</si>
  <si>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</si>
  <si>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</si>
  <si>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</si>
  <si>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</si>
  <si>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</si>
  <si>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</si>
  <si>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</si>
  <si>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</si>
  <si>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</si>
  <si>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</si>
  <si>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</si>
  <si>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</si>
  <si>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</si>
  <si>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</si>
  <si>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</si>
  <si>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</si>
  <si>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</si>
  <si>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</si>
  <si>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</si>
  <si>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</si>
  <si>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</si>
  <si>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</si>
  <si>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</si>
  <si>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</si>
  <si>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</si>
  <si>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</si>
  <si>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</si>
  <si>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</si>
  <si>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</si>
  <si>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</si>
  <si>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</si>
  <si>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</si>
  <si>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</si>
  <si>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</si>
  <si>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</si>
  <si>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</si>
  <si>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</si>
  <si>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</si>
  <si>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</si>
  <si>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</si>
  <si>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</si>
  <si>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</si>
  <si>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</si>
  <si>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</si>
  <si>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</si>
  <si>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</si>
  <si>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</si>
  <si>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</si>
  <si>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</si>
  <si>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</si>
  <si>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</si>
  <si>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</si>
  <si>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</si>
  <si>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</si>
  <si>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</si>
  <si>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</si>
  <si>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</si>
  <si>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</si>
  <si>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</si>
  <si>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</si>
  <si>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</si>
  <si>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</si>
  <si>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</si>
  <si>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</si>
  <si>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</si>
  <si>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</si>
  <si>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</si>
  <si>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</si>
  <si>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</si>
  <si>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</si>
  <si>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</si>
  <si>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</si>
  <si>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</si>
  <si>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</si>
  <si>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</si>
  <si>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</si>
  <si>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</si>
  <si>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</si>
  <si>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</si>
  <si>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</si>
  <si>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</si>
  <si>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</si>
  <si>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</si>
  <si>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</si>
  <si>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</si>
  <si>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</si>
  <si>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</si>
  <si>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</si>
  <si>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</si>
  <si>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</si>
  <si>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</si>
  <si>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</si>
  <si>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</si>
  <si>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</si>
  <si>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</si>
  <si>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</si>
  <si>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</si>
  <si>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</si>
  <si>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</si>
  <si>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</si>
  <si>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</si>
  <si>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</si>
  <si>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</si>
  <si>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</si>
  <si>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</si>
  <si>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</si>
  <si>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</si>
  <si>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</si>
  <si>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</si>
  <si>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</si>
  <si>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</si>
  <si>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</si>
  <si>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</si>
  <si>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</si>
  <si>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</si>
  <si>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</si>
  <si>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</si>
  <si>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</si>
  <si>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</si>
  <si>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</si>
  <si>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</si>
  <si>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</si>
  <si>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</si>
  <si>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</si>
  <si>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</si>
  <si>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</si>
  <si>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</si>
  <si>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</si>
  <si>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</si>
  <si>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</si>
  <si>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</si>
  <si>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</si>
  <si>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</si>
  <si>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</si>
  <si>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</si>
  <si>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</si>
  <si>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</si>
  <si>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</si>
  <si>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</si>
  <si>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</si>
  <si>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</si>
  <si>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</si>
  <si>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</si>
  <si>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</si>
  <si>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</si>
  <si>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</si>
  <si>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</si>
  <si>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</si>
  <si>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</si>
  <si>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</si>
  <si>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</si>
  <si>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</si>
  <si>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</si>
  <si>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</si>
  <si>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</si>
  <si>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</si>
  <si>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</si>
  <si>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</si>
  <si>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</si>
  <si>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</si>
  <si>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</si>
  <si>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</si>
  <si>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</si>
  <si>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</si>
  <si>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</si>
  <si>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</si>
  <si>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</si>
  <si>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</si>
  <si>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</si>
  <si>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</si>
  <si>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</si>
  <si>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</si>
  <si>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</si>
  <si>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</si>
  <si>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</si>
  <si>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</si>
  <si>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</si>
  <si>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</si>
  <si>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</si>
  <si>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</si>
  <si>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</si>
  <si>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</si>
  <si>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</si>
  <si>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</si>
  <si>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</si>
  <si>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</si>
  <si>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</si>
  <si>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</si>
  <si>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</si>
  <si>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</si>
  <si>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</si>
  <si>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</si>
  <si>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</si>
  <si>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</si>
  <si>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</si>
  <si>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</si>
  <si>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</si>
  <si>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</si>
  <si>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</si>
  <si>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</si>
  <si>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</si>
  <si>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</si>
  <si>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</si>
  <si>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</si>
  <si>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</si>
  <si>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</si>
  <si>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</si>
  <si>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</si>
  <si>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</si>
  <si>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</si>
  <si>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</si>
  <si>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</si>
  <si>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</si>
  <si>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</si>
  <si>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</si>
  <si>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</si>
  <si>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</si>
  <si>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</si>
  <si>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</si>
  <si>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</si>
  <si>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</si>
  <si>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</si>
  <si>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</si>
  <si>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</si>
  <si>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</si>
  <si>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</si>
  <si>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</si>
  <si>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</si>
  <si>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</si>
  <si>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</si>
  <si>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</si>
  <si>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</si>
  <si>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</si>
  <si>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</si>
  <si>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</si>
  <si>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</si>
  <si>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</si>
  <si>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</si>
  <si>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</si>
  <si>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</si>
  <si>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</si>
  <si>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</si>
  <si>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</si>
  <si>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</si>
  <si>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</si>
  <si>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</si>
  <si>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</si>
  <si>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</si>
  <si>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</si>
  <si>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</si>
  <si>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</si>
  <si>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</si>
  <si>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</si>
  <si>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</si>
  <si>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</si>
  <si>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</si>
  <si>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</si>
  <si>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</si>
  <si>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</si>
  <si>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</si>
  <si>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</si>
  <si>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</si>
  <si>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</si>
  <si>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</si>
  <si>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</si>
  <si>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</si>
  <si>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</si>
  <si>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</si>
  <si>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</si>
  <si>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</si>
  <si>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</si>
  <si>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</si>
  <si>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</si>
  <si>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</si>
  <si>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</si>
  <si>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</si>
  <si>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</si>
  <si>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</si>
  <si>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</si>
  <si>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</si>
  <si>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</si>
  <si>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</si>
  <si>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</si>
  <si>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</si>
  <si>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</si>
  <si>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</si>
  <si>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</si>
  <si>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</si>
  <si>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</si>
  <si>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</si>
  <si>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</si>
  <si>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</si>
  <si>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</si>
  <si>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</si>
  <si>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</si>
  <si>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</si>
  <si>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</si>
  <si>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</si>
  <si>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</si>
  <si>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</si>
  <si>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</si>
  <si>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</si>
  <si>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</si>
  <si>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</si>
  <si>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</si>
  <si>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</si>
  <si>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</si>
  <si>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</si>
  <si>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</si>
  <si>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</si>
  <si>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</si>
  <si>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</si>
  <si>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</si>
  <si>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</si>
  <si>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</si>
  <si>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</si>
  <si>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</si>
  <si>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</si>
  <si>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</si>
  <si>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</si>
  <si>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</si>
  <si>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</si>
  <si>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</si>
  <si>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</si>
  <si>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</si>
  <si>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</si>
  <si>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</si>
  <si>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</si>
  <si>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</si>
  <si>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</si>
  <si>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</si>
  <si>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</si>
  <si>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</si>
  <si>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</si>
  <si>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</si>
  <si>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</si>
  <si>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</si>
  <si>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</si>
  <si>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</si>
  <si>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</si>
  <si>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</si>
  <si>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</si>
  <si>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</si>
  <si>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</si>
  <si>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</si>
  <si>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</si>
  <si>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</si>
  <si>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</si>
  <si>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</si>
  <si>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</si>
  <si>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</si>
  <si>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</si>
  <si>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</si>
  <si>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</si>
  <si>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</si>
  <si>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</si>
  <si>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</si>
  <si>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</si>
  <si>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</si>
  <si>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</si>
  <si>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</si>
  <si>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</si>
  <si>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</si>
  <si>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</si>
  <si>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</si>
  <si>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</si>
  <si>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</si>
  <si>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</si>
  <si>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</si>
  <si>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</si>
  <si>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</si>
  <si>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</si>
  <si>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</si>
  <si>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</si>
  <si>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</si>
  <si>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</si>
  <si>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</si>
  <si>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</si>
  <si>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</si>
  <si>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</si>
  <si>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</si>
  <si>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</si>
  <si>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</si>
  <si>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</si>
  <si>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</si>
  <si>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</si>
  <si>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</si>
  <si>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</si>
  <si>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</si>
  <si>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</si>
  <si>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</si>
  <si>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</si>
  <si>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</si>
  <si>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</si>
  <si>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</si>
  <si>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</si>
  <si>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</si>
  <si>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</si>
  <si>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</si>
  <si>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</si>
  <si>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</si>
  <si>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</si>
  <si>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</si>
  <si>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</si>
  <si>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</si>
  <si>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</si>
  <si>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</si>
  <si>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</si>
  <si>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</si>
  <si>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</si>
  <si>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</si>
  <si>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</si>
  <si>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</si>
  <si>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</si>
  <si>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</si>
  <si>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</si>
  <si>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</si>
  <si>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</si>
  <si>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</si>
  <si>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</si>
  <si>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</si>
  <si>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</si>
  <si>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</si>
  <si>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</si>
  <si>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</si>
  <si>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</si>
  <si>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</si>
  <si>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</si>
  <si>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</si>
  <si>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</si>
  <si>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</si>
  <si>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</si>
  <si>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</si>
  <si>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</si>
  <si>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</si>
  <si>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</si>
  <si>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</si>
  <si>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</si>
  <si>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</si>
  <si>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</si>
  <si>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</si>
  <si>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</si>
  <si>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</si>
  <si>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</si>
  <si>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</si>
  <si>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</si>
  <si>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</si>
  <si>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</si>
  <si>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</si>
  <si>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</si>
  <si>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</si>
  <si>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</si>
  <si>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</si>
  <si>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</si>
  <si>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</si>
  <si>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</si>
  <si>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</si>
  <si>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</si>
  <si>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</si>
  <si>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</si>
  <si>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</si>
  <si>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</si>
  <si>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</si>
  <si>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</si>
  <si>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</si>
  <si>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</si>
  <si>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</si>
  <si>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</si>
  <si>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</si>
  <si>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</si>
  <si>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</si>
  <si>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</si>
  <si>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</si>
  <si>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</si>
  <si>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</si>
  <si>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</si>
  <si>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</si>
  <si>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</si>
  <si>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</si>
  <si>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</si>
  <si>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</si>
  <si>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</si>
  <si>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</si>
  <si>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</si>
  <si>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</si>
  <si>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</si>
  <si>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</si>
  <si>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</si>
  <si>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</si>
  <si>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</si>
  <si>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</si>
  <si>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</si>
  <si>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</si>
  <si>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</si>
  <si>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</si>
  <si>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</si>
  <si>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</si>
  <si>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</si>
  <si>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</si>
  <si>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</si>
  <si>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</si>
  <si>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</si>
  <si>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</si>
  <si>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</si>
  <si>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</si>
  <si>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</si>
  <si>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</si>
  <si>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</si>
  <si>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</si>
  <si>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</si>
  <si>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</si>
  <si>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</si>
  <si>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</si>
  <si>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</si>
  <si>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</si>
  <si>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</si>
  <si>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</si>
  <si>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</si>
  <si>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</si>
  <si>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</si>
  <si>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</si>
  <si>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</si>
  <si>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</si>
  <si>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</si>
  <si>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</si>
  <si>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</si>
  <si>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</si>
  <si>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</si>
  <si>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</si>
  <si>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</si>
  <si>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</si>
  <si>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</si>
  <si>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</si>
  <si>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</si>
  <si>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</si>
  <si>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</si>
  <si>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</si>
  <si>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</si>
  <si>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</si>
  <si>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</si>
  <si>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</si>
  <si>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</si>
  <si>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</si>
  <si>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</si>
  <si>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</si>
  <si>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</si>
  <si>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</si>
  <si>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</si>
  <si>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</si>
  <si>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</si>
  <si>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</si>
  <si>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</si>
  <si>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</si>
  <si>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</si>
  <si>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</si>
  <si>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</si>
  <si>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</si>
  <si>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</si>
  <si>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</si>
  <si>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</si>
  <si>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</si>
  <si>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</si>
  <si>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</si>
  <si>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</si>
  <si>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</si>
  <si>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</si>
  <si>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</si>
  <si>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</si>
  <si>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</si>
  <si>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</si>
  <si>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</si>
  <si>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</si>
  <si>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</si>
  <si>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</si>
  <si>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</si>
  <si>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</si>
  <si>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</si>
  <si>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</si>
  <si>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</si>
  <si>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</si>
  <si>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</si>
  <si>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</si>
  <si>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</si>
  <si>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</si>
  <si>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</si>
  <si>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</si>
  <si>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</si>
  <si>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</si>
  <si>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</si>
  <si>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</si>
  <si>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</si>
  <si>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</si>
  <si>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</si>
  <si>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</si>
  <si>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</si>
  <si>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</si>
  <si>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</si>
  <si>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</si>
  <si>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</si>
  <si>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</si>
  <si>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</si>
  <si>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</si>
  <si>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</si>
  <si>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</si>
  <si>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</si>
  <si>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</si>
  <si>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</si>
  <si>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</si>
  <si>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</si>
  <si>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</si>
  <si>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</si>
  <si>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</si>
  <si>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</si>
  <si>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</si>
  <si>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</si>
  <si>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</si>
  <si>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</si>
  <si>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</si>
  <si>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</si>
  <si>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</si>
  <si>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</si>
  <si>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</si>
  <si>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</si>
  <si>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</si>
  <si>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</si>
  <si>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</si>
  <si>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</si>
  <si>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</si>
  <si>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</si>
  <si>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</si>
  <si>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</si>
  <si>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</si>
  <si>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</si>
  <si>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</si>
  <si>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</si>
  <si>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</si>
  <si>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</si>
  <si>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</si>
  <si>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</si>
  <si>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</si>
  <si>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</si>
  <si>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</si>
  <si>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</si>
  <si>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</si>
  <si>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</si>
  <si>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</si>
  <si>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</si>
  <si>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</si>
  <si>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</si>
  <si>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</si>
  <si>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</si>
  <si>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</si>
  <si>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</si>
  <si>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</si>
  <si>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</si>
  <si>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</si>
  <si>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</si>
  <si>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</si>
  <si>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</si>
  <si>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</si>
  <si>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</si>
  <si>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</si>
  <si>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</si>
  <si>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</si>
  <si>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</si>
  <si>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</si>
  <si>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</si>
  <si>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</si>
  <si>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</si>
  <si>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</si>
  <si>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</si>
  <si>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</si>
  <si>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</si>
  <si>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</si>
  <si>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</si>
  <si>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</si>
  <si>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</si>
  <si>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</si>
  <si>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</si>
  <si>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</si>
  <si>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</si>
  <si>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</si>
  <si>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</si>
  <si>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</si>
  <si>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</si>
  <si>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</si>
  <si>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</si>
  <si>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</si>
  <si>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</si>
  <si>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</si>
  <si>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</si>
  <si>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</si>
  <si>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</si>
  <si>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</si>
  <si>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</si>
  <si>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</si>
  <si>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</si>
  <si>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</si>
  <si>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</si>
  <si>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</si>
  <si>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</si>
  <si>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</si>
  <si>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</si>
  <si>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</si>
  <si>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</si>
  <si>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</si>
  <si>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</si>
  <si>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</si>
  <si>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</si>
  <si>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</si>
  <si>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</si>
  <si>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</si>
  <si>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</si>
  <si>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</si>
  <si>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</si>
  <si>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</si>
  <si>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</si>
  <si>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</si>
  <si>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</si>
  <si>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</si>
  <si>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</si>
  <si>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</si>
  <si>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</si>
  <si>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</si>
  <si>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</si>
  <si>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</si>
  <si>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</si>
  <si>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</si>
  <si>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</si>
  <si>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</si>
  <si>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</si>
  <si>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</si>
  <si>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</si>
  <si>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</si>
  <si>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</si>
  <si>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</si>
  <si>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</si>
  <si>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</si>
  <si>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</si>
  <si>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</si>
  <si>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</si>
  <si>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</si>
  <si>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</si>
  <si>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</si>
  <si>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</si>
  <si>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</si>
  <si>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</si>
  <si>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</si>
  <si>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</si>
  <si>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</si>
  <si>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</si>
  <si>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</si>
  <si>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</si>
  <si>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</si>
  <si>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</si>
  <si>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</si>
  <si>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</si>
  <si>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</si>
  <si>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</si>
  <si>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</si>
  <si>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</si>
  <si>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</si>
  <si>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</si>
  <si>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</si>
  <si>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</si>
  <si>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</si>
  <si>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</si>
  <si>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</si>
  <si>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</si>
  <si>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</si>
  <si>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</si>
  <si>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</si>
  <si>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</si>
  <si>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</si>
  <si>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</si>
  <si>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</si>
  <si>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</si>
  <si>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</si>
  <si>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</si>
  <si>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</si>
  <si>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</si>
  <si>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</si>
  <si>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</si>
  <si>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</si>
  <si>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</si>
  <si>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</si>
  <si>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</si>
  <si>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</si>
  <si>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</si>
  <si>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</si>
  <si>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</si>
  <si>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</si>
  <si>
    <t>07,08,25</t>
  </si>
  <si>
    <t>08,08,25</t>
  </si>
  <si>
    <t>09,08,25</t>
  </si>
  <si>
    <t>10,08,25</t>
  </si>
  <si>
    <t>11,08,25</t>
  </si>
  <si>
    <t>12,08,25</t>
  </si>
  <si>
    <t>13,08,25</t>
  </si>
  <si>
    <t>14,08,25</t>
  </si>
  <si>
    <t>Уточнить у Химича. Вроде все выгружаем в Новороссийске.</t>
  </si>
  <si>
    <t>КИ - 12 паллет + Царицыно 4 паллета / 698кг (10-ти тонник)</t>
  </si>
  <si>
    <t>16,08,25</t>
  </si>
  <si>
    <t>15,08,25</t>
  </si>
  <si>
    <t>17,08,25</t>
  </si>
  <si>
    <t>18,08,25</t>
  </si>
  <si>
    <t>19,08,25</t>
  </si>
  <si>
    <t>ЗПФ - 30 паллет, Владстандарт - 2 паллета / 0,435 т</t>
  </si>
  <si>
    <t>20,08,25</t>
  </si>
  <si>
    <t>21,08,25</t>
  </si>
  <si>
    <t>22,08,25</t>
  </si>
  <si>
    <t>23,08,25</t>
  </si>
  <si>
    <t>24,08,25</t>
  </si>
  <si>
    <t>25,08,25</t>
  </si>
  <si>
    <t>26,08,25</t>
  </si>
  <si>
    <t>ЗПФ - 30 паллет, Владстандарт - 2 паллета / 0,390 т</t>
  </si>
  <si>
    <t>27,08,25</t>
  </si>
  <si>
    <t>ОТМЕНА</t>
  </si>
  <si>
    <t>28,08,25</t>
  </si>
  <si>
    <t>29,08,25</t>
  </si>
  <si>
    <t>30,08,25</t>
  </si>
  <si>
    <t>31,08,25</t>
  </si>
  <si>
    <t>Бейдерман</t>
  </si>
  <si>
    <t>КИ - 24 паллета, догружаем сырами-Ост.</t>
  </si>
  <si>
    <t>01,09,25</t>
  </si>
  <si>
    <t>03,09,25</t>
  </si>
  <si>
    <t>ЛП (в Макеевку)</t>
  </si>
  <si>
    <t>02,09,25</t>
  </si>
  <si>
    <t>04,09,25</t>
  </si>
  <si>
    <t>05,09,25</t>
  </si>
  <si>
    <t>06,09,25</t>
  </si>
  <si>
    <t>КИ - 29 паллет, Владстандарт - 3 паллета / 819кг</t>
  </si>
  <si>
    <t>--,--</t>
  </si>
  <si>
    <t>07,09,25</t>
  </si>
  <si>
    <t>08,09,25</t>
  </si>
  <si>
    <t>09,09,25</t>
  </si>
  <si>
    <t>ЗПФ - 30 паллет, Владстандарт - 2 паллета / 0,68 т</t>
  </si>
  <si>
    <t>3 накладные</t>
  </si>
  <si>
    <t>Макеевка</t>
  </si>
  <si>
    <t>11,09,25</t>
  </si>
  <si>
    <t>10,09,25</t>
  </si>
  <si>
    <t>12,09,25</t>
  </si>
  <si>
    <t>13,09,25</t>
  </si>
  <si>
    <t>КИ - 25 паллет, Владстандарт - 3 паллета / 1489кг</t>
  </si>
  <si>
    <t>14,09,25</t>
  </si>
  <si>
    <t>15,09,25</t>
  </si>
  <si>
    <t>ЗПФ - 25 паллет, Бондюель - 2,5т / 7 паллет</t>
  </si>
  <si>
    <t>ЗПФ - 29 паллет, Владстандарт - 0,8т / 3 паллет</t>
  </si>
  <si>
    <t>16,09,25</t>
  </si>
  <si>
    <t>17,09,25</t>
  </si>
  <si>
    <t>18,09,25</t>
  </si>
  <si>
    <t>19,09,25</t>
  </si>
  <si>
    <t>20,09,25</t>
  </si>
  <si>
    <t>КИ - 29 паллет, Владстандарт - 3 паллета / 750кг</t>
  </si>
  <si>
    <t>21,09,25</t>
  </si>
  <si>
    <t>22,09,25</t>
  </si>
  <si>
    <t>КИ - 27 паллет + Ост(СЫРЫ) 2,4т / 5 паллет</t>
  </si>
  <si>
    <t>23,09,25</t>
  </si>
  <si>
    <t>24,09,25</t>
  </si>
  <si>
    <t>25,09,25</t>
  </si>
  <si>
    <t>26,09,25</t>
  </si>
  <si>
    <t>27,09,25</t>
  </si>
  <si>
    <t>КИ - 26 паллет, Владстандарт - 6 паллет / 1476кг</t>
  </si>
  <si>
    <t>28,09,25</t>
  </si>
  <si>
    <t>29,09,25</t>
  </si>
  <si>
    <t>КИ - 27 паллет, СЫРЫ(Ост) - 2,5т / 5 паллет</t>
  </si>
  <si>
    <t>ЗПФ - 29 паллет, Владстандарт - 0,5т / 3 паллета</t>
  </si>
  <si>
    <t>01,10,25</t>
  </si>
  <si>
    <t>КИ - 11 паллет + МК</t>
  </si>
  <si>
    <t>30,09,25</t>
  </si>
  <si>
    <t>02,10,25</t>
  </si>
  <si>
    <t>КИ - 22 паллет + Царицыно 4 паллета /670кг</t>
  </si>
  <si>
    <t>03,10,25</t>
  </si>
  <si>
    <t>04,10,25</t>
  </si>
  <si>
    <t>КИ - 26 паллет, Владстандарт - 6 паллет / 1,3т</t>
  </si>
  <si>
    <t>05,10,25</t>
  </si>
  <si>
    <t>06,10,25</t>
  </si>
  <si>
    <t>КИ - 26 паллет, СЫРЫ(Ост) - 3т / 6 паллет</t>
  </si>
  <si>
    <t>07,10,25</t>
  </si>
  <si>
    <t>09,10,25</t>
  </si>
  <si>
    <t>08,10,25</t>
  </si>
  <si>
    <t>10,10,25</t>
  </si>
  <si>
    <t>11,10,25</t>
  </si>
  <si>
    <t>КИ 28 паллет, Владстандарт - 1,1т / 4 паллета</t>
  </si>
  <si>
    <t>12,10,25</t>
  </si>
  <si>
    <t>13,10,25</t>
  </si>
  <si>
    <t>КИ - 24 паллет, СЫРЫ(Ост) - 4т / 8 паллет</t>
  </si>
  <si>
    <t>15,10,25</t>
  </si>
  <si>
    <t>14,10,25</t>
  </si>
  <si>
    <t>16,10,25</t>
  </si>
  <si>
    <t>17,10,25</t>
  </si>
  <si>
    <t>18,10,25</t>
  </si>
  <si>
    <t>КИ - 28 паллет + Владстандарт 0,95т / 4 паллета</t>
  </si>
  <si>
    <t>19,10,25</t>
  </si>
  <si>
    <t>КИ - 24 паллета + СЫРЫ (Ост.)</t>
  </si>
  <si>
    <t>20,10,25</t>
  </si>
  <si>
    <t>ЗПФ - 29 паллет, Владстандарт - 0,55т / 3 паллета</t>
  </si>
  <si>
    <t>22,10,25</t>
  </si>
  <si>
    <t>20-21,10,25</t>
  </si>
  <si>
    <t>21,10,25</t>
  </si>
  <si>
    <t>23,10,25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</si>
</sst>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31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40" borderId="9" xfId="0" applyFont="1" applyFill="1" applyBorder="1" applyAlignment="1">
      <alignment horizontal="center" vertical="center" wrapText="1"/>
    </xf>
    <xf numFmtId="0" fontId="14" fillId="40" borderId="26" xfId="0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vertical="center" wrapText="1"/>
    </xf>
    <xf numFmtId="164" fontId="14" fillId="40" borderId="13" xfId="0" applyNumberFormat="1" applyFont="1" applyFill="1" applyBorder="1" applyAlignment="1">
      <alignment horizontal="center" vertical="center" wrapText="1"/>
    </xf>
    <xf numFmtId="164" fontId="15" fillId="40" borderId="13" xfId="0" applyNumberFormat="1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horizontal="center" vertical="center" wrapText="1"/>
    </xf>
    <xf numFmtId="49" fontId="14" fillId="40" borderId="13" xfId="0" applyNumberFormat="1" applyFont="1" applyFill="1" applyBorder="1" applyAlignment="1">
      <alignment horizontal="left" vertical="center" wrapText="1"/>
    </xf>
    <xf numFmtId="0" fontId="16" fillId="40" borderId="13" xfId="0" applyFont="1" applyFill="1" applyBorder="1" applyAlignment="1">
      <alignment horizontal="center" vertical="center" wrapText="1"/>
    </xf>
    <xf numFmtId="49" fontId="14" fillId="40" borderId="14" xfId="0" applyNumberFormat="1" applyFont="1" applyFill="1" applyBorder="1" applyAlignment="1">
      <alignment horizontal="center" vertical="center" wrapText="1"/>
    </xf>
    <xf numFmtId="20" fontId="14" fillId="40" borderId="14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5040"/>
  <sheetViews>
    <sheetView tabSelected="1" zoomScale="85" zoomScaleNormal="85" workbookViewId="0">
      <pane ySplit="2" topLeftCell="A5017" activePane="bottomLeft" state="frozen"/>
      <selection pane="bottomLeft" activeCell="E5032" sqref="E5032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01" t="s">
        <v>0</v>
      </c>
      <c r="B1" s="701"/>
      <c r="C1" s="701"/>
      <c r="D1" s="701"/>
      <c r="E1" s="701"/>
      <c r="F1" s="701"/>
      <c r="G1" s="701"/>
      <c r="H1" s="701"/>
      <c r="I1" s="701"/>
      <c r="J1" s="701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02">
        <v>1</v>
      </c>
      <c r="B3" s="702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02"/>
      <c r="B4" s="702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699">
        <v>3</v>
      </c>
      <c r="B6" s="699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699"/>
      <c r="B7" s="699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699"/>
      <c r="B8" s="699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699">
        <v>5</v>
      </c>
      <c r="B10" s="699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699"/>
      <c r="B11" s="699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700">
        <v>8</v>
      </c>
      <c r="B14" s="700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700"/>
      <c r="B15" s="700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699">
        <v>11</v>
      </c>
      <c r="B18" s="699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699"/>
      <c r="B19" s="699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699"/>
      <c r="B20" s="699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699"/>
      <c r="B21" s="699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699">
        <v>13</v>
      </c>
      <c r="B23" s="699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699"/>
      <c r="B24" s="699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700">
        <v>14</v>
      </c>
      <c r="B25" s="700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700"/>
      <c r="B26" s="700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699">
        <v>15</v>
      </c>
      <c r="B27" s="699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699"/>
      <c r="B28" s="699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699"/>
      <c r="B29" s="699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699"/>
      <c r="B30" s="699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700">
        <v>16</v>
      </c>
      <c r="B31" s="700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700"/>
      <c r="B32" s="700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700"/>
      <c r="B33" s="700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700"/>
      <c r="B34" s="700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699">
        <v>17</v>
      </c>
      <c r="B35" s="699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699"/>
      <c r="B36" s="699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699">
        <v>21</v>
      </c>
      <c r="B40" s="699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699"/>
      <c r="B41" s="699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699">
        <v>23</v>
      </c>
      <c r="B43" s="699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699"/>
      <c r="B44" s="699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699"/>
      <c r="B45" s="699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700">
        <v>24</v>
      </c>
      <c r="B46" s="700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700"/>
      <c r="B47" s="700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699">
        <v>25</v>
      </c>
      <c r="B48" s="699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699"/>
      <c r="B49" s="699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699"/>
      <c r="B50" s="699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700">
        <v>26</v>
      </c>
      <c r="B51" s="700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700"/>
      <c r="B52" s="700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699">
        <v>29</v>
      </c>
      <c r="B55" s="699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699"/>
      <c r="B56" s="699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700">
        <v>32</v>
      </c>
      <c r="B59" s="700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700"/>
      <c r="B60" s="700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700">
        <v>34</v>
      </c>
      <c r="B62" s="700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700"/>
      <c r="B63" s="700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700"/>
      <c r="B64" s="700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700"/>
      <c r="B65" s="700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700"/>
      <c r="B66" s="700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699">
        <v>35</v>
      </c>
      <c r="B67" s="699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699"/>
      <c r="B68" s="699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92">
        <v>40</v>
      </c>
      <c r="B73" s="700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92"/>
      <c r="B74" s="700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91">
        <v>41</v>
      </c>
      <c r="B75" s="699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91"/>
      <c r="B76" s="699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91"/>
      <c r="B77" s="699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92">
        <v>42</v>
      </c>
      <c r="B78" s="700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92"/>
      <c r="B79" s="700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91">
        <v>49</v>
      </c>
      <c r="B86" s="699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91"/>
      <c r="B87" s="699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91"/>
      <c r="B88" s="699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92">
        <v>50</v>
      </c>
      <c r="B89" s="700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92"/>
      <c r="B90" s="700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91">
        <v>51</v>
      </c>
      <c r="B91" s="699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91"/>
      <c r="B92" s="699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91">
        <v>53</v>
      </c>
      <c r="B94" s="699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91"/>
      <c r="B95" s="699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92">
        <v>54</v>
      </c>
      <c r="B96" s="700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92"/>
      <c r="B97" s="700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92"/>
      <c r="B98" s="700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92">
        <v>58</v>
      </c>
      <c r="B102" s="700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92"/>
      <c r="B103" s="700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92">
        <v>60</v>
      </c>
      <c r="B105" s="700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92"/>
      <c r="B106" s="700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92"/>
      <c r="B107" s="700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91">
        <v>61</v>
      </c>
      <c r="B108" s="699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91"/>
      <c r="B109" s="699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91"/>
      <c r="B110" s="699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92">
        <v>64</v>
      </c>
      <c r="B113" s="700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92"/>
      <c r="B114" s="700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92">
        <v>66</v>
      </c>
      <c r="B116" s="700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92"/>
      <c r="B117" s="700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91">
        <v>67</v>
      </c>
      <c r="B118" s="699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91"/>
      <c r="B119" s="699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91"/>
      <c r="B120" s="699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92">
        <v>68</v>
      </c>
      <c r="B121" s="700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92"/>
      <c r="B122" s="700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91">
        <v>69</v>
      </c>
      <c r="B123" s="699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91"/>
      <c r="B124" s="699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92">
        <v>72</v>
      </c>
      <c r="B127" s="700" t="s">
        <v>65</v>
      </c>
      <c r="C127" s="119" t="s">
        <v>26</v>
      </c>
      <c r="D127" s="120">
        <v>3.3</v>
      </c>
      <c r="E127" s="121"/>
      <c r="F127" s="122" t="s">
        <v>30</v>
      </c>
      <c r="G127" s="697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92"/>
      <c r="B128" s="700"/>
      <c r="C128" s="103" t="s">
        <v>26</v>
      </c>
      <c r="D128" s="88">
        <v>12.9</v>
      </c>
      <c r="E128" s="106"/>
      <c r="F128" s="107" t="s">
        <v>16</v>
      </c>
      <c r="G128" s="697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92">
        <v>76</v>
      </c>
      <c r="B132" s="703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92"/>
      <c r="B133" s="703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92"/>
      <c r="B134" s="703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92"/>
      <c r="B135" s="703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92">
        <v>78</v>
      </c>
      <c r="B137" s="704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92"/>
      <c r="B138" s="704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05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05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92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92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92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91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91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92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92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91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91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91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91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91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91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91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91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92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92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92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92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92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92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91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690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91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690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92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92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92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92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92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92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92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92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92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91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91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92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92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91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91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92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92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91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91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91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91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91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92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92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91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91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91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92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92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91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91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92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92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91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91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92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92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92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91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91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92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697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92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697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92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92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91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91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91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91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92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92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92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92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92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92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91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91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92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92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92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92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91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91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92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92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92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92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92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91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91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92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92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91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91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92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706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92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706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91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91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92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697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92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697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92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92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92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92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92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92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92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92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91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91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92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92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91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91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92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92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92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92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91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91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91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91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91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91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91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91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92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92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91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690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91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690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91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91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91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91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91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91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91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91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91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91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91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91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91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91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92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92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91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91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92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92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92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92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91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91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91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91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91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91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92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92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91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91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91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91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96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91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96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92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92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92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92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92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92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92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92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92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92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92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92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91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91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92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92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91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91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91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91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91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91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91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91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92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92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91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91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91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92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92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91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91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91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96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91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96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92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92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92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92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92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92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07" t="s">
        <v>133</v>
      </c>
      <c r="J420" s="707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91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91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92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92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91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91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92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92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92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92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91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91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91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91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91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92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92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92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91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91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92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92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91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91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92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708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92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708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91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91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92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92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92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92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92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92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709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709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709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92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92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91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91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92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92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92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92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92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92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92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92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91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91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91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91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92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92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92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91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91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91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96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91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96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92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92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91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10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91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10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92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10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92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10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92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10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92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92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92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92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92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92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91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91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91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92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92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92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91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91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91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91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91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92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92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92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91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91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91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91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91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91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92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92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92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91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91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91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91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92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92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92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91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91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91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92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708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92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708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92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92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92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92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92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91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91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91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91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92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92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92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91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91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91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92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92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92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92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92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92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91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91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91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91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91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91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91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91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92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92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92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91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96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91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96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91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91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92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92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92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92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92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92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92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92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92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92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92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92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91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91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91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92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92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92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91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91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91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91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91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92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92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91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91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91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92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92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92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92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91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91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91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91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91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91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92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92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92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91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96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91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96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91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91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11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91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11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91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92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92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92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91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91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91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92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92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91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91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91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91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91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91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92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92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91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91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92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92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92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92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92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92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92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92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92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91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96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91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96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698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698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698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91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91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91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698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698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91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91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91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698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698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92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92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92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91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91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91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92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92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92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92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92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92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92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92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91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91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91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91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91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91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91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92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12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92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12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92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92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92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92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92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91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91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91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91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91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91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91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92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92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92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92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695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695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695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695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695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695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91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96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91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96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92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92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92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91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91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91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93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93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93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93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93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91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91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91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91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91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694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694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91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91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91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92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92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91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91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92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92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92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92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91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91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91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91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91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91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91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92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92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92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92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91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91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92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708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92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708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91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91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91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91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91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91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91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91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91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91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91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91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91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92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92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92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91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91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91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92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92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91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91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91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91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92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92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92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91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91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91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91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91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91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91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91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91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92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92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92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92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92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92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92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92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92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92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91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91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91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92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92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92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92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92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91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91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92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92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92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91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91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91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92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92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92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92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92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92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92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91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91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92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92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92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91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91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91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92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92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91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91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92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92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91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91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92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92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91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91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91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91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92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708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92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708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91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91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91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91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91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92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92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91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91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91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91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91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91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91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91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92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92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92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92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92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92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13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13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92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92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91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91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92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92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92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92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92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91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91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91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91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91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92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92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92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91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91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91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92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92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92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91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96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91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96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92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92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92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91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91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92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92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92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91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91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91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91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91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92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92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709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709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92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92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91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91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92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92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92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92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92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92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92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91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91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92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92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91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91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92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92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92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91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91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92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92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91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96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91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96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92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92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92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91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91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92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92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91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91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91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92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92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91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91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91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91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91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91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91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91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92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92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92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92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92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91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91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92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92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91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91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91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92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92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92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91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91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92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708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92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708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91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91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91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91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91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91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91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91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92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92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91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91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91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91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92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92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91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91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91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92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92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91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91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91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91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92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708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92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708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91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91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92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92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92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92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91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91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92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92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91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91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92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92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91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91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91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91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92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92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92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92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92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92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92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92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91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91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91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91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92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708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92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708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92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92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91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91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92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92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92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92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91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91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92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92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91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91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91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91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91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91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91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92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92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92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92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92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92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92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708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92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708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92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92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91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91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92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92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91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91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91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91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92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92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92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92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91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91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91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91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91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91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91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91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91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91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91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91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91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92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92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91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91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92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92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91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91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92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708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92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708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91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91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91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91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92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92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92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92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91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91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91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91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92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92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92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92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92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92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92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92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92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92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91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91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92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92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92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92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91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96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91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96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91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91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92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92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92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91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91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92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92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91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91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91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91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91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91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91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91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91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91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91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91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91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92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92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91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91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91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14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91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14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92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92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92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91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91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91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92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92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92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92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91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91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91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91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92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92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91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91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92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92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92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92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92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92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91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91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91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96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91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96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91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91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92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92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91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91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92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92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91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91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91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91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92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92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91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96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91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96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91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96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91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96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92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92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91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91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91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91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91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91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91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96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91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96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91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91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91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91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92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92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91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91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91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91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91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92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92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92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92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92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92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92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92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91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91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92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92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92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91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96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91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96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91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91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91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91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92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92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91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91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91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91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91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91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91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91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91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92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92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91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91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92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708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92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708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91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91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92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92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92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91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91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91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91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91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91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91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91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92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92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91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91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92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92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92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91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96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91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96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91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91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91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92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92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92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92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92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91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91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92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92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92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92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92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91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91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92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92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92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91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91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92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92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91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91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92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92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92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92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92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92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91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91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91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91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91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91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91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91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92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92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91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91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92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92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92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708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92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708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92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92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92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91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91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91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91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91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91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91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91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91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91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91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92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92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92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92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91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91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91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91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91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92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92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91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96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91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96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92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92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92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92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92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92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92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92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91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91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91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92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708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92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708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92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92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92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92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92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91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91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91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91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91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91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91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92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92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92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92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92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91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91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92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92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92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91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96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91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96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91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91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92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92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92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92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92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92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92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91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91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92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92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92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92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91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91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92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92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91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91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92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92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91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96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91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96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91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96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92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92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91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91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91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92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92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91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91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91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91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92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708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92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708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91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91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91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91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91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91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91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91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92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92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92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92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92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92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92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92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92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92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91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91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91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91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91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91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92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92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91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91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91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91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96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91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96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92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92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92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91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91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91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91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91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91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91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91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91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91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91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91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91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91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92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92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91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96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91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96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92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92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91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91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92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92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92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91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91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91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91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91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91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91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91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91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91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91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91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92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92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91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96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91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96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91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91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92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92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92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92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91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91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91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91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92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92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92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91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91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91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91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91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91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92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708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92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708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91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91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91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91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92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92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92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92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91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91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92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92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92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92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92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92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92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91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91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91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92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92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92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92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92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92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92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92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92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91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91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92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92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92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92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91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91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92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92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92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709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709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709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92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92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92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92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91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96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91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96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91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91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92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92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91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91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92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92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92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91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96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91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96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91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91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91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91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91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92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92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91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91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92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92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92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91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91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91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91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92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708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92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708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91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91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92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92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92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92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92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92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91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91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92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92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92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91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91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92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92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92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92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91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91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91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92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92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91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91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92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92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91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91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92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92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92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92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92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92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92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92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91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91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91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91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92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92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91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91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92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92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92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92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91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91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92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92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92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92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92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92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92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91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91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15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16" t="s">
        <v>467</v>
      </c>
      <c r="H2160" s="414" t="s">
        <v>515</v>
      </c>
      <c r="I2160" s="415" t="s">
        <v>516</v>
      </c>
      <c r="J2160" s="717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15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16"/>
      <c r="H2161" s="421" t="s">
        <v>515</v>
      </c>
      <c r="I2161" s="422" t="s">
        <v>516</v>
      </c>
      <c r="J2161" s="717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15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16"/>
      <c r="H2162" s="429" t="s">
        <v>515</v>
      </c>
      <c r="I2162" s="430" t="s">
        <v>516</v>
      </c>
      <c r="J2162" s="717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15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16" t="s">
        <v>467</v>
      </c>
      <c r="H2165" s="414" t="s">
        <v>516</v>
      </c>
      <c r="I2165" s="415" t="s">
        <v>516</v>
      </c>
      <c r="J2165" s="717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15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16"/>
      <c r="H2166" s="429" t="s">
        <v>516</v>
      </c>
      <c r="I2166" s="430" t="s">
        <v>516</v>
      </c>
      <c r="J2166" s="717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91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91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91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92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92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91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91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92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92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92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92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91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96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91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96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91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91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91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92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708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92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708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91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18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91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18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92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706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92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706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91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91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91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91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92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92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91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91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92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92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92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92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92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91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91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91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92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92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92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91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91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92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92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92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92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92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92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91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91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91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91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92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92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91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91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91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92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92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92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92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92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92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91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91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91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91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91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91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91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92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92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92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92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92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92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92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91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91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91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91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91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92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92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92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92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92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709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709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92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92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92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91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91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92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92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92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92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92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92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92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91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91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91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91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91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91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91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91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93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93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93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91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91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91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91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91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92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92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91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91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91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92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92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92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92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92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91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91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91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91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91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93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93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93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91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91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93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93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91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91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91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92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92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92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92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91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91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91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91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91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92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92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92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92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92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92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91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91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92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92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709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709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92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92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92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92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92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92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92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91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91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91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91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91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92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92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91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91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92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92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709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709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92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92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92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92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92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92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92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91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91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91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92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92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91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91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91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91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91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709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709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709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92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92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92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91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91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92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92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92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92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92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92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708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92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708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92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708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709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709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709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709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91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91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92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92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709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709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92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708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92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708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92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92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91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91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92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92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91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91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91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91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91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91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19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20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19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20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92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92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91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96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91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96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91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91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93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93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92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92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92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91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91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92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92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709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709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92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92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92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92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709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21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709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21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92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92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92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708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92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708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91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91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91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91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93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93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92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92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91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91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92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92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92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91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91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91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91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91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91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91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92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92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92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708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92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708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92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92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92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92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709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709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709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92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92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91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91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91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91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91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92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92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93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93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93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93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93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93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91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91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22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22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92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92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92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92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91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91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92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92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92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92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92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92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91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91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709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709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709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709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709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709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92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92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91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91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91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91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93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93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92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92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92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91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91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92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92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92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92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91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91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91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91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92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708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92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708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92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708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709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709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709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709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92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92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91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91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92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92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91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91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91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91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91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92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92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92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91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91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92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92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709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709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709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709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709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92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92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91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91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91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91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92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92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709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709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92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92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92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92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93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93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91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91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91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91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91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93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23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93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23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91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91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91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96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91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96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92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92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91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91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91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709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709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91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91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92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92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92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91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91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91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92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92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92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92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93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93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93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93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93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91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91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92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708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92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708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91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91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91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91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92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92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709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709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92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92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92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91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91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91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91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709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709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709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91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96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91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96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93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93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93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93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91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91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91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96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91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96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91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91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92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92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92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709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709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92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92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92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92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709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709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92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92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93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93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93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93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93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91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91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91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91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92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92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92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709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96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709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96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91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91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92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92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91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91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91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709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709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709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93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93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93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93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93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93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91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91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92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92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92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92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92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91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91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91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93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708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93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708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93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708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91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91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92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92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91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91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91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92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92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91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91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93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93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91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91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92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92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91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91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92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708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92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708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92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708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92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708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709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709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709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709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709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92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92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92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708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92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708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92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708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91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91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93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93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93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91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91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92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92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91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91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92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92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92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91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91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91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91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91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92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708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92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708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709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709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92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92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91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91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92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92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91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91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93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93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93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93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93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93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93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93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91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91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91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91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92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92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92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92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92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91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91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91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93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93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91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91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92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92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91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91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91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91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92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92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92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92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91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91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91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91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92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92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92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92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93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93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93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91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91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92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92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91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96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91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96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91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96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91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96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92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92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91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91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92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92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92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91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91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91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92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92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91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91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92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92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92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92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93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93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93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92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92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92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92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92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91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91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91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91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91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92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92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709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709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92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92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91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91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92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92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709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21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709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21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709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21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709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21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709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21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709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21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92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92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92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92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91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91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92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92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709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709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709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709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92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92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92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91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91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91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92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92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91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91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92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92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709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709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709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91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91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92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92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93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93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93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93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93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93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93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93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91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91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92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92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92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92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709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709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709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92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92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92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92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92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91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91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92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92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91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91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91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91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709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709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92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92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91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91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93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93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93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93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93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93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93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93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93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91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91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709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709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709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91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91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91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93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93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91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91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93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93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91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91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93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93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709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709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709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92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92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91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91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92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92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709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709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709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709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709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709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709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709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92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92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91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91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92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92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709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96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709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96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92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92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92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91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91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92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92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92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92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91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96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91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96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709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709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709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709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709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709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91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91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92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92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92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92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91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96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91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96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93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93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93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93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92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92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92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92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92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92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92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92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709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709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91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91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91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91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91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91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91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91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91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92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92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709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21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709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21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709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21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92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92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92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92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91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91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92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92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92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91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91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91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91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93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93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93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93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93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91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91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92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708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92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708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91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91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709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709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91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91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92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92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92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92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92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91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91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91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93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93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93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93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93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93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93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91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91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92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708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92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708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91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91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92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92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92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92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93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93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92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92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92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92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92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91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91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92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708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92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708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82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86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83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87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82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86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83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87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83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87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83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87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78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724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82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725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82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86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725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726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82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83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83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83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78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84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84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84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724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82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725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78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724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82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83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83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83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83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83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78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80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724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727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82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725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78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80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724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727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82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83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83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725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82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83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78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84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84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724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78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84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84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82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83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83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83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83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83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78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724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82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86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725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726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82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86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725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726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82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725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78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724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82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83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82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725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78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724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82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83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725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78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84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724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78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84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84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84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84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84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82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725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78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80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724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727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82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725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78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724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82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83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83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725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82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86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725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726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78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84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724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82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725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78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80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724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727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82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83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83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83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83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83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78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724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78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724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78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80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724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727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82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83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725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78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84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724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82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83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725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78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84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84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84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78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724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82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83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725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82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83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83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83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78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84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78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84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84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84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84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84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82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725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82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86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83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87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725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726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82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83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725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78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84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724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82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83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83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82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86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725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726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78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84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84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724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82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725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82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725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78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724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78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84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84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84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84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82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725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82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83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725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78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724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82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725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78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724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82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86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725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726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78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84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82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83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725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78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724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82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725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78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724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82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725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82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83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84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84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84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84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84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84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82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725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82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725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78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84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84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724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82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83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83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83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83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725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82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725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78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84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84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724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78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84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84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84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84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84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82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725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82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86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725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726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78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84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724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82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83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83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725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78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84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724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82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86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83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87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725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726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78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80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724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727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82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725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78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724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82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83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83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83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83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83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78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724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82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725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78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84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724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82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83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83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725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78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724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82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86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725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726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82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725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78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84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724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78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724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82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83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78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84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78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84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84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84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84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82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725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82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83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78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80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724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727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82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83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83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83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83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83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725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78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84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84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84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82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83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725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82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725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78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724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82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83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725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82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725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728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729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730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82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83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83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83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83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725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78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724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82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83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725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78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724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82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725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82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725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78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84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79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82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83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85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78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79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82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86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85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88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82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83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78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80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79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81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82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83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83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83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83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78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79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82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85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82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83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85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78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79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82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83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83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78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80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84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89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79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81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78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79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78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84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79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82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83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85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78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84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84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84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84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82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85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78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84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79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82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83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83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85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78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79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82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83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83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85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82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85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78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84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84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82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85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78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84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84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84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84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82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85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78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84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79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82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85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78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79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82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85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82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83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85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82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85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78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79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78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84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79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82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83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83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83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85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82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83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78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79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78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79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78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79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82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83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85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78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84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84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79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82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83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85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82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86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85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88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78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84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79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78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84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79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82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83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83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85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82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85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78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80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84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89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84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89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79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81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82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83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85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82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85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78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84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79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82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85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78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84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84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78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80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79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81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82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85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78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84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79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78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79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82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85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78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84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82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85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78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84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84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84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84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82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83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85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82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86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83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87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83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87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85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88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78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79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82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85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82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85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78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84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79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82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85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78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80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79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81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78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84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78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84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84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84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84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79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82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83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78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84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79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82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85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82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83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85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78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84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79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82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83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85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78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84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79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78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79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82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85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78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84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79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82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83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83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85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78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80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84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81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82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83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85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78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79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82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83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83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83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78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79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82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85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78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84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84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79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82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85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78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79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78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79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82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85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78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84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82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83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83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85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82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85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82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83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83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85"/>
      <c r="B4448" s="645" t="s">
        <v>978</v>
      </c>
      <c r="C4448" s="646" t="s">
        <v>26</v>
      </c>
      <c r="D4448" s="660">
        <v>2E-3</v>
      </c>
      <c r="E4448" s="661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78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79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78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79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82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83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85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78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84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79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723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78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84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79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78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84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79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82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85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hidden="1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8" t="str">
        <f t="shared" si="130"/>
        <v>07,25</v>
      </c>
      <c r="L4488" s="508" t="s">
        <v>266</v>
      </c>
      <c r="M4488" s="508">
        <v>17297.850000000002</v>
      </c>
      <c r="N4488" s="512">
        <v>0.5</v>
      </c>
    </row>
    <row r="4489" spans="1:14" ht="19.5" hidden="1" thickBot="1" x14ac:dyDescent="0.3">
      <c r="A4489" s="682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83" t="str">
        <f t="shared" si="130"/>
        <v>08,25</v>
      </c>
      <c r="L4489" s="483" t="s">
        <v>266</v>
      </c>
      <c r="M4489" s="483">
        <v>4726.04</v>
      </c>
      <c r="N4489" s="486">
        <v>0.54166666666666663</v>
      </c>
    </row>
    <row r="4490" spans="1:14" ht="19.5" hidden="1" thickBot="1" x14ac:dyDescent="0.3">
      <c r="A4490" s="683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7" t="str">
        <f t="shared" si="130"/>
        <v>08,25</v>
      </c>
      <c r="L4490" s="527" t="s">
        <v>266</v>
      </c>
      <c r="M4490" s="527">
        <v>2516.54</v>
      </c>
      <c r="N4490" s="530">
        <v>0.54166666666666663</v>
      </c>
    </row>
    <row r="4491" spans="1:14" ht="19.5" hidden="1" thickBot="1" x14ac:dyDescent="0.3">
      <c r="A4491" s="683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7" t="str">
        <f t="shared" si="130"/>
        <v>08,25</v>
      </c>
      <c r="L4491" s="527" t="s">
        <v>266</v>
      </c>
      <c r="M4491" s="527">
        <v>6270.02</v>
      </c>
      <c r="N4491" s="530">
        <v>0.54166666666666663</v>
      </c>
    </row>
    <row r="4492" spans="1:14" ht="19.5" hidden="1" thickBot="1" x14ac:dyDescent="0.3">
      <c r="A4492" s="685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9" t="str">
        <f t="shared" si="130"/>
        <v>08,25</v>
      </c>
      <c r="L4492" s="649" t="s">
        <v>266</v>
      </c>
      <c r="M4492" s="649">
        <v>4374.0700000000006</v>
      </c>
      <c r="N4492" s="653">
        <v>0.54166666666666663</v>
      </c>
    </row>
    <row r="4493" spans="1:14" ht="19.5" hidden="1" thickBot="1" x14ac:dyDescent="0.3">
      <c r="A4493" s="678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80" t="s">
        <v>467</v>
      </c>
      <c r="H4493" s="535" t="s">
        <v>992</v>
      </c>
      <c r="I4493" s="537" t="s">
        <v>992</v>
      </c>
      <c r="J4493" s="538"/>
      <c r="K4493" s="535" t="str">
        <f t="shared" si="130"/>
        <v>07,25</v>
      </c>
      <c r="L4493" s="535" t="s">
        <v>266</v>
      </c>
      <c r="M4493" s="535">
        <v>6263.0199999999995</v>
      </c>
      <c r="N4493" s="539">
        <v>0.58333333333333337</v>
      </c>
    </row>
    <row r="4494" spans="1:14" ht="19.5" hidden="1" thickBot="1" x14ac:dyDescent="0.3">
      <c r="A4494" s="684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689"/>
      <c r="H4494" s="594" t="s">
        <v>992</v>
      </c>
      <c r="I4494" s="596" t="s">
        <v>992</v>
      </c>
      <c r="J4494" s="597"/>
      <c r="K4494" s="594" t="str">
        <f t="shared" si="130"/>
        <v>07,25</v>
      </c>
      <c r="L4494" s="594" t="s">
        <v>266</v>
      </c>
      <c r="M4494" s="594">
        <v>2087.2200000000003</v>
      </c>
      <c r="N4494" s="598">
        <v>0.58333333333333337</v>
      </c>
    </row>
    <row r="4495" spans="1:14" ht="19.5" hidden="1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8" t="str">
        <f t="shared" si="130"/>
        <v>08,25</v>
      </c>
      <c r="L4495" s="518" t="s">
        <v>265</v>
      </c>
      <c r="M4495" s="518">
        <v>16110.3</v>
      </c>
      <c r="N4495" s="522">
        <v>0.375</v>
      </c>
    </row>
    <row r="4496" spans="1:14" ht="19.5" hidden="1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8" t="str">
        <f t="shared" si="130"/>
        <v>08,25</v>
      </c>
      <c r="L4496" s="508" t="s">
        <v>265</v>
      </c>
      <c r="M4496" s="508">
        <v>17740.019999999997</v>
      </c>
      <c r="N4496" s="512">
        <v>0.41666666666666669</v>
      </c>
    </row>
    <row r="4497" spans="1:14" ht="19.5" hidden="1" thickBot="1" x14ac:dyDescent="0.3">
      <c r="A4497" s="513">
        <f t="shared" ref="A4497:A4560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8" t="str">
        <f t="shared" si="130"/>
        <v>08,25</v>
      </c>
      <c r="L4497" s="518" t="s">
        <v>265</v>
      </c>
      <c r="M4497" s="518">
        <v>17861.37</v>
      </c>
      <c r="N4497" s="522">
        <v>0.375</v>
      </c>
    </row>
    <row r="4498" spans="1:14" ht="19.5" hidden="1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6" t="str">
        <f t="shared" si="130"/>
        <v>08,25</v>
      </c>
      <c r="L4498" s="556" t="s">
        <v>265</v>
      </c>
      <c r="M4498" s="556">
        <v>11009.200000000003</v>
      </c>
      <c r="N4498" s="560">
        <v>0.375</v>
      </c>
    </row>
    <row r="4499" spans="1:14" ht="19.5" hidden="1" thickBot="1" x14ac:dyDescent="0.3">
      <c r="A4499" s="682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83" t="str">
        <f t="shared" si="130"/>
        <v>08,25</v>
      </c>
      <c r="L4499" s="483" t="s">
        <v>265</v>
      </c>
      <c r="M4499" s="483">
        <v>16197.73</v>
      </c>
      <c r="N4499" s="486">
        <v>0.375</v>
      </c>
    </row>
    <row r="4500" spans="1:14" ht="19.5" hidden="1" thickBot="1" x14ac:dyDescent="0.3">
      <c r="A4500" s="685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9" t="str">
        <f t="shared" si="130"/>
        <v>08,25</v>
      </c>
      <c r="L4500" s="649" t="s">
        <v>266</v>
      </c>
      <c r="M4500" s="649">
        <v>1477.9199999999998</v>
      </c>
      <c r="N4500" s="653">
        <v>0.375</v>
      </c>
    </row>
    <row r="4501" spans="1:14" ht="19.5" hidden="1" thickBot="1" x14ac:dyDescent="0.3">
      <c r="A4501" s="678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5" t="str">
        <f t="shared" si="130"/>
        <v>08,25</v>
      </c>
      <c r="L4501" s="535" t="s">
        <v>28</v>
      </c>
      <c r="M4501" s="535">
        <v>16282.599999999999</v>
      </c>
      <c r="N4501" s="539">
        <v>0.41666666666666669</v>
      </c>
    </row>
    <row r="4502" spans="1:14" ht="57" hidden="1" thickBot="1" x14ac:dyDescent="0.3">
      <c r="A4502" s="679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40" t="str">
        <f t="shared" si="130"/>
        <v>08,25</v>
      </c>
      <c r="L4502" s="640" t="s">
        <v>28</v>
      </c>
      <c r="M4502" s="640">
        <v>1298.8800000000001</v>
      </c>
      <c r="N4502" s="644">
        <v>0.41666666666666669</v>
      </c>
    </row>
    <row r="4503" spans="1:14" ht="19.5" hidden="1" thickBot="1" x14ac:dyDescent="0.3">
      <c r="A4503" s="682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83" t="str">
        <f t="shared" si="130"/>
        <v>08,25</v>
      </c>
      <c r="L4503" s="483" t="s">
        <v>28</v>
      </c>
      <c r="M4503" s="483">
        <v>4055.1800000000012</v>
      </c>
      <c r="N4503" s="486">
        <v>0.45833333333333331</v>
      </c>
    </row>
    <row r="4504" spans="1:14" ht="19.5" hidden="1" thickBot="1" x14ac:dyDescent="0.3">
      <c r="A4504" s="685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9" t="str">
        <f t="shared" si="130"/>
        <v>08,25</v>
      </c>
      <c r="L4504" s="649" t="s">
        <v>28</v>
      </c>
      <c r="M4504" s="649">
        <v>13075.799999999997</v>
      </c>
      <c r="N4504" s="653">
        <v>0.45833333333333331</v>
      </c>
    </row>
    <row r="4505" spans="1:14" ht="19.5" hidden="1" thickBot="1" x14ac:dyDescent="0.3">
      <c r="A4505" s="678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5" t="str">
        <f t="shared" si="130"/>
        <v>08,25</v>
      </c>
      <c r="L4505" s="535" t="s">
        <v>28</v>
      </c>
      <c r="M4505" s="535">
        <v>2949.84</v>
      </c>
      <c r="N4505" s="539">
        <v>0.5</v>
      </c>
    </row>
    <row r="4506" spans="1:14" ht="19.5" hidden="1" thickBot="1" x14ac:dyDescent="0.3">
      <c r="A4506" s="679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40" t="str">
        <f t="shared" si="130"/>
        <v>08,25</v>
      </c>
      <c r="L4506" s="640" t="s">
        <v>28</v>
      </c>
      <c r="M4506" s="640">
        <v>14341.95</v>
      </c>
      <c r="N4506" s="644">
        <v>0.5</v>
      </c>
    </row>
    <row r="4507" spans="1:14" ht="19.5" hidden="1" thickBot="1" x14ac:dyDescent="0.3">
      <c r="A4507" s="682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83" t="str">
        <f t="shared" si="130"/>
        <v>08,25</v>
      </c>
      <c r="L4507" s="483" t="s">
        <v>28</v>
      </c>
      <c r="M4507" s="483">
        <v>6370.76</v>
      </c>
      <c r="N4507" s="486">
        <v>0.54166666666666663</v>
      </c>
    </row>
    <row r="4508" spans="1:14" ht="19.5" hidden="1" thickBot="1" x14ac:dyDescent="0.3">
      <c r="A4508" s="685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9" t="str">
        <f t="shared" si="130"/>
        <v>08,25</v>
      </c>
      <c r="L4508" s="649" t="s">
        <v>28</v>
      </c>
      <c r="M4508" s="649">
        <v>10974.86</v>
      </c>
      <c r="N4508" s="653">
        <v>0.54166666666666663</v>
      </c>
    </row>
    <row r="4509" spans="1:14" ht="19.5" hidden="1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6" t="str">
        <f t="shared" si="130"/>
        <v>08,25</v>
      </c>
      <c r="L4509" s="556" t="s">
        <v>265</v>
      </c>
      <c r="M4509" s="556">
        <v>10719.84</v>
      </c>
      <c r="N4509" s="560">
        <v>0.375</v>
      </c>
    </row>
    <row r="4510" spans="1:14" ht="19.5" hidden="1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8" t="str">
        <f t="shared" si="130"/>
        <v>08,25</v>
      </c>
      <c r="L4510" s="518" t="s">
        <v>28</v>
      </c>
      <c r="M4510" s="518">
        <v>9505.6799999999985</v>
      </c>
      <c r="N4510" s="522">
        <v>0.41666666666666669</v>
      </c>
    </row>
    <row r="4511" spans="1:14" ht="19.5" hidden="1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>
        <v>17.599</v>
      </c>
      <c r="F4511" s="508" t="s">
        <v>16</v>
      </c>
      <c r="G4511" s="509"/>
      <c r="H4511" s="508" t="s">
        <v>996</v>
      </c>
      <c r="I4511" s="510" t="s">
        <v>996</v>
      </c>
      <c r="J4511" s="511"/>
      <c r="K4511" s="508" t="str">
        <f t="shared" si="130"/>
        <v>08,25</v>
      </c>
      <c r="L4511" s="508" t="s">
        <v>265</v>
      </c>
      <c r="M4511" s="508">
        <v>17724.82</v>
      </c>
      <c r="N4511" s="512">
        <v>0.375</v>
      </c>
    </row>
    <row r="4512" spans="1:14" ht="19.5" hidden="1" thickBot="1" x14ac:dyDescent="0.3">
      <c r="A4512" s="682">
        <f t="shared" si="131"/>
        <v>2541</v>
      </c>
      <c r="B4512" s="479" t="s">
        <v>993</v>
      </c>
      <c r="C4512" s="480" t="s">
        <v>15</v>
      </c>
      <c r="D4512" s="481">
        <v>3.23</v>
      </c>
      <c r="E4512" s="482">
        <v>3.3889999999999998</v>
      </c>
      <c r="F4512" s="483" t="s">
        <v>16</v>
      </c>
      <c r="G4512" s="549"/>
      <c r="H4512" s="483" t="s">
        <v>996</v>
      </c>
      <c r="I4512" s="484" t="s">
        <v>996</v>
      </c>
      <c r="J4512" s="485"/>
      <c r="K4512" s="483" t="str">
        <f t="shared" si="130"/>
        <v>08,25</v>
      </c>
      <c r="L4512" s="483" t="s">
        <v>28</v>
      </c>
      <c r="M4512" s="483">
        <v>3358.1999999999994</v>
      </c>
      <c r="N4512" s="486">
        <v>0.41666666666666669</v>
      </c>
    </row>
    <row r="4513" spans="1:14" ht="19.5" hidden="1" thickBot="1" x14ac:dyDescent="0.3">
      <c r="A4513" s="683"/>
      <c r="B4513" s="523" t="s">
        <v>993</v>
      </c>
      <c r="C4513" s="524" t="s">
        <v>24</v>
      </c>
      <c r="D4513" s="525">
        <v>3.6389999999999998</v>
      </c>
      <c r="E4513" s="526">
        <v>3.7959999999999998</v>
      </c>
      <c r="F4513" s="527" t="s">
        <v>16</v>
      </c>
      <c r="G4513" s="561"/>
      <c r="H4513" s="527" t="s">
        <v>996</v>
      </c>
      <c r="I4513" s="528" t="s">
        <v>996</v>
      </c>
      <c r="J4513" s="529"/>
      <c r="K4513" s="527" t="str">
        <f t="shared" si="130"/>
        <v>08,25</v>
      </c>
      <c r="L4513" s="527" t="s">
        <v>28</v>
      </c>
      <c r="M4513" s="527">
        <v>3776.1199999999994</v>
      </c>
      <c r="N4513" s="530">
        <v>0.41666666666666669</v>
      </c>
    </row>
    <row r="4514" spans="1:14" ht="19.5" hidden="1" thickBot="1" x14ac:dyDescent="0.3">
      <c r="A4514" s="685"/>
      <c r="B4514" s="645" t="s">
        <v>993</v>
      </c>
      <c r="C4514" s="646" t="s">
        <v>25</v>
      </c>
      <c r="D4514" s="647">
        <v>10.852</v>
      </c>
      <c r="E4514" s="648">
        <v>10.936999999999999</v>
      </c>
      <c r="F4514" s="649" t="s">
        <v>16</v>
      </c>
      <c r="G4514" s="650"/>
      <c r="H4514" s="649" t="s">
        <v>996</v>
      </c>
      <c r="I4514" s="651" t="s">
        <v>996</v>
      </c>
      <c r="J4514" s="652"/>
      <c r="K4514" s="649" t="str">
        <f t="shared" si="130"/>
        <v>08,25</v>
      </c>
      <c r="L4514" s="649" t="s">
        <v>28</v>
      </c>
      <c r="M4514" s="649">
        <v>10900.14</v>
      </c>
      <c r="N4514" s="653">
        <v>0.41666666666666669</v>
      </c>
    </row>
    <row r="4515" spans="1:14" ht="19.5" hidden="1" thickBot="1" x14ac:dyDescent="0.3">
      <c r="A4515" s="678">
        <f t="shared" si="131"/>
        <v>2542</v>
      </c>
      <c r="B4515" s="531" t="s">
        <v>993</v>
      </c>
      <c r="C4515" s="532" t="s">
        <v>23</v>
      </c>
      <c r="D4515" s="533">
        <v>6.66</v>
      </c>
      <c r="E4515" s="534">
        <v>6.6509999999999998</v>
      </c>
      <c r="F4515" s="535" t="s">
        <v>16</v>
      </c>
      <c r="G4515" s="536"/>
      <c r="H4515" s="535" t="s">
        <v>996</v>
      </c>
      <c r="I4515" s="537" t="s">
        <v>997</v>
      </c>
      <c r="J4515" s="538"/>
      <c r="K4515" s="535" t="str">
        <f t="shared" si="130"/>
        <v>08,25</v>
      </c>
      <c r="L4515" s="535" t="s">
        <v>28</v>
      </c>
      <c r="M4515" s="535">
        <v>6692.04</v>
      </c>
      <c r="N4515" s="539">
        <v>0.45833333333333331</v>
      </c>
    </row>
    <row r="4516" spans="1:14" ht="19.5" hidden="1" thickBot="1" x14ac:dyDescent="0.3">
      <c r="A4516" s="679"/>
      <c r="B4516" s="636" t="s">
        <v>993</v>
      </c>
      <c r="C4516" s="637" t="s">
        <v>47</v>
      </c>
      <c r="D4516" s="638">
        <v>10.581</v>
      </c>
      <c r="E4516" s="639">
        <v>10.784000000000001</v>
      </c>
      <c r="F4516" s="640" t="s">
        <v>16</v>
      </c>
      <c r="G4516" s="641"/>
      <c r="H4516" s="640" t="s">
        <v>996</v>
      </c>
      <c r="I4516" s="642" t="s">
        <v>997</v>
      </c>
      <c r="J4516" s="643"/>
      <c r="K4516" s="640" t="str">
        <f t="shared" si="130"/>
        <v>08,25</v>
      </c>
      <c r="L4516" s="640" t="s">
        <v>28</v>
      </c>
      <c r="M4516" s="640">
        <v>10690.230000000001</v>
      </c>
      <c r="N4516" s="644">
        <v>0.45833333333333331</v>
      </c>
    </row>
    <row r="4517" spans="1:14" ht="19.5" hidden="1" thickBot="1" x14ac:dyDescent="0.3">
      <c r="A4517" s="682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>
        <v>4.5819999999999999</v>
      </c>
      <c r="F4517" s="483" t="s">
        <v>16</v>
      </c>
      <c r="G4517" s="549"/>
      <c r="H4517" s="483" t="s">
        <v>996</v>
      </c>
      <c r="I4517" s="484" t="s">
        <v>996</v>
      </c>
      <c r="J4517" s="485"/>
      <c r="K4517" s="483" t="str">
        <f t="shared" si="130"/>
        <v>08,25</v>
      </c>
      <c r="L4517" s="483" t="s">
        <v>266</v>
      </c>
      <c r="M4517" s="483">
        <v>4584.82</v>
      </c>
      <c r="N4517" s="486">
        <v>0.5</v>
      </c>
    </row>
    <row r="4518" spans="1:14" ht="19.5" hidden="1" thickBot="1" x14ac:dyDescent="0.3">
      <c r="A4518" s="685"/>
      <c r="B4518" s="645" t="s">
        <v>993</v>
      </c>
      <c r="C4518" s="646" t="s">
        <v>23</v>
      </c>
      <c r="D4518" s="647">
        <v>12.545</v>
      </c>
      <c r="E4518" s="648">
        <v>12.709</v>
      </c>
      <c r="F4518" s="649" t="s">
        <v>16</v>
      </c>
      <c r="G4518" s="650"/>
      <c r="H4518" s="649" t="s">
        <v>996</v>
      </c>
      <c r="I4518" s="651" t="s">
        <v>996</v>
      </c>
      <c r="J4518" s="652"/>
      <c r="K4518" s="649" t="str">
        <f t="shared" si="130"/>
        <v>08,25</v>
      </c>
      <c r="L4518" s="649" t="s">
        <v>28</v>
      </c>
      <c r="M4518" s="649">
        <v>12684.789999999999</v>
      </c>
      <c r="N4518" s="653">
        <v>0.5</v>
      </c>
    </row>
    <row r="4519" spans="1:14" ht="19.5" hidden="1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>
        <v>17.696999999999999</v>
      </c>
      <c r="F4519" s="508" t="s">
        <v>16</v>
      </c>
      <c r="G4519" s="509"/>
      <c r="H4519" s="508" t="s">
        <v>997</v>
      </c>
      <c r="I4519" s="510" t="s">
        <v>997</v>
      </c>
      <c r="J4519" s="511"/>
      <c r="K4519" s="508" t="str">
        <f t="shared" si="130"/>
        <v>08,25</v>
      </c>
      <c r="L4519" s="508" t="s">
        <v>265</v>
      </c>
      <c r="M4519" s="508">
        <v>17795.25</v>
      </c>
      <c r="N4519" s="512">
        <v>0.375</v>
      </c>
    </row>
    <row r="4520" spans="1:14" ht="19.5" hidden="1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>
        <v>10.346</v>
      </c>
      <c r="F4520" s="518" t="s">
        <v>30</v>
      </c>
      <c r="G4520" s="519"/>
      <c r="H4520" s="518" t="s">
        <v>996</v>
      </c>
      <c r="I4520" s="520" t="s">
        <v>996</v>
      </c>
      <c r="J4520" s="521"/>
      <c r="K4520" s="518" t="str">
        <f t="shared" si="130"/>
        <v>08,25</v>
      </c>
      <c r="L4520" s="518" t="s">
        <v>265</v>
      </c>
      <c r="M4520" s="518">
        <v>10971.52</v>
      </c>
      <c r="N4520" s="522">
        <v>0.375</v>
      </c>
    </row>
    <row r="4521" spans="1:14" ht="19.5" hidden="1" thickBot="1" x14ac:dyDescent="0.3">
      <c r="A4521" s="678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>
        <v>4.6040000000000001</v>
      </c>
      <c r="F4521" s="535" t="s">
        <v>30</v>
      </c>
      <c r="G4521" s="536" t="s">
        <v>23</v>
      </c>
      <c r="H4521" s="535" t="s">
        <v>996</v>
      </c>
      <c r="I4521" s="537" t="s">
        <v>997</v>
      </c>
      <c r="J4521" s="538"/>
      <c r="K4521" s="535" t="str">
        <f t="shared" si="130"/>
        <v>08,25</v>
      </c>
      <c r="L4521" s="535" t="s">
        <v>28</v>
      </c>
      <c r="M4521" s="535">
        <v>4856</v>
      </c>
      <c r="N4521" s="539">
        <v>0.41666666666666669</v>
      </c>
    </row>
    <row r="4522" spans="1:14" ht="19.5" hidden="1" thickBot="1" x14ac:dyDescent="0.3">
      <c r="A4522" s="684"/>
      <c r="B4522" s="563" t="s">
        <v>993</v>
      </c>
      <c r="C4522" s="564" t="s">
        <v>23</v>
      </c>
      <c r="D4522" s="565">
        <v>3.738</v>
      </c>
      <c r="E4522" s="566">
        <v>3.1469999999999998</v>
      </c>
      <c r="F4522" s="567" t="s">
        <v>30</v>
      </c>
      <c r="G4522" s="568"/>
      <c r="H4522" s="567" t="s">
        <v>996</v>
      </c>
      <c r="I4522" s="569" t="s">
        <v>997</v>
      </c>
      <c r="J4522" s="570"/>
      <c r="K4522" s="567" t="str">
        <f t="shared" si="130"/>
        <v>08,25</v>
      </c>
      <c r="L4522" s="567" t="s">
        <v>28</v>
      </c>
      <c r="M4522" s="567">
        <v>3738.3599999999997</v>
      </c>
      <c r="N4522" s="571">
        <v>0.41666666666666669</v>
      </c>
    </row>
    <row r="4523" spans="1:14" ht="19.5" hidden="1" thickBot="1" x14ac:dyDescent="0.3">
      <c r="A4523" s="679"/>
      <c r="B4523" s="636" t="s">
        <v>993</v>
      </c>
      <c r="C4523" s="637" t="s">
        <v>47</v>
      </c>
      <c r="D4523" s="638">
        <v>3.06</v>
      </c>
      <c r="E4523" s="639">
        <v>2.2080000000000002</v>
      </c>
      <c r="F4523" s="640" t="s">
        <v>30</v>
      </c>
      <c r="G4523" s="641"/>
      <c r="H4523" s="640" t="s">
        <v>996</v>
      </c>
      <c r="I4523" s="642" t="s">
        <v>997</v>
      </c>
      <c r="J4523" s="643"/>
      <c r="K4523" s="640" t="str">
        <f t="shared" si="130"/>
        <v>08,25</v>
      </c>
      <c r="L4523" s="640" t="s">
        <v>28</v>
      </c>
      <c r="M4523" s="640">
        <v>3060.72</v>
      </c>
      <c r="N4523" s="644">
        <v>0.41666666666666669</v>
      </c>
    </row>
    <row r="4524" spans="1:14" ht="19.5" hidden="1" thickBot="1" x14ac:dyDescent="0.3">
      <c r="A4524" s="682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>
        <v>3.222</v>
      </c>
      <c r="F4524" s="483" t="s">
        <v>30</v>
      </c>
      <c r="G4524" s="549" t="s">
        <v>715</v>
      </c>
      <c r="H4524" s="483" t="s">
        <v>996</v>
      </c>
      <c r="I4524" s="484" t="s">
        <v>997</v>
      </c>
      <c r="J4524" s="485"/>
      <c r="K4524" s="483" t="str">
        <f t="shared" si="130"/>
        <v>08,25</v>
      </c>
      <c r="L4524" s="483" t="s">
        <v>28</v>
      </c>
      <c r="M4524" s="483">
        <v>4230.4799999999996</v>
      </c>
      <c r="N4524" s="486">
        <v>0.45833333333333331</v>
      </c>
    </row>
    <row r="4525" spans="1:14" ht="19.5" hidden="1" thickBot="1" x14ac:dyDescent="0.3">
      <c r="A4525" s="683"/>
      <c r="B4525" s="523" t="s">
        <v>993</v>
      </c>
      <c r="C4525" s="524" t="s">
        <v>15</v>
      </c>
      <c r="D4525" s="525">
        <v>1.43</v>
      </c>
      <c r="E4525" s="526">
        <v>1.3660000000000001</v>
      </c>
      <c r="F4525" s="527" t="s">
        <v>30</v>
      </c>
      <c r="G4525" s="561"/>
      <c r="H4525" s="527" t="s">
        <v>996</v>
      </c>
      <c r="I4525" s="528" t="s">
        <v>997</v>
      </c>
      <c r="J4525" s="529"/>
      <c r="K4525" s="527" t="str">
        <f t="shared" si="130"/>
        <v>08,25</v>
      </c>
      <c r="L4525" s="527" t="s">
        <v>28</v>
      </c>
      <c r="M4525" s="527">
        <v>1430.4</v>
      </c>
      <c r="N4525" s="530">
        <v>0.45833333333333331</v>
      </c>
    </row>
    <row r="4526" spans="1:14" ht="19.5" hidden="1" thickBot="1" x14ac:dyDescent="0.3">
      <c r="A4526" s="685"/>
      <c r="B4526" s="645" t="s">
        <v>993</v>
      </c>
      <c r="C4526" s="646" t="s">
        <v>47</v>
      </c>
      <c r="D4526" s="647">
        <v>4.6399999999999997</v>
      </c>
      <c r="E4526" s="648">
        <v>4.2720000000000002</v>
      </c>
      <c r="F4526" s="649" t="s">
        <v>30</v>
      </c>
      <c r="G4526" s="650"/>
      <c r="H4526" s="649" t="s">
        <v>996</v>
      </c>
      <c r="I4526" s="651" t="s">
        <v>997</v>
      </c>
      <c r="J4526" s="652"/>
      <c r="K4526" s="649" t="str">
        <f t="shared" si="130"/>
        <v>08,25</v>
      </c>
      <c r="L4526" s="649" t="s">
        <v>28</v>
      </c>
      <c r="M4526" s="649">
        <v>4640.2</v>
      </c>
      <c r="N4526" s="653">
        <v>0.45833333333333331</v>
      </c>
    </row>
    <row r="4527" spans="1:14" ht="19.5" hidden="1" thickBot="1" x14ac:dyDescent="0.3">
      <c r="A4527" s="678">
        <f t="shared" si="131"/>
        <v>2548</v>
      </c>
      <c r="B4527" s="531" t="s">
        <v>993</v>
      </c>
      <c r="C4527" s="532" t="s">
        <v>15</v>
      </c>
      <c r="D4527" s="533">
        <v>1.04</v>
      </c>
      <c r="E4527" s="534">
        <v>0.95599999999999996</v>
      </c>
      <c r="F4527" s="535" t="s">
        <v>30</v>
      </c>
      <c r="G4527" s="536"/>
      <c r="H4527" s="535" t="s">
        <v>996</v>
      </c>
      <c r="I4527" s="537" t="s">
        <v>998</v>
      </c>
      <c r="J4527" s="538"/>
      <c r="K4527" s="535" t="str">
        <f t="shared" si="130"/>
        <v>08,25</v>
      </c>
      <c r="L4527" s="535" t="s">
        <v>28</v>
      </c>
      <c r="M4527" s="535">
        <v>1040.96</v>
      </c>
      <c r="N4527" s="539">
        <v>0.5</v>
      </c>
    </row>
    <row r="4528" spans="1:14" ht="19.5" hidden="1" thickBot="1" x14ac:dyDescent="0.3">
      <c r="A4528" s="679"/>
      <c r="B4528" s="636" t="s">
        <v>993</v>
      </c>
      <c r="C4528" s="637" t="s">
        <v>24</v>
      </c>
      <c r="D4528" s="638">
        <v>10.356</v>
      </c>
      <c r="E4528" s="639">
        <v>9.3010000000000002</v>
      </c>
      <c r="F4528" s="640" t="s">
        <v>30</v>
      </c>
      <c r="G4528" s="641"/>
      <c r="H4528" s="640" t="s">
        <v>996</v>
      </c>
      <c r="I4528" s="642" t="s">
        <v>998</v>
      </c>
      <c r="J4528" s="643"/>
      <c r="K4528" s="640" t="str">
        <f t="shared" si="130"/>
        <v>08,25</v>
      </c>
      <c r="L4528" s="640" t="s">
        <v>28</v>
      </c>
      <c r="M4528" s="640">
        <v>10356.879999999999</v>
      </c>
      <c r="N4528" s="644">
        <v>0.5</v>
      </c>
    </row>
    <row r="4529" spans="1:14" ht="19.5" hidden="1" thickBot="1" x14ac:dyDescent="0.3">
      <c r="A4529" s="682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>
        <v>14.824999999999999</v>
      </c>
      <c r="F4529" s="483" t="s">
        <v>16</v>
      </c>
      <c r="G4529" s="549"/>
      <c r="H4529" s="483" t="s">
        <v>996</v>
      </c>
      <c r="I4529" s="484" t="s">
        <v>997</v>
      </c>
      <c r="J4529" s="485"/>
      <c r="K4529" s="483" t="str">
        <f t="shared" si="130"/>
        <v>08,25</v>
      </c>
      <c r="L4529" s="483" t="s">
        <v>266</v>
      </c>
      <c r="M4529" s="483">
        <v>15082.98</v>
      </c>
      <c r="N4529" s="486">
        <v>0.54166666666666663</v>
      </c>
    </row>
    <row r="4530" spans="1:14" ht="19.5" hidden="1" thickBot="1" x14ac:dyDescent="0.3">
      <c r="A4530" s="685"/>
      <c r="B4530" s="645" t="s">
        <v>993</v>
      </c>
      <c r="C4530" s="646" t="s">
        <v>480</v>
      </c>
      <c r="D4530" s="647">
        <v>0.25</v>
      </c>
      <c r="E4530" s="648">
        <v>0.252</v>
      </c>
      <c r="F4530" s="649" t="s">
        <v>16</v>
      </c>
      <c r="G4530" s="650" t="s">
        <v>76</v>
      </c>
      <c r="H4530" s="649" t="s">
        <v>996</v>
      </c>
      <c r="I4530" s="651" t="s">
        <v>997</v>
      </c>
      <c r="J4530" s="652"/>
      <c r="K4530" s="649" t="str">
        <f t="shared" si="130"/>
        <v>08,25</v>
      </c>
      <c r="L4530" s="649" t="s">
        <v>266</v>
      </c>
      <c r="M4530" s="649">
        <v>252</v>
      </c>
      <c r="N4530" s="653">
        <v>0.54166666666666663</v>
      </c>
    </row>
    <row r="4531" spans="1:14" ht="19.5" hidden="1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>
        <v>16.971</v>
      </c>
      <c r="F4531" s="508" t="s">
        <v>16</v>
      </c>
      <c r="G4531" s="509" t="s">
        <v>747</v>
      </c>
      <c r="H4531" s="508" t="s">
        <v>998</v>
      </c>
      <c r="I4531" s="510" t="s">
        <v>998</v>
      </c>
      <c r="J4531" s="511"/>
      <c r="K4531" s="508" t="str">
        <f t="shared" si="130"/>
        <v>08,25</v>
      </c>
      <c r="L4531" s="508" t="s">
        <v>28</v>
      </c>
      <c r="M4531" s="508">
        <v>16891.62</v>
      </c>
      <c r="N4531" s="512">
        <v>0.41666666666666669</v>
      </c>
    </row>
    <row r="4532" spans="1:14" ht="19.5" hidden="1" thickBot="1" x14ac:dyDescent="0.3">
      <c r="A4532" s="682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>
        <v>2.9750000000000001</v>
      </c>
      <c r="F4532" s="483" t="s">
        <v>16</v>
      </c>
      <c r="G4532" s="549" t="s">
        <v>844</v>
      </c>
      <c r="H4532" s="483" t="s">
        <v>998</v>
      </c>
      <c r="I4532" s="484" t="s">
        <v>999</v>
      </c>
      <c r="J4532" s="485"/>
      <c r="K4532" s="483" t="str">
        <f t="shared" si="130"/>
        <v>08,25</v>
      </c>
      <c r="L4532" s="483" t="s">
        <v>266</v>
      </c>
      <c r="M4532" s="483">
        <v>2975.0300000000007</v>
      </c>
      <c r="N4532" s="486">
        <v>0.5</v>
      </c>
    </row>
    <row r="4533" spans="1:14" ht="19.5" hidden="1" thickBot="1" x14ac:dyDescent="0.3">
      <c r="A4533" s="683"/>
      <c r="B4533" s="495" t="s">
        <v>996</v>
      </c>
      <c r="C4533" s="496" t="s">
        <v>55</v>
      </c>
      <c r="D4533" s="497">
        <v>10.58</v>
      </c>
      <c r="E4533" s="498">
        <v>10.832000000000001</v>
      </c>
      <c r="F4533" s="499" t="s">
        <v>16</v>
      </c>
      <c r="G4533" s="562" t="s">
        <v>845</v>
      </c>
      <c r="H4533" s="499" t="s">
        <v>998</v>
      </c>
      <c r="I4533" s="500" t="s">
        <v>999</v>
      </c>
      <c r="J4533" s="501"/>
      <c r="K4533" s="499" t="str">
        <f t="shared" si="130"/>
        <v>08,25</v>
      </c>
      <c r="L4533" s="499" t="s">
        <v>266</v>
      </c>
      <c r="M4533" s="499">
        <v>10763.779999999999</v>
      </c>
      <c r="N4533" s="502">
        <v>0.5</v>
      </c>
    </row>
    <row r="4534" spans="1:14" ht="19.5" hidden="1" thickBot="1" x14ac:dyDescent="0.3">
      <c r="A4534" s="503">
        <f t="shared" si="131"/>
        <v>2552</v>
      </c>
      <c r="B4534" s="504" t="s">
        <v>997</v>
      </c>
      <c r="C4534" s="505" t="s">
        <v>32</v>
      </c>
      <c r="D4534" s="506">
        <v>18.047000000000001</v>
      </c>
      <c r="E4534" s="507">
        <v>18.221</v>
      </c>
      <c r="F4534" s="508" t="s">
        <v>16</v>
      </c>
      <c r="G4534" s="509"/>
      <c r="H4534" s="508" t="s">
        <v>999</v>
      </c>
      <c r="I4534" s="510" t="s">
        <v>999</v>
      </c>
      <c r="J4534" s="511"/>
      <c r="K4534" s="508" t="str">
        <f t="shared" si="130"/>
        <v>08,25</v>
      </c>
      <c r="L4534" s="508" t="s">
        <v>266</v>
      </c>
      <c r="M4534" s="508">
        <v>18171.059999999998</v>
      </c>
      <c r="N4534" s="512">
        <v>0.41666666666666669</v>
      </c>
    </row>
    <row r="4535" spans="1:14" ht="19.5" hidden="1" thickBot="1" x14ac:dyDescent="0.3">
      <c r="A4535" s="513">
        <f t="shared" si="131"/>
        <v>2553</v>
      </c>
      <c r="B4535" s="514" t="s">
        <v>997</v>
      </c>
      <c r="C4535" s="515" t="s">
        <v>32</v>
      </c>
      <c r="D4535" s="516">
        <v>18</v>
      </c>
      <c r="E4535" s="517">
        <v>18.099</v>
      </c>
      <c r="F4535" s="518" t="s">
        <v>16</v>
      </c>
      <c r="G4535" s="519"/>
      <c r="H4535" s="518" t="s">
        <v>999</v>
      </c>
      <c r="I4535" s="520" t="s">
        <v>999</v>
      </c>
      <c r="J4535" s="521"/>
      <c r="K4535" s="518" t="str">
        <f t="shared" si="130"/>
        <v>08,25</v>
      </c>
      <c r="L4535" s="518" t="s">
        <v>266</v>
      </c>
      <c r="M4535" s="518">
        <v>18058.72</v>
      </c>
      <c r="N4535" s="522">
        <v>0.45833333333333331</v>
      </c>
    </row>
    <row r="4536" spans="1:14" ht="19.5" hidden="1" thickBot="1" x14ac:dyDescent="0.3">
      <c r="A4536" s="678">
        <f t="shared" si="131"/>
        <v>2554</v>
      </c>
      <c r="B4536" s="531" t="s">
        <v>997</v>
      </c>
      <c r="C4536" s="532" t="s">
        <v>42</v>
      </c>
      <c r="D4536" s="533">
        <v>1.413</v>
      </c>
      <c r="E4536" s="534">
        <v>1.5</v>
      </c>
      <c r="F4536" s="535" t="s">
        <v>16</v>
      </c>
      <c r="G4536" s="536"/>
      <c r="H4536" s="535" t="s">
        <v>999</v>
      </c>
      <c r="I4536" s="537" t="s">
        <v>1000</v>
      </c>
      <c r="J4536" s="538"/>
      <c r="K4536" s="535" t="str">
        <f t="shared" si="130"/>
        <v>08,25</v>
      </c>
      <c r="L4536" s="535" t="s">
        <v>266</v>
      </c>
      <c r="M4536" s="535">
        <v>1468.6</v>
      </c>
      <c r="N4536" s="539">
        <v>0.5</v>
      </c>
    </row>
    <row r="4537" spans="1:14" ht="19.5" hidden="1" thickBot="1" x14ac:dyDescent="0.3">
      <c r="A4537" s="684"/>
      <c r="B4537" s="563" t="s">
        <v>997</v>
      </c>
      <c r="C4537" s="564" t="s">
        <v>811</v>
      </c>
      <c r="D4537" s="565">
        <v>10.327</v>
      </c>
      <c r="E4537" s="566">
        <v>10.442</v>
      </c>
      <c r="F4537" s="567" t="s">
        <v>16</v>
      </c>
      <c r="G4537" s="568"/>
      <c r="H4537" s="567" t="s">
        <v>999</v>
      </c>
      <c r="I4537" s="569" t="s">
        <v>1000</v>
      </c>
      <c r="J4537" s="570"/>
      <c r="K4537" s="567" t="str">
        <f t="shared" si="130"/>
        <v>08,25</v>
      </c>
      <c r="L4537" s="567" t="s">
        <v>266</v>
      </c>
      <c r="M4537" s="567">
        <v>10437.020000000002</v>
      </c>
      <c r="N4537" s="571">
        <v>0.5</v>
      </c>
    </row>
    <row r="4538" spans="1:14" ht="19.5" hidden="1" thickBot="1" x14ac:dyDescent="0.3">
      <c r="A4538" s="679"/>
      <c r="B4538" s="636" t="s">
        <v>997</v>
      </c>
      <c r="C4538" s="637" t="s">
        <v>34</v>
      </c>
      <c r="D4538" s="638">
        <v>5.6509999999999998</v>
      </c>
      <c r="E4538" s="639">
        <v>5.7670000000000003</v>
      </c>
      <c r="F4538" s="640" t="s">
        <v>16</v>
      </c>
      <c r="G4538" s="641"/>
      <c r="H4538" s="640" t="s">
        <v>999</v>
      </c>
      <c r="I4538" s="642" t="s">
        <v>1000</v>
      </c>
      <c r="J4538" s="643"/>
      <c r="K4538" s="640" t="str">
        <f t="shared" si="130"/>
        <v>08,25</v>
      </c>
      <c r="L4538" s="640" t="s">
        <v>266</v>
      </c>
      <c r="M4538" s="640">
        <v>5776.56</v>
      </c>
      <c r="N4538" s="644">
        <v>0.5</v>
      </c>
    </row>
    <row r="4539" spans="1:14" ht="19.5" hidden="1" thickBot="1" x14ac:dyDescent="0.3">
      <c r="A4539" s="682">
        <f t="shared" si="131"/>
        <v>2555</v>
      </c>
      <c r="B4539" s="479" t="s">
        <v>997</v>
      </c>
      <c r="C4539" s="480" t="s">
        <v>39</v>
      </c>
      <c r="D4539" s="481">
        <v>9.3870000000000005</v>
      </c>
      <c r="E4539" s="482">
        <v>9.52</v>
      </c>
      <c r="F4539" s="483" t="s">
        <v>16</v>
      </c>
      <c r="G4539" s="549"/>
      <c r="H4539" s="483" t="s">
        <v>999</v>
      </c>
      <c r="I4539" s="484" t="s">
        <v>1000</v>
      </c>
      <c r="J4539" s="485"/>
      <c r="K4539" s="483" t="str">
        <f t="shared" si="130"/>
        <v>08,25</v>
      </c>
      <c r="L4539" s="483" t="s">
        <v>266</v>
      </c>
      <c r="M4539" s="483">
        <v>9465.6200000000008</v>
      </c>
      <c r="N4539" s="486">
        <v>0.54166666666666663</v>
      </c>
    </row>
    <row r="4540" spans="1:14" ht="19.5" hidden="1" thickBot="1" x14ac:dyDescent="0.3">
      <c r="A4540" s="683"/>
      <c r="B4540" s="523" t="s">
        <v>997</v>
      </c>
      <c r="C4540" s="524" t="s">
        <v>41</v>
      </c>
      <c r="D4540" s="525">
        <v>4.718</v>
      </c>
      <c r="E4540" s="526">
        <v>4.8179999999999996</v>
      </c>
      <c r="F4540" s="527" t="s">
        <v>16</v>
      </c>
      <c r="G4540" s="561"/>
      <c r="H4540" s="527" t="s">
        <v>999</v>
      </c>
      <c r="I4540" s="528" t="s">
        <v>1000</v>
      </c>
      <c r="J4540" s="529"/>
      <c r="K4540" s="527" t="str">
        <f t="shared" si="130"/>
        <v>08,25</v>
      </c>
      <c r="L4540" s="527" t="s">
        <v>266</v>
      </c>
      <c r="M4540" s="527">
        <v>4802.1799999999994</v>
      </c>
      <c r="N4540" s="530">
        <v>0.54166666666666663</v>
      </c>
    </row>
    <row r="4541" spans="1:14" ht="19.5" hidden="1" thickBot="1" x14ac:dyDescent="0.3">
      <c r="A4541" s="685"/>
      <c r="B4541" s="645" t="s">
        <v>997</v>
      </c>
      <c r="C4541" s="646" t="s">
        <v>873</v>
      </c>
      <c r="D4541" s="647">
        <v>3.67</v>
      </c>
      <c r="E4541" s="648">
        <v>3.7389999999999999</v>
      </c>
      <c r="F4541" s="649" t="s">
        <v>16</v>
      </c>
      <c r="G4541" s="650"/>
      <c r="H4541" s="649" t="s">
        <v>999</v>
      </c>
      <c r="I4541" s="651" t="s">
        <v>1000</v>
      </c>
      <c r="J4541" s="652"/>
      <c r="K4541" s="649" t="str">
        <f t="shared" si="130"/>
        <v>08,25</v>
      </c>
      <c r="L4541" s="649" t="s">
        <v>266</v>
      </c>
      <c r="M4541" s="649">
        <v>3720.54</v>
      </c>
      <c r="N4541" s="653">
        <v>0.54166666666666663</v>
      </c>
    </row>
    <row r="4542" spans="1:14" ht="19.5" hidden="1" thickBot="1" x14ac:dyDescent="0.3">
      <c r="A4542" s="551">
        <f t="shared" si="131"/>
        <v>2556</v>
      </c>
      <c r="B4542" s="552" t="s">
        <v>997</v>
      </c>
      <c r="C4542" s="553" t="s">
        <v>981</v>
      </c>
      <c r="D4542" s="554">
        <v>7.9130000000000003</v>
      </c>
      <c r="E4542" s="555">
        <v>7.9870000000000001</v>
      </c>
      <c r="F4542" s="556" t="s">
        <v>16</v>
      </c>
      <c r="G4542" s="557" t="s">
        <v>467</v>
      </c>
      <c r="H4542" s="556" t="s">
        <v>999</v>
      </c>
      <c r="I4542" s="558" t="s">
        <v>999</v>
      </c>
      <c r="J4542" s="559"/>
      <c r="K4542" s="556" t="str">
        <f t="shared" si="130"/>
        <v>08,25</v>
      </c>
      <c r="L4542" s="556" t="s">
        <v>266</v>
      </c>
      <c r="M4542" s="556">
        <v>7914.9700000000012</v>
      </c>
      <c r="N4542" s="560">
        <v>0.58333333333333337</v>
      </c>
    </row>
    <row r="4543" spans="1:14" ht="19.5" hidden="1" thickBot="1" x14ac:dyDescent="0.3">
      <c r="A4543" s="682">
        <f t="shared" si="131"/>
        <v>2557</v>
      </c>
      <c r="B4543" s="479" t="s">
        <v>998</v>
      </c>
      <c r="C4543" s="480" t="s">
        <v>26</v>
      </c>
      <c r="D4543" s="481">
        <v>8.5109999999999992</v>
      </c>
      <c r="E4543" s="482">
        <v>8.6210000000000004</v>
      </c>
      <c r="F4543" s="483" t="s">
        <v>16</v>
      </c>
      <c r="G4543" s="549"/>
      <c r="H4543" s="483" t="s">
        <v>1000</v>
      </c>
      <c r="I4543" s="484" t="s">
        <v>1000</v>
      </c>
      <c r="J4543" s="485"/>
      <c r="K4543" s="483" t="str">
        <f t="shared" si="130"/>
        <v>08,25</v>
      </c>
      <c r="L4543" s="483" t="s">
        <v>265</v>
      </c>
      <c r="M4543" s="483">
        <v>8602.0299999999988</v>
      </c>
      <c r="N4543" s="486">
        <v>0.375</v>
      </c>
    </row>
    <row r="4544" spans="1:14" ht="19.5" hidden="1" thickBot="1" x14ac:dyDescent="0.3">
      <c r="A4544" s="685"/>
      <c r="B4544" s="645" t="s">
        <v>998</v>
      </c>
      <c r="C4544" s="646" t="s">
        <v>26</v>
      </c>
      <c r="D4544" s="647">
        <v>8.468</v>
      </c>
      <c r="E4544" s="648">
        <v>8.468</v>
      </c>
      <c r="F4544" s="649" t="s">
        <v>16</v>
      </c>
      <c r="G4544" s="650" t="s">
        <v>496</v>
      </c>
      <c r="H4544" s="649" t="s">
        <v>1000</v>
      </c>
      <c r="I4544" s="651" t="s">
        <v>1000</v>
      </c>
      <c r="J4544" s="652"/>
      <c r="K4544" s="649" t="str">
        <f t="shared" si="130"/>
        <v>08,25</v>
      </c>
      <c r="L4544" s="649" t="s">
        <v>265</v>
      </c>
      <c r="M4544" s="649">
        <v>8468.6</v>
      </c>
      <c r="N4544" s="653">
        <v>0.375</v>
      </c>
    </row>
    <row r="4545" spans="1:14" ht="19.5" hidden="1" thickBot="1" x14ac:dyDescent="0.3">
      <c r="A4545" s="503">
        <f t="shared" si="131"/>
        <v>2558</v>
      </c>
      <c r="B4545" s="504" t="s">
        <v>998</v>
      </c>
      <c r="C4545" s="505" t="s">
        <v>26</v>
      </c>
      <c r="D4545" s="506">
        <v>17.513000000000002</v>
      </c>
      <c r="E4545" s="507">
        <v>17.745999999999999</v>
      </c>
      <c r="F4545" s="508" t="s">
        <v>16</v>
      </c>
      <c r="G4545" s="509"/>
      <c r="H4545" s="508" t="s">
        <v>1000</v>
      </c>
      <c r="I4545" s="510" t="s">
        <v>1000</v>
      </c>
      <c r="J4545" s="511"/>
      <c r="K4545" s="508" t="str">
        <f t="shared" si="130"/>
        <v>08,25</v>
      </c>
      <c r="L4545" s="508" t="s">
        <v>265</v>
      </c>
      <c r="M4545" s="508">
        <v>17689.82</v>
      </c>
      <c r="N4545" s="512">
        <v>0.41666666666666669</v>
      </c>
    </row>
    <row r="4546" spans="1:14" ht="19.5" hidden="1" thickBot="1" x14ac:dyDescent="0.3">
      <c r="A4546" s="513">
        <f t="shared" si="131"/>
        <v>2559</v>
      </c>
      <c r="B4546" s="514" t="s">
        <v>998</v>
      </c>
      <c r="C4546" s="515" t="s">
        <v>26</v>
      </c>
      <c r="D4546" s="516">
        <v>17.600000000000001</v>
      </c>
      <c r="E4546" s="517">
        <f>16.922+0.903</f>
        <v>17.824999999999999</v>
      </c>
      <c r="F4546" s="518" t="s">
        <v>16</v>
      </c>
      <c r="G4546" s="519"/>
      <c r="H4546" s="518" t="s">
        <v>1001</v>
      </c>
      <c r="I4546" s="520" t="s">
        <v>1001</v>
      </c>
      <c r="J4546" s="521" t="s">
        <v>986</v>
      </c>
      <c r="K4546" s="518" t="str">
        <f t="shared" si="130"/>
        <v>08,25</v>
      </c>
      <c r="L4546" s="518" t="s">
        <v>265</v>
      </c>
      <c r="M4546" s="518">
        <v>17772.489999999998</v>
      </c>
      <c r="N4546" s="522">
        <v>0.375</v>
      </c>
    </row>
    <row r="4547" spans="1:14" ht="19.5" hidden="1" thickBot="1" x14ac:dyDescent="0.3">
      <c r="A4547" s="551">
        <f t="shared" si="131"/>
        <v>2560</v>
      </c>
      <c r="B4547" s="552" t="s">
        <v>998</v>
      </c>
      <c r="C4547" s="553" t="s">
        <v>26</v>
      </c>
      <c r="D4547" s="554">
        <v>12.9</v>
      </c>
      <c r="E4547" s="555">
        <v>12.414999999999999</v>
      </c>
      <c r="F4547" s="556" t="s">
        <v>30</v>
      </c>
      <c r="G4547" s="557"/>
      <c r="H4547" s="556" t="s">
        <v>1000</v>
      </c>
      <c r="I4547" s="558" t="s">
        <v>1000</v>
      </c>
      <c r="J4547" s="559"/>
      <c r="K4547" s="556" t="str">
        <f t="shared" si="130"/>
        <v>08,25</v>
      </c>
      <c r="L4547" s="556" t="s">
        <v>265</v>
      </c>
      <c r="M4547" s="556">
        <v>12900.679999999998</v>
      </c>
      <c r="N4547" s="560">
        <v>0.41666666666666669</v>
      </c>
    </row>
    <row r="4548" spans="1:14" ht="19.5" hidden="1" thickBot="1" x14ac:dyDescent="0.3">
      <c r="A4548" s="682">
        <f t="shared" si="131"/>
        <v>2561</v>
      </c>
      <c r="B4548" s="479" t="s">
        <v>999</v>
      </c>
      <c r="C4548" s="480" t="s">
        <v>26</v>
      </c>
      <c r="D4548" s="481">
        <v>15.99</v>
      </c>
      <c r="E4548" s="482">
        <v>16.074000000000002</v>
      </c>
      <c r="F4548" s="483" t="s">
        <v>16</v>
      </c>
      <c r="G4548" s="549"/>
      <c r="H4548" s="483" t="s">
        <v>1002</v>
      </c>
      <c r="I4548" s="484" t="s">
        <v>1002</v>
      </c>
      <c r="J4548" s="485"/>
      <c r="K4548" s="483" t="str">
        <f t="shared" si="130"/>
        <v>08,25</v>
      </c>
      <c r="L4548" s="483" t="s">
        <v>265</v>
      </c>
      <c r="M4548" s="483">
        <v>16144.87</v>
      </c>
      <c r="N4548" s="486">
        <v>0.375</v>
      </c>
    </row>
    <row r="4549" spans="1:14" ht="19.5" hidden="1" thickBot="1" x14ac:dyDescent="0.3">
      <c r="A4549" s="685"/>
      <c r="B4549" s="645" t="s">
        <v>999</v>
      </c>
      <c r="C4549" s="646" t="s">
        <v>952</v>
      </c>
      <c r="D4549" s="647">
        <v>1.5449999999999999</v>
      </c>
      <c r="E4549" s="648">
        <v>1.6180000000000001</v>
      </c>
      <c r="F4549" s="649" t="s">
        <v>16</v>
      </c>
      <c r="G4549" s="650"/>
      <c r="H4549" s="649" t="s">
        <v>1002</v>
      </c>
      <c r="I4549" s="651" t="s">
        <v>1002</v>
      </c>
      <c r="J4549" s="652"/>
      <c r="K4549" s="649" t="str">
        <f t="shared" si="130"/>
        <v>08,25</v>
      </c>
      <c r="L4549" s="649" t="s">
        <v>266</v>
      </c>
      <c r="M4549" s="649">
        <v>1616.1000000000001</v>
      </c>
      <c r="N4549" s="653">
        <v>0.375</v>
      </c>
    </row>
    <row r="4550" spans="1:14" ht="19.5" hidden="1" thickBot="1" x14ac:dyDescent="0.3">
      <c r="A4550" s="678">
        <f t="shared" si="131"/>
        <v>2562</v>
      </c>
      <c r="B4550" s="531" t="s">
        <v>999</v>
      </c>
      <c r="C4550" s="532" t="s">
        <v>839</v>
      </c>
      <c r="D4550" s="533">
        <v>1.6910000000000001</v>
      </c>
      <c r="E4550" s="534">
        <v>1.7310000000000001</v>
      </c>
      <c r="F4550" s="535" t="s">
        <v>16</v>
      </c>
      <c r="G4550" s="536"/>
      <c r="H4550" s="535" t="s">
        <v>1001</v>
      </c>
      <c r="I4550" s="537" t="s">
        <v>1001</v>
      </c>
      <c r="J4550" s="538"/>
      <c r="K4550" s="535" t="str">
        <f t="shared" si="130"/>
        <v>08,25</v>
      </c>
      <c r="L4550" s="535" t="s">
        <v>28</v>
      </c>
      <c r="M4550" s="535">
        <v>1722.48</v>
      </c>
      <c r="N4550" s="539">
        <v>0.41666666666666669</v>
      </c>
    </row>
    <row r="4551" spans="1:14" ht="19.5" hidden="1" thickBot="1" x14ac:dyDescent="0.3">
      <c r="A4551" s="679"/>
      <c r="B4551" s="636" t="s">
        <v>999</v>
      </c>
      <c r="C4551" s="637" t="s">
        <v>47</v>
      </c>
      <c r="D4551" s="638">
        <v>15.321</v>
      </c>
      <c r="E4551" s="639">
        <v>15.526</v>
      </c>
      <c r="F4551" s="640" t="s">
        <v>16</v>
      </c>
      <c r="G4551" s="641"/>
      <c r="H4551" s="640" t="s">
        <v>1001</v>
      </c>
      <c r="I4551" s="642" t="s">
        <v>1001</v>
      </c>
      <c r="J4551" s="643"/>
      <c r="K4551" s="640" t="str">
        <f t="shared" si="130"/>
        <v>08,25</v>
      </c>
      <c r="L4551" s="640" t="s">
        <v>28</v>
      </c>
      <c r="M4551" s="640">
        <v>15446.43</v>
      </c>
      <c r="N4551" s="644">
        <v>0.41666666666666669</v>
      </c>
    </row>
    <row r="4552" spans="1:14" ht="19.5" hidden="1" thickBot="1" x14ac:dyDescent="0.3">
      <c r="A4552" s="682">
        <f t="shared" si="131"/>
        <v>2563</v>
      </c>
      <c r="B4552" s="479" t="s">
        <v>999</v>
      </c>
      <c r="C4552" s="480" t="s">
        <v>23</v>
      </c>
      <c r="D4552" s="481">
        <v>10.744</v>
      </c>
      <c r="E4552" s="482">
        <v>10.904</v>
      </c>
      <c r="F4552" s="483" t="s">
        <v>16</v>
      </c>
      <c r="G4552" s="549"/>
      <c r="H4552" s="483" t="s">
        <v>1001</v>
      </c>
      <c r="I4552" s="484" t="s">
        <v>1001</v>
      </c>
      <c r="J4552" s="485"/>
      <c r="K4552" s="483" t="str">
        <f t="shared" si="130"/>
        <v>08,25</v>
      </c>
      <c r="L4552" s="483" t="s">
        <v>28</v>
      </c>
      <c r="M4552" s="483">
        <v>10864.54</v>
      </c>
      <c r="N4552" s="486">
        <v>0.45833333333333331</v>
      </c>
    </row>
    <row r="4553" spans="1:14" ht="19.5" hidden="1" thickBot="1" x14ac:dyDescent="0.3">
      <c r="A4553" s="685"/>
      <c r="B4553" s="645" t="s">
        <v>999</v>
      </c>
      <c r="C4553" s="646" t="s">
        <v>24</v>
      </c>
      <c r="D4553" s="647">
        <v>6.2089999999999996</v>
      </c>
      <c r="E4553" s="648">
        <v>6.36</v>
      </c>
      <c r="F4553" s="649" t="s">
        <v>16</v>
      </c>
      <c r="G4553" s="650"/>
      <c r="H4553" s="649" t="s">
        <v>1001</v>
      </c>
      <c r="I4553" s="651" t="s">
        <v>1001</v>
      </c>
      <c r="J4553" s="652"/>
      <c r="K4553" s="649" t="str">
        <f t="shared" si="130"/>
        <v>08,25</v>
      </c>
      <c r="L4553" s="649" t="s">
        <v>28</v>
      </c>
      <c r="M4553" s="649">
        <v>6358.62</v>
      </c>
      <c r="N4553" s="653">
        <v>0.45833333333333331</v>
      </c>
    </row>
    <row r="4554" spans="1:14" ht="19.5" hidden="1" thickBot="1" x14ac:dyDescent="0.3">
      <c r="A4554" s="678">
        <f t="shared" si="131"/>
        <v>2564</v>
      </c>
      <c r="B4554" s="531" t="s">
        <v>999</v>
      </c>
      <c r="C4554" s="532" t="s">
        <v>15</v>
      </c>
      <c r="D4554" s="533">
        <v>3.5129999999999999</v>
      </c>
      <c r="E4554" s="534">
        <v>3.633</v>
      </c>
      <c r="F4554" s="535" t="s">
        <v>16</v>
      </c>
      <c r="G4554" s="536"/>
      <c r="H4554" s="535" t="s">
        <v>1001</v>
      </c>
      <c r="I4554" s="537" t="s">
        <v>1001</v>
      </c>
      <c r="J4554" s="538"/>
      <c r="K4554" s="535" t="str">
        <f t="shared" si="130"/>
        <v>08,25</v>
      </c>
      <c r="L4554" s="535" t="s">
        <v>28</v>
      </c>
      <c r="M4554" s="535">
        <v>3614.42</v>
      </c>
      <c r="N4554" s="539">
        <v>0.5</v>
      </c>
    </row>
    <row r="4555" spans="1:14" ht="19.5" hidden="1" thickBot="1" x14ac:dyDescent="0.3">
      <c r="A4555" s="679"/>
      <c r="B4555" s="636" t="s">
        <v>999</v>
      </c>
      <c r="C4555" s="637" t="s">
        <v>21</v>
      </c>
      <c r="D4555" s="638">
        <v>13.500999999999999</v>
      </c>
      <c r="E4555" s="639">
        <v>13.667</v>
      </c>
      <c r="F4555" s="640" t="s">
        <v>16</v>
      </c>
      <c r="G4555" s="641"/>
      <c r="H4555" s="640" t="s">
        <v>1001</v>
      </c>
      <c r="I4555" s="642" t="s">
        <v>1001</v>
      </c>
      <c r="J4555" s="643"/>
      <c r="K4555" s="640" t="str">
        <f t="shared" si="130"/>
        <v>08,25</v>
      </c>
      <c r="L4555" s="640" t="s">
        <v>28</v>
      </c>
      <c r="M4555" s="640">
        <v>13592.220000000001</v>
      </c>
      <c r="N4555" s="644">
        <v>0.5</v>
      </c>
    </row>
    <row r="4556" spans="1:14" ht="38.25" hidden="1" thickBot="1" x14ac:dyDescent="0.3">
      <c r="A4556" s="513">
        <f t="shared" si="131"/>
        <v>2565</v>
      </c>
      <c r="B4556" s="514" t="s">
        <v>999</v>
      </c>
      <c r="C4556" s="515" t="s">
        <v>44</v>
      </c>
      <c r="D4556" s="516">
        <v>15.95</v>
      </c>
      <c r="E4556" s="517">
        <v>15.983000000000001</v>
      </c>
      <c r="F4556" s="518" t="s">
        <v>16</v>
      </c>
      <c r="G4556" s="519" t="s">
        <v>407</v>
      </c>
      <c r="H4556" s="518" t="s">
        <v>1001</v>
      </c>
      <c r="I4556" s="520" t="s">
        <v>1001</v>
      </c>
      <c r="J4556" s="521"/>
      <c r="K4556" s="518" t="str">
        <f t="shared" si="130"/>
        <v>08,25</v>
      </c>
      <c r="L4556" s="518" t="s">
        <v>266</v>
      </c>
      <c r="M4556" s="518">
        <v>15978.419999999998</v>
      </c>
      <c r="N4556" s="522">
        <v>0.54166666666666663</v>
      </c>
    </row>
    <row r="4557" spans="1:14" ht="19.5" hidden="1" thickBot="1" x14ac:dyDescent="0.3">
      <c r="A4557" s="551">
        <f t="shared" si="131"/>
        <v>2566</v>
      </c>
      <c r="B4557" s="552" t="s">
        <v>999</v>
      </c>
      <c r="C4557" s="553" t="s">
        <v>26</v>
      </c>
      <c r="D4557" s="554">
        <v>13.31</v>
      </c>
      <c r="E4557" s="555">
        <v>13</v>
      </c>
      <c r="F4557" s="556" t="s">
        <v>30</v>
      </c>
      <c r="G4557" s="557"/>
      <c r="H4557" s="556" t="s">
        <v>1002</v>
      </c>
      <c r="I4557" s="558" t="s">
        <v>1002</v>
      </c>
      <c r="J4557" s="559"/>
      <c r="K4557" s="556" t="str">
        <f t="shared" si="130"/>
        <v>08,25</v>
      </c>
      <c r="L4557" s="556" t="s">
        <v>265</v>
      </c>
      <c r="M4557" s="556">
        <v>13310.08</v>
      </c>
      <c r="N4557" s="560">
        <v>0.375</v>
      </c>
    </row>
    <row r="4558" spans="1:14" ht="19.5" hidden="1" thickBot="1" x14ac:dyDescent="0.3">
      <c r="A4558" s="513">
        <f t="shared" si="131"/>
        <v>2567</v>
      </c>
      <c r="B4558" s="514" t="s">
        <v>1000</v>
      </c>
      <c r="C4558" s="515" t="s">
        <v>587</v>
      </c>
      <c r="D4558" s="516">
        <v>10.089</v>
      </c>
      <c r="E4558" s="517">
        <v>9.3829999999999991</v>
      </c>
      <c r="F4558" s="518" t="s">
        <v>30</v>
      </c>
      <c r="G4558" s="519" t="s">
        <v>23</v>
      </c>
      <c r="H4558" s="518" t="s">
        <v>1002</v>
      </c>
      <c r="I4558" s="520" t="s">
        <v>1002</v>
      </c>
      <c r="J4558" s="521"/>
      <c r="K4558" s="518" t="str">
        <f t="shared" si="130"/>
        <v>08,25</v>
      </c>
      <c r="L4558" s="518" t="s">
        <v>28</v>
      </c>
      <c r="M4558" s="518">
        <v>10089.120000000001</v>
      </c>
      <c r="N4558" s="522">
        <v>0.41666666666666669</v>
      </c>
    </row>
    <row r="4559" spans="1:14" ht="19.5" hidden="1" thickBot="1" x14ac:dyDescent="0.3">
      <c r="A4559" s="503">
        <f t="shared" si="131"/>
        <v>2568</v>
      </c>
      <c r="B4559" s="504" t="s">
        <v>1000</v>
      </c>
      <c r="C4559" s="505" t="s">
        <v>26</v>
      </c>
      <c r="D4559" s="506">
        <v>17.529</v>
      </c>
      <c r="E4559" s="507">
        <v>17.606999999999999</v>
      </c>
      <c r="F4559" s="508" t="s">
        <v>16</v>
      </c>
      <c r="G4559" s="509"/>
      <c r="H4559" s="508" t="s">
        <v>1003</v>
      </c>
      <c r="I4559" s="510" t="s">
        <v>1003</v>
      </c>
      <c r="J4559" s="511"/>
      <c r="K4559" s="508" t="str">
        <f t="shared" si="130"/>
        <v>08,25</v>
      </c>
      <c r="L4559" s="508" t="s">
        <v>265</v>
      </c>
      <c r="M4559" s="508">
        <v>17664.53</v>
      </c>
      <c r="N4559" s="512">
        <v>0.375</v>
      </c>
    </row>
    <row r="4560" spans="1:14" ht="19.5" hidden="1" thickBot="1" x14ac:dyDescent="0.3">
      <c r="A4560" s="682">
        <f t="shared" si="131"/>
        <v>2569</v>
      </c>
      <c r="B4560" s="479" t="s">
        <v>1000</v>
      </c>
      <c r="C4560" s="480" t="s">
        <v>23</v>
      </c>
      <c r="D4560" s="481">
        <v>8.4939999999999998</v>
      </c>
      <c r="E4560" s="482">
        <v>8.6690000000000005</v>
      </c>
      <c r="F4560" s="483" t="s">
        <v>16</v>
      </c>
      <c r="G4560" s="549"/>
      <c r="H4560" s="483" t="s">
        <v>1003</v>
      </c>
      <c r="I4560" s="484" t="s">
        <v>1003</v>
      </c>
      <c r="J4560" s="485"/>
      <c r="K4560" s="483" t="str">
        <f t="shared" si="130"/>
        <v>08,25</v>
      </c>
      <c r="L4560" s="483" t="s">
        <v>28</v>
      </c>
      <c r="M4560" s="483">
        <v>8616.1600000000017</v>
      </c>
      <c r="N4560" s="486">
        <v>0.41666666666666669</v>
      </c>
    </row>
    <row r="4561" spans="1:14" ht="19.5" hidden="1" thickBot="1" x14ac:dyDescent="0.3">
      <c r="A4561" s="683"/>
      <c r="B4561" s="523" t="s">
        <v>1000</v>
      </c>
      <c r="C4561" s="524" t="s">
        <v>24</v>
      </c>
      <c r="D4561" s="525">
        <v>1.8109999999999999</v>
      </c>
      <c r="E4561" s="526">
        <v>1.9370000000000001</v>
      </c>
      <c r="F4561" s="527" t="s">
        <v>16</v>
      </c>
      <c r="G4561" s="561"/>
      <c r="H4561" s="527" t="s">
        <v>1003</v>
      </c>
      <c r="I4561" s="528" t="s">
        <v>1003</v>
      </c>
      <c r="J4561" s="529"/>
      <c r="K4561" s="527" t="str">
        <f t="shared" si="130"/>
        <v>08,25</v>
      </c>
      <c r="L4561" s="527" t="s">
        <v>28</v>
      </c>
      <c r="M4561" s="527">
        <v>1915.2400000000005</v>
      </c>
      <c r="N4561" s="530">
        <v>0.41666666666666669</v>
      </c>
    </row>
    <row r="4562" spans="1:14" ht="19.5" hidden="1" thickBot="1" x14ac:dyDescent="0.3">
      <c r="A4562" s="685"/>
      <c r="B4562" s="645" t="s">
        <v>1000</v>
      </c>
      <c r="C4562" s="646" t="s">
        <v>25</v>
      </c>
      <c r="D4562" s="647">
        <v>7.01</v>
      </c>
      <c r="E4562" s="648">
        <v>7.0739999999999998</v>
      </c>
      <c r="F4562" s="649" t="s">
        <v>16</v>
      </c>
      <c r="G4562" s="650"/>
      <c r="H4562" s="649" t="s">
        <v>1003</v>
      </c>
      <c r="I4562" s="651" t="s">
        <v>1003</v>
      </c>
      <c r="J4562" s="652"/>
      <c r="K4562" s="649" t="str">
        <f t="shared" si="130"/>
        <v>08,25</v>
      </c>
      <c r="L4562" s="649" t="s">
        <v>28</v>
      </c>
      <c r="M4562" s="649">
        <v>7037.5199999999995</v>
      </c>
      <c r="N4562" s="653">
        <v>0.41666666666666669</v>
      </c>
    </row>
    <row r="4563" spans="1:14" ht="19.5" hidden="1" thickBot="1" x14ac:dyDescent="0.3">
      <c r="A4563" s="678">
        <f t="shared" ref="A4563" si="132">MAX(A4547:A4562)+1</f>
        <v>2570</v>
      </c>
      <c r="B4563" s="531" t="s">
        <v>1000</v>
      </c>
      <c r="C4563" s="532" t="s">
        <v>913</v>
      </c>
      <c r="D4563" s="533">
        <v>4.03</v>
      </c>
      <c r="E4563" s="534">
        <v>4.0460000000000003</v>
      </c>
      <c r="F4563" s="535" t="s">
        <v>16</v>
      </c>
      <c r="G4563" s="536"/>
      <c r="H4563" s="535" t="s">
        <v>1003</v>
      </c>
      <c r="I4563" s="537" t="s">
        <v>1003</v>
      </c>
      <c r="J4563" s="538"/>
      <c r="K4563" s="535" t="str">
        <f t="shared" si="130"/>
        <v>08,25</v>
      </c>
      <c r="L4563" s="535" t="s">
        <v>266</v>
      </c>
      <c r="M4563" s="535">
        <v>4049.32</v>
      </c>
      <c r="N4563" s="539">
        <v>0.45833333333333331</v>
      </c>
    </row>
    <row r="4564" spans="1:14" ht="19.5" hidden="1" thickBot="1" x14ac:dyDescent="0.3">
      <c r="A4564" s="684"/>
      <c r="B4564" s="563" t="s">
        <v>1000</v>
      </c>
      <c r="C4564" s="564" t="s">
        <v>15</v>
      </c>
      <c r="D4564" s="565">
        <v>2.141</v>
      </c>
      <c r="E4564" s="566">
        <v>2.262</v>
      </c>
      <c r="F4564" s="567" t="s">
        <v>16</v>
      </c>
      <c r="G4564" s="568"/>
      <c r="H4564" s="567" t="s">
        <v>1003</v>
      </c>
      <c r="I4564" s="569" t="s">
        <v>1003</v>
      </c>
      <c r="J4564" s="570"/>
      <c r="K4564" s="567" t="str">
        <f t="shared" si="130"/>
        <v>08,25</v>
      </c>
      <c r="L4564" s="567" t="s">
        <v>28</v>
      </c>
      <c r="M4564" s="567">
        <v>2249.29</v>
      </c>
      <c r="N4564" s="571">
        <v>0.45833333333333331</v>
      </c>
    </row>
    <row r="4565" spans="1:14" ht="19.5" hidden="1" thickBot="1" x14ac:dyDescent="0.3">
      <c r="A4565" s="679"/>
      <c r="B4565" s="636" t="s">
        <v>1000</v>
      </c>
      <c r="C4565" s="637" t="s">
        <v>47</v>
      </c>
      <c r="D4565" s="638">
        <v>11.032</v>
      </c>
      <c r="E4565" s="639">
        <v>11.22</v>
      </c>
      <c r="F4565" s="640" t="s">
        <v>16</v>
      </c>
      <c r="G4565" s="641"/>
      <c r="H4565" s="640" t="s">
        <v>1003</v>
      </c>
      <c r="I4565" s="642" t="s">
        <v>1003</v>
      </c>
      <c r="J4565" s="643"/>
      <c r="K4565" s="640" t="str">
        <f t="shared" si="130"/>
        <v>08,25</v>
      </c>
      <c r="L4565" s="640" t="s">
        <v>28</v>
      </c>
      <c r="M4565" s="640">
        <v>11162.250000000002</v>
      </c>
      <c r="N4565" s="644">
        <v>0.45833333333333331</v>
      </c>
    </row>
    <row r="4566" spans="1:14" ht="19.5" hidden="1" thickBot="1" x14ac:dyDescent="0.3">
      <c r="A4566" s="513">
        <f t="shared" ref="A4566:A4629" si="133">MAX(A4550:A4565)+1</f>
        <v>2571</v>
      </c>
      <c r="B4566" s="514" t="s">
        <v>1000</v>
      </c>
      <c r="C4566" s="515" t="s">
        <v>26</v>
      </c>
      <c r="D4566" s="516">
        <v>17.536000000000001</v>
      </c>
      <c r="E4566" s="517">
        <v>17.273</v>
      </c>
      <c r="F4566" s="518" t="s">
        <v>16</v>
      </c>
      <c r="G4566" s="519"/>
      <c r="H4566" s="518" t="s">
        <v>1004</v>
      </c>
      <c r="I4566" s="520" t="s">
        <v>1005</v>
      </c>
      <c r="J4566" s="521"/>
      <c r="K4566" s="518" t="str">
        <f t="shared" si="130"/>
        <v>08,25</v>
      </c>
      <c r="L4566" s="518" t="s">
        <v>265</v>
      </c>
      <c r="M4566" s="518">
        <v>17702.809999999998</v>
      </c>
      <c r="N4566" s="522">
        <v>0.375</v>
      </c>
    </row>
    <row r="4567" spans="1:14" ht="19.5" hidden="1" thickBot="1" x14ac:dyDescent="0.3">
      <c r="A4567" s="678">
        <f t="shared" si="133"/>
        <v>2572</v>
      </c>
      <c r="B4567" s="531" t="s">
        <v>1000</v>
      </c>
      <c r="C4567" s="532" t="s">
        <v>587</v>
      </c>
      <c r="D4567" s="533">
        <v>4.9080000000000004</v>
      </c>
      <c r="E4567" s="534">
        <v>4.9080000000000004</v>
      </c>
      <c r="F4567" s="535" t="s">
        <v>30</v>
      </c>
      <c r="G4567" s="536" t="s">
        <v>23</v>
      </c>
      <c r="H4567" s="535" t="s">
        <v>1003</v>
      </c>
      <c r="I4567" s="537" t="s">
        <v>1003</v>
      </c>
      <c r="J4567" s="538"/>
      <c r="K4567" s="535" t="str">
        <f t="shared" si="130"/>
        <v>08,25</v>
      </c>
      <c r="L4567" s="535" t="s">
        <v>28</v>
      </c>
      <c r="M4567" s="535">
        <v>4908.1200000000008</v>
      </c>
      <c r="N4567" s="539">
        <v>0.41666666666666669</v>
      </c>
    </row>
    <row r="4568" spans="1:14" ht="19.5" hidden="1" thickBot="1" x14ac:dyDescent="0.3">
      <c r="A4568" s="684"/>
      <c r="B4568" s="563" t="s">
        <v>1000</v>
      </c>
      <c r="C4568" s="564" t="s">
        <v>23</v>
      </c>
      <c r="D4568" s="565">
        <v>3.5939999999999999</v>
      </c>
      <c r="E4568" s="566">
        <v>3.5939999999999999</v>
      </c>
      <c r="F4568" s="567" t="s">
        <v>30</v>
      </c>
      <c r="G4568" s="568"/>
      <c r="H4568" s="567" t="s">
        <v>1003</v>
      </c>
      <c r="I4568" s="569" t="s">
        <v>1003</v>
      </c>
      <c r="J4568" s="570"/>
      <c r="K4568" s="567" t="str">
        <f t="shared" si="130"/>
        <v>08,25</v>
      </c>
      <c r="L4568" s="567" t="s">
        <v>28</v>
      </c>
      <c r="M4568" s="567">
        <v>3594.56</v>
      </c>
      <c r="N4568" s="571">
        <v>0.41666666666666669</v>
      </c>
    </row>
    <row r="4569" spans="1:14" ht="19.5" hidden="1" thickBot="1" x14ac:dyDescent="0.3">
      <c r="A4569" s="679"/>
      <c r="B4569" s="636" t="s">
        <v>1000</v>
      </c>
      <c r="C4569" s="637" t="s">
        <v>47</v>
      </c>
      <c r="D4569" s="638">
        <v>2.8919999999999999</v>
      </c>
      <c r="E4569" s="639">
        <v>2.8919999999999999</v>
      </c>
      <c r="F4569" s="640" t="s">
        <v>30</v>
      </c>
      <c r="G4569" s="641"/>
      <c r="H4569" s="640" t="s">
        <v>1003</v>
      </c>
      <c r="I4569" s="642" t="s">
        <v>1003</v>
      </c>
      <c r="J4569" s="643"/>
      <c r="K4569" s="640" t="str">
        <f t="shared" si="130"/>
        <v>08,25</v>
      </c>
      <c r="L4569" s="640" t="s">
        <v>28</v>
      </c>
      <c r="M4569" s="640">
        <v>2892.6400000000003</v>
      </c>
      <c r="N4569" s="644">
        <v>0.41666666666666669</v>
      </c>
    </row>
    <row r="4570" spans="1:14" ht="19.5" hidden="1" thickBot="1" x14ac:dyDescent="0.3">
      <c r="A4570" s="682">
        <f t="shared" si="133"/>
        <v>2573</v>
      </c>
      <c r="B4570" s="479" t="s">
        <v>1000</v>
      </c>
      <c r="C4570" s="480" t="s">
        <v>24</v>
      </c>
      <c r="D4570" s="481">
        <v>6.9870000000000001</v>
      </c>
      <c r="E4570" s="482">
        <v>6.9870000000000001</v>
      </c>
      <c r="F4570" s="483" t="s">
        <v>30</v>
      </c>
      <c r="G4570" s="549"/>
      <c r="H4570" s="483" t="s">
        <v>1003</v>
      </c>
      <c r="I4570" s="484" t="s">
        <v>1004</v>
      </c>
      <c r="J4570" s="485"/>
      <c r="K4570" s="483" t="str">
        <f t="shared" si="130"/>
        <v>08,25</v>
      </c>
      <c r="L4570" s="483" t="s">
        <v>28</v>
      </c>
      <c r="M4570" s="483">
        <v>6987.3600000000006</v>
      </c>
      <c r="N4570" s="486">
        <v>0.45833333333333331</v>
      </c>
    </row>
    <row r="4571" spans="1:14" ht="19.5" hidden="1" thickBot="1" x14ac:dyDescent="0.3">
      <c r="A4571" s="685"/>
      <c r="B4571" s="645" t="s">
        <v>1000</v>
      </c>
      <c r="C4571" s="646" t="s">
        <v>764</v>
      </c>
      <c r="D4571" s="647">
        <v>3.242</v>
      </c>
      <c r="E4571" s="648">
        <v>3.242</v>
      </c>
      <c r="F4571" s="649" t="s">
        <v>30</v>
      </c>
      <c r="G4571" s="650"/>
      <c r="H4571" s="649" t="s">
        <v>1003</v>
      </c>
      <c r="I4571" s="651" t="s">
        <v>1004</v>
      </c>
      <c r="J4571" s="652"/>
      <c r="K4571" s="649" t="str">
        <f t="shared" si="130"/>
        <v>08,25</v>
      </c>
      <c r="L4571" s="649" t="s">
        <v>28</v>
      </c>
      <c r="M4571" s="649">
        <v>3242.4</v>
      </c>
      <c r="N4571" s="653">
        <v>0.45833333333333331</v>
      </c>
    </row>
    <row r="4572" spans="1:14" ht="19.5" hidden="1" thickBot="1" x14ac:dyDescent="0.3">
      <c r="A4572" s="678">
        <f t="shared" si="133"/>
        <v>2574</v>
      </c>
      <c r="B4572" s="531" t="s">
        <v>1000</v>
      </c>
      <c r="C4572" s="532" t="s">
        <v>15</v>
      </c>
      <c r="D4572" s="533">
        <v>6.7539999999999996</v>
      </c>
      <c r="E4572" s="534">
        <v>6.7539999999999996</v>
      </c>
      <c r="F4572" s="535" t="s">
        <v>30</v>
      </c>
      <c r="G4572" s="536"/>
      <c r="H4572" s="535" t="s">
        <v>1003</v>
      </c>
      <c r="I4572" s="537" t="s">
        <v>1003</v>
      </c>
      <c r="J4572" s="538"/>
      <c r="K4572" s="535" t="str">
        <f t="shared" si="130"/>
        <v>08,25</v>
      </c>
      <c r="L4572" s="535" t="s">
        <v>28</v>
      </c>
      <c r="M4572" s="535">
        <v>6754.4</v>
      </c>
      <c r="N4572" s="539">
        <v>0.5</v>
      </c>
    </row>
    <row r="4573" spans="1:14" ht="19.5" hidden="1" thickBot="1" x14ac:dyDescent="0.3">
      <c r="A4573" s="684"/>
      <c r="B4573" s="563" t="s">
        <v>1000</v>
      </c>
      <c r="C4573" s="564" t="s">
        <v>47</v>
      </c>
      <c r="D4573" s="565">
        <v>3.9860000000000002</v>
      </c>
      <c r="E4573" s="566">
        <v>3.9860000000000002</v>
      </c>
      <c r="F4573" s="567" t="s">
        <v>30</v>
      </c>
      <c r="G4573" s="568"/>
      <c r="H4573" s="567" t="s">
        <v>1003</v>
      </c>
      <c r="I4573" s="569" t="s">
        <v>1003</v>
      </c>
      <c r="J4573" s="570"/>
      <c r="K4573" s="567" t="str">
        <f t="shared" si="130"/>
        <v>08,25</v>
      </c>
      <c r="L4573" s="567" t="s">
        <v>28</v>
      </c>
      <c r="M4573" s="567">
        <v>3986.4800000000005</v>
      </c>
      <c r="N4573" s="571">
        <v>0.5</v>
      </c>
    </row>
    <row r="4574" spans="1:14" ht="19.5" hidden="1" thickBot="1" x14ac:dyDescent="0.3">
      <c r="A4574" s="679"/>
      <c r="B4574" s="636" t="s">
        <v>1000</v>
      </c>
      <c r="C4574" s="637" t="s">
        <v>24</v>
      </c>
      <c r="D4574" s="638">
        <v>0.95699999999999996</v>
      </c>
      <c r="E4574" s="639">
        <v>0.95699999999999996</v>
      </c>
      <c r="F4574" s="640" t="s">
        <v>30</v>
      </c>
      <c r="G4574" s="641"/>
      <c r="H4574" s="640" t="s">
        <v>1003</v>
      </c>
      <c r="I4574" s="642" t="s">
        <v>1003</v>
      </c>
      <c r="J4574" s="643"/>
      <c r="K4574" s="640" t="str">
        <f t="shared" si="130"/>
        <v>08,25</v>
      </c>
      <c r="L4574" s="640" t="s">
        <v>28</v>
      </c>
      <c r="M4574" s="640">
        <v>957.6</v>
      </c>
      <c r="N4574" s="644">
        <v>0.5</v>
      </c>
    </row>
    <row r="4575" spans="1:14" ht="19.5" hidden="1" thickBot="1" x14ac:dyDescent="0.3">
      <c r="A4575" s="513">
        <f t="shared" si="133"/>
        <v>2575</v>
      </c>
      <c r="B4575" s="514" t="s">
        <v>1001</v>
      </c>
      <c r="C4575" s="515" t="s">
        <v>480</v>
      </c>
      <c r="D4575" s="516">
        <v>15.393000000000001</v>
      </c>
      <c r="E4575" s="517">
        <v>15.605</v>
      </c>
      <c r="F4575" s="518" t="s">
        <v>16</v>
      </c>
      <c r="G4575" s="519"/>
      <c r="H4575" s="518" t="s">
        <v>1003</v>
      </c>
      <c r="I4575" s="520" t="s">
        <v>1003</v>
      </c>
      <c r="J4575" s="521"/>
      <c r="K4575" s="518" t="str">
        <f t="shared" si="130"/>
        <v>08,25</v>
      </c>
      <c r="L4575" s="518" t="s">
        <v>266</v>
      </c>
      <c r="M4575" s="518">
        <v>15537.090000000004</v>
      </c>
      <c r="N4575" s="522">
        <v>0.5</v>
      </c>
    </row>
    <row r="4576" spans="1:14" ht="19.5" hidden="1" thickBot="1" x14ac:dyDescent="0.3">
      <c r="A4576" s="503">
        <f t="shared" si="133"/>
        <v>2576</v>
      </c>
      <c r="B4576" s="504" t="s">
        <v>1003</v>
      </c>
      <c r="C4576" s="505" t="s">
        <v>811</v>
      </c>
      <c r="D4576" s="506">
        <v>17.664000000000001</v>
      </c>
      <c r="E4576" s="507">
        <v>17.896999999999998</v>
      </c>
      <c r="F4576" s="508" t="s">
        <v>16</v>
      </c>
      <c r="G4576" s="509"/>
      <c r="H4576" s="508" t="s">
        <v>1005</v>
      </c>
      <c r="I4576" s="510" t="s">
        <v>1006</v>
      </c>
      <c r="J4576" s="511"/>
      <c r="K4576" s="508" t="str">
        <f t="shared" si="130"/>
        <v>08,25</v>
      </c>
      <c r="L4576" s="508" t="s">
        <v>266</v>
      </c>
      <c r="M4576" s="508">
        <v>17847.610000000004</v>
      </c>
      <c r="N4576" s="512">
        <v>0.41666666666666669</v>
      </c>
    </row>
    <row r="4577" spans="1:14" ht="19.5" hidden="1" thickBot="1" x14ac:dyDescent="0.3">
      <c r="A4577" s="572">
        <f t="shared" si="133"/>
        <v>2577</v>
      </c>
      <c r="B4577" s="573" t="s">
        <v>1003</v>
      </c>
      <c r="C4577" s="574" t="s">
        <v>44</v>
      </c>
      <c r="D4577" s="575">
        <v>16.335000000000001</v>
      </c>
      <c r="E4577" s="576">
        <v>16.481999999999999</v>
      </c>
      <c r="F4577" s="577" t="s">
        <v>16</v>
      </c>
      <c r="G4577" s="578" t="s">
        <v>747</v>
      </c>
      <c r="H4577" s="577" t="s">
        <v>1005</v>
      </c>
      <c r="I4577" s="579" t="s">
        <v>1005</v>
      </c>
      <c r="J4577" s="580"/>
      <c r="K4577" s="577" t="str">
        <f t="shared" si="130"/>
        <v>08,25</v>
      </c>
      <c r="L4577" s="577" t="s">
        <v>28</v>
      </c>
      <c r="M4577" s="577">
        <v>16435.140000000003</v>
      </c>
      <c r="N4577" s="581">
        <v>0.45833333333333331</v>
      </c>
    </row>
    <row r="4578" spans="1:14" ht="19.5" hidden="1" thickBot="1" x14ac:dyDescent="0.3">
      <c r="A4578" s="503">
        <f t="shared" si="133"/>
        <v>2578</v>
      </c>
      <c r="B4578" s="504" t="s">
        <v>1004</v>
      </c>
      <c r="C4578" s="505" t="s">
        <v>32</v>
      </c>
      <c r="D4578" s="506">
        <v>18.228999999999999</v>
      </c>
      <c r="E4578" s="507">
        <v>18.388999999999999</v>
      </c>
      <c r="F4578" s="508" t="s">
        <v>16</v>
      </c>
      <c r="G4578" s="509"/>
      <c r="H4578" s="508" t="s">
        <v>1006</v>
      </c>
      <c r="I4578" s="510" t="s">
        <v>1006</v>
      </c>
      <c r="J4578" s="511"/>
      <c r="K4578" s="508" t="str">
        <f t="shared" si="130"/>
        <v>08,25</v>
      </c>
      <c r="L4578" s="508" t="s">
        <v>266</v>
      </c>
      <c r="M4578" s="508">
        <v>18344.38</v>
      </c>
      <c r="N4578" s="512">
        <v>0.375</v>
      </c>
    </row>
    <row r="4579" spans="1:14" ht="27.75" hidden="1" customHeight="1" x14ac:dyDescent="0.25">
      <c r="A4579" s="682">
        <f t="shared" si="133"/>
        <v>2579</v>
      </c>
      <c r="B4579" s="479" t="s">
        <v>1004</v>
      </c>
      <c r="C4579" s="480" t="s">
        <v>42</v>
      </c>
      <c r="D4579" s="481">
        <v>2.8029999999999999</v>
      </c>
      <c r="E4579" s="482">
        <v>2.5990000000000002</v>
      </c>
      <c r="F4579" s="483" t="s">
        <v>16</v>
      </c>
      <c r="G4579" s="686" t="s">
        <v>1007</v>
      </c>
      <c r="H4579" s="483" t="s">
        <v>1006</v>
      </c>
      <c r="I4579" s="484" t="s">
        <v>1009</v>
      </c>
      <c r="J4579" s="485"/>
      <c r="K4579" s="483" t="str">
        <f t="shared" si="130"/>
        <v>08,25</v>
      </c>
      <c r="L4579" s="483" t="s">
        <v>266</v>
      </c>
      <c r="M4579" s="483">
        <v>2862.1000000000004</v>
      </c>
      <c r="N4579" s="486">
        <v>0.41666666666666669</v>
      </c>
    </row>
    <row r="4580" spans="1:14" ht="27.75" hidden="1" customHeight="1" x14ac:dyDescent="0.25">
      <c r="A4580" s="683"/>
      <c r="B4580" s="523" t="s">
        <v>1004</v>
      </c>
      <c r="C4580" s="524" t="s">
        <v>811</v>
      </c>
      <c r="D4580" s="525">
        <v>10.188000000000001</v>
      </c>
      <c r="E4580" s="526">
        <v>10.016</v>
      </c>
      <c r="F4580" s="527" t="s">
        <v>16</v>
      </c>
      <c r="G4580" s="687"/>
      <c r="H4580" s="527" t="s">
        <v>1006</v>
      </c>
      <c r="I4580" s="528" t="s">
        <v>1009</v>
      </c>
      <c r="J4580" s="529"/>
      <c r="K4580" s="527" t="str">
        <f t="shared" si="130"/>
        <v>08,25</v>
      </c>
      <c r="L4580" s="527" t="s">
        <v>266</v>
      </c>
      <c r="M4580" s="527">
        <v>10252.57</v>
      </c>
      <c r="N4580" s="530">
        <v>0.41666666666666669</v>
      </c>
    </row>
    <row r="4581" spans="1:14" ht="27.75" hidden="1" customHeight="1" thickBot="1" x14ac:dyDescent="0.3">
      <c r="A4581" s="685"/>
      <c r="B4581" s="645" t="s">
        <v>1004</v>
      </c>
      <c r="C4581" s="646" t="s">
        <v>34</v>
      </c>
      <c r="D4581" s="647">
        <v>3.7490000000000001</v>
      </c>
      <c r="E4581" s="648">
        <v>3.532</v>
      </c>
      <c r="F4581" s="649" t="s">
        <v>16</v>
      </c>
      <c r="G4581" s="688"/>
      <c r="H4581" s="649" t="s">
        <v>1006</v>
      </c>
      <c r="I4581" s="651" t="s">
        <v>1009</v>
      </c>
      <c r="J4581" s="652"/>
      <c r="K4581" s="649" t="str">
        <f t="shared" si="130"/>
        <v>08,25</v>
      </c>
      <c r="L4581" s="649" t="s">
        <v>266</v>
      </c>
      <c r="M4581" s="649">
        <v>3830.1500000000005</v>
      </c>
      <c r="N4581" s="653">
        <v>0.41666666666666669</v>
      </c>
    </row>
    <row r="4582" spans="1:14" ht="19.5" hidden="1" thickBot="1" x14ac:dyDescent="0.3">
      <c r="A4582" s="678">
        <f t="shared" si="133"/>
        <v>2580</v>
      </c>
      <c r="B4582" s="531" t="s">
        <v>1004</v>
      </c>
      <c r="C4582" s="532" t="s">
        <v>39</v>
      </c>
      <c r="D4582" s="533">
        <v>5.9669999999999996</v>
      </c>
      <c r="E4582" s="534">
        <v>6.0389999999999997</v>
      </c>
      <c r="F4582" s="535" t="s">
        <v>16</v>
      </c>
      <c r="G4582" s="536"/>
      <c r="H4582" s="535" t="s">
        <v>1006</v>
      </c>
      <c r="I4582" s="537" t="s">
        <v>1006</v>
      </c>
      <c r="J4582" s="538"/>
      <c r="K4582" s="535" t="str">
        <f t="shared" si="130"/>
        <v>08,25</v>
      </c>
      <c r="L4582" s="535" t="s">
        <v>266</v>
      </c>
      <c r="M4582" s="535">
        <v>6010.84</v>
      </c>
      <c r="N4582" s="539">
        <v>0.45833333333333331</v>
      </c>
    </row>
    <row r="4583" spans="1:14" ht="19.5" hidden="1" thickBot="1" x14ac:dyDescent="0.3">
      <c r="A4583" s="684"/>
      <c r="B4583" s="563" t="s">
        <v>1004</v>
      </c>
      <c r="C4583" s="564" t="s">
        <v>41</v>
      </c>
      <c r="D4583" s="565">
        <v>5.98</v>
      </c>
      <c r="E4583" s="566">
        <v>6.109</v>
      </c>
      <c r="F4583" s="567" t="s">
        <v>16</v>
      </c>
      <c r="G4583" s="568"/>
      <c r="H4583" s="567" t="s">
        <v>1006</v>
      </c>
      <c r="I4583" s="569" t="s">
        <v>1006</v>
      </c>
      <c r="J4583" s="570"/>
      <c r="K4583" s="567" t="str">
        <f t="shared" si="130"/>
        <v>08,25</v>
      </c>
      <c r="L4583" s="567" t="s">
        <v>266</v>
      </c>
      <c r="M4583" s="567">
        <v>6081.42</v>
      </c>
      <c r="N4583" s="571">
        <v>0.45833333333333331</v>
      </c>
    </row>
    <row r="4584" spans="1:14" ht="19.5" hidden="1" thickBot="1" x14ac:dyDescent="0.3">
      <c r="A4584" s="679"/>
      <c r="B4584" s="636" t="s">
        <v>1004</v>
      </c>
      <c r="C4584" s="637" t="s">
        <v>50</v>
      </c>
      <c r="D4584" s="638">
        <v>5.6680000000000001</v>
      </c>
      <c r="E4584" s="639">
        <v>5.806</v>
      </c>
      <c r="F4584" s="640" t="s">
        <v>16</v>
      </c>
      <c r="G4584" s="641"/>
      <c r="H4584" s="640" t="s">
        <v>1006</v>
      </c>
      <c r="I4584" s="642" t="s">
        <v>1006</v>
      </c>
      <c r="J4584" s="643"/>
      <c r="K4584" s="640" t="str">
        <f t="shared" si="130"/>
        <v>08,25</v>
      </c>
      <c r="L4584" s="640" t="s">
        <v>266</v>
      </c>
      <c r="M4584" s="640">
        <v>5783.2600000000011</v>
      </c>
      <c r="N4584" s="644">
        <v>0.45833333333333331</v>
      </c>
    </row>
    <row r="4585" spans="1:14" ht="75.75" hidden="1" thickBot="1" x14ac:dyDescent="0.3">
      <c r="A4585" s="572">
        <f t="shared" si="133"/>
        <v>2581</v>
      </c>
      <c r="B4585" s="573" t="s">
        <v>1004</v>
      </c>
      <c r="C4585" s="574" t="s">
        <v>32</v>
      </c>
      <c r="D4585" s="575">
        <v>7.032</v>
      </c>
      <c r="E4585" s="576">
        <v>7.0890000000000004</v>
      </c>
      <c r="F4585" s="577" t="s">
        <v>16</v>
      </c>
      <c r="G4585" s="578" t="s">
        <v>1008</v>
      </c>
      <c r="H4585" s="577" t="s">
        <v>1006</v>
      </c>
      <c r="I4585" s="579" t="s">
        <v>1010</v>
      </c>
      <c r="J4585" s="580"/>
      <c r="K4585" s="577" t="str">
        <f t="shared" si="130"/>
        <v>08,25</v>
      </c>
      <c r="L4585" s="577" t="s">
        <v>266</v>
      </c>
      <c r="M4585" s="577">
        <v>7059.78</v>
      </c>
      <c r="N4585" s="581">
        <v>0.5</v>
      </c>
    </row>
    <row r="4586" spans="1:14" ht="19.5" hidden="1" thickBot="1" x14ac:dyDescent="0.3">
      <c r="A4586" s="678">
        <f t="shared" si="133"/>
        <v>2582</v>
      </c>
      <c r="B4586" s="531" t="s">
        <v>1005</v>
      </c>
      <c r="C4586" s="532" t="s">
        <v>26</v>
      </c>
      <c r="D4586" s="533">
        <v>14.667999999999999</v>
      </c>
      <c r="E4586" s="534">
        <v>14.824</v>
      </c>
      <c r="F4586" s="535" t="s">
        <v>16</v>
      </c>
      <c r="G4586" s="536"/>
      <c r="H4586" s="535" t="s">
        <v>1010</v>
      </c>
      <c r="I4586" s="537" t="s">
        <v>1010</v>
      </c>
      <c r="J4586" s="538"/>
      <c r="K4586" s="535" t="str">
        <f t="shared" si="130"/>
        <v>08,25</v>
      </c>
      <c r="L4586" s="535" t="s">
        <v>265</v>
      </c>
      <c r="M4586" s="535">
        <v>14773.32</v>
      </c>
      <c r="N4586" s="539">
        <v>0.375</v>
      </c>
    </row>
    <row r="4587" spans="1:14" ht="19.5" hidden="1" thickBot="1" x14ac:dyDescent="0.3">
      <c r="A4587" s="679"/>
      <c r="B4587" s="636" t="s">
        <v>1005</v>
      </c>
      <c r="C4587" s="637" t="s">
        <v>26</v>
      </c>
      <c r="D4587" s="638">
        <v>2.5419999999999998</v>
      </c>
      <c r="E4587" s="639">
        <v>2.5459999999999998</v>
      </c>
      <c r="F4587" s="640" t="s">
        <v>16</v>
      </c>
      <c r="G4587" s="641" t="s">
        <v>496</v>
      </c>
      <c r="H4587" s="640" t="s">
        <v>1010</v>
      </c>
      <c r="I4587" s="642" t="s">
        <v>1010</v>
      </c>
      <c r="J4587" s="643"/>
      <c r="K4587" s="640" t="str">
        <f t="shared" si="130"/>
        <v>08,25</v>
      </c>
      <c r="L4587" s="640" t="s">
        <v>265</v>
      </c>
      <c r="M4587" s="640">
        <v>2542.4</v>
      </c>
      <c r="N4587" s="644">
        <v>0.375</v>
      </c>
    </row>
    <row r="4588" spans="1:14" ht="19.5" hidden="1" thickBot="1" x14ac:dyDescent="0.3">
      <c r="A4588" s="513">
        <f t="shared" si="133"/>
        <v>2583</v>
      </c>
      <c r="B4588" s="514" t="s">
        <v>1005</v>
      </c>
      <c r="C4588" s="515" t="s">
        <v>26</v>
      </c>
      <c r="D4588" s="516">
        <v>17.577000000000002</v>
      </c>
      <c r="E4588" s="517">
        <v>17.812000000000001</v>
      </c>
      <c r="F4588" s="518" t="s">
        <v>16</v>
      </c>
      <c r="G4588" s="519"/>
      <c r="H4588" s="518" t="s">
        <v>1010</v>
      </c>
      <c r="I4588" s="579" t="s">
        <v>1010</v>
      </c>
      <c r="J4588" s="521"/>
      <c r="K4588" s="518" t="str">
        <f t="shared" si="130"/>
        <v>08,25</v>
      </c>
      <c r="L4588" s="518" t="s">
        <v>265</v>
      </c>
      <c r="M4588" s="518">
        <v>17734.650000000001</v>
      </c>
      <c r="N4588" s="522">
        <v>0.41666666666666669</v>
      </c>
    </row>
    <row r="4589" spans="1:14" ht="19.5" hidden="1" thickBot="1" x14ac:dyDescent="0.3">
      <c r="A4589" s="503">
        <f t="shared" si="133"/>
        <v>2584</v>
      </c>
      <c r="B4589" s="504" t="s">
        <v>1005</v>
      </c>
      <c r="C4589" s="505" t="s">
        <v>26</v>
      </c>
      <c r="D4589" s="506">
        <v>17.548999999999999</v>
      </c>
      <c r="E4589" s="507">
        <v>17.620999999999999</v>
      </c>
      <c r="F4589" s="508" t="s">
        <v>16</v>
      </c>
      <c r="G4589" s="509"/>
      <c r="H4589" s="508" t="s">
        <v>1009</v>
      </c>
      <c r="I4589" s="510" t="s">
        <v>1009</v>
      </c>
      <c r="J4589" s="511"/>
      <c r="K4589" s="508" t="str">
        <f t="shared" si="130"/>
        <v>08,25</v>
      </c>
      <c r="L4589" s="508" t="s">
        <v>265</v>
      </c>
      <c r="M4589" s="508">
        <v>17736.939999999999</v>
      </c>
      <c r="N4589" s="512">
        <v>0.375</v>
      </c>
    </row>
    <row r="4590" spans="1:14" ht="19.5" hidden="1" thickBot="1" x14ac:dyDescent="0.3">
      <c r="A4590" s="572">
        <f t="shared" si="133"/>
        <v>2585</v>
      </c>
      <c r="B4590" s="573" t="s">
        <v>1005</v>
      </c>
      <c r="C4590" s="574" t="s">
        <v>26</v>
      </c>
      <c r="D4590" s="575">
        <v>12.531000000000001</v>
      </c>
      <c r="E4590" s="576">
        <v>12.121</v>
      </c>
      <c r="F4590" s="577" t="s">
        <v>30</v>
      </c>
      <c r="G4590" s="578"/>
      <c r="H4590" s="577" t="s">
        <v>1010</v>
      </c>
      <c r="I4590" s="579" t="s">
        <v>1010</v>
      </c>
      <c r="J4590" s="580"/>
      <c r="K4590" s="577" t="str">
        <f t="shared" si="130"/>
        <v>08,25</v>
      </c>
      <c r="L4590" s="577" t="s">
        <v>265</v>
      </c>
      <c r="M4590" s="577">
        <v>12531.680000000002</v>
      </c>
      <c r="N4590" s="581">
        <v>0.375</v>
      </c>
    </row>
    <row r="4591" spans="1:14" ht="19.5" hidden="1" thickBot="1" x14ac:dyDescent="0.3">
      <c r="A4591" s="678">
        <f t="shared" si="133"/>
        <v>2586</v>
      </c>
      <c r="B4591" s="531" t="s">
        <v>1006</v>
      </c>
      <c r="C4591" s="532" t="s">
        <v>26</v>
      </c>
      <c r="D4591" s="533">
        <v>16.146999999999998</v>
      </c>
      <c r="E4591" s="534">
        <v>16.094999999999999</v>
      </c>
      <c r="F4591" s="535" t="s">
        <v>16</v>
      </c>
      <c r="G4591" s="536"/>
      <c r="H4591" s="535" t="s">
        <v>1011</v>
      </c>
      <c r="I4591" s="537" t="s">
        <v>1011</v>
      </c>
      <c r="J4591" s="538"/>
      <c r="K4591" s="535" t="str">
        <f t="shared" si="130"/>
        <v>08,25</v>
      </c>
      <c r="L4591" s="535" t="s">
        <v>265</v>
      </c>
      <c r="M4591" s="535">
        <v>16310.27</v>
      </c>
      <c r="N4591" s="539">
        <v>0.375</v>
      </c>
    </row>
    <row r="4592" spans="1:14" ht="19.5" hidden="1" thickBot="1" x14ac:dyDescent="0.3">
      <c r="A4592" s="679"/>
      <c r="B4592" s="636" t="s">
        <v>1006</v>
      </c>
      <c r="C4592" s="637" t="s">
        <v>952</v>
      </c>
      <c r="D4592" s="638">
        <v>1.2749999999999999</v>
      </c>
      <c r="E4592" s="639">
        <v>1.341</v>
      </c>
      <c r="F4592" s="640" t="s">
        <v>16</v>
      </c>
      <c r="G4592" s="641"/>
      <c r="H4592" s="640" t="s">
        <v>1011</v>
      </c>
      <c r="I4592" s="642" t="s">
        <v>1011</v>
      </c>
      <c r="J4592" s="643"/>
      <c r="K4592" s="640" t="str">
        <f t="shared" si="130"/>
        <v>08,25</v>
      </c>
      <c r="L4592" s="640" t="s">
        <v>266</v>
      </c>
      <c r="M4592" s="640">
        <v>1335.78</v>
      </c>
      <c r="N4592" s="644">
        <v>0.375</v>
      </c>
    </row>
    <row r="4593" spans="1:14" ht="19.5" hidden="1" thickBot="1" x14ac:dyDescent="0.3">
      <c r="A4593" s="682">
        <f t="shared" si="133"/>
        <v>2587</v>
      </c>
      <c r="B4593" s="479" t="s">
        <v>1006</v>
      </c>
      <c r="C4593" s="480" t="s">
        <v>15</v>
      </c>
      <c r="D4593" s="481">
        <v>3.35</v>
      </c>
      <c r="E4593" s="482">
        <v>3.2639999999999998</v>
      </c>
      <c r="F4593" s="483" t="s">
        <v>16</v>
      </c>
      <c r="G4593" s="549"/>
      <c r="H4593" s="483" t="s">
        <v>1009</v>
      </c>
      <c r="I4593" s="484" t="s">
        <v>1009</v>
      </c>
      <c r="J4593" s="485"/>
      <c r="K4593" s="483" t="str">
        <f t="shared" si="130"/>
        <v>08,25</v>
      </c>
      <c r="L4593" s="483" t="s">
        <v>28</v>
      </c>
      <c r="M4593" s="483">
        <v>3451.5</v>
      </c>
      <c r="N4593" s="486">
        <v>0.41666666666666669</v>
      </c>
    </row>
    <row r="4594" spans="1:14" ht="19.5" hidden="1" thickBot="1" x14ac:dyDescent="0.3">
      <c r="A4594" s="683"/>
      <c r="B4594" s="523" t="s">
        <v>1006</v>
      </c>
      <c r="C4594" s="524" t="s">
        <v>24</v>
      </c>
      <c r="D4594" s="525">
        <v>2.9670000000000001</v>
      </c>
      <c r="E4594" s="526">
        <v>2.8580000000000001</v>
      </c>
      <c r="F4594" s="527" t="s">
        <v>16</v>
      </c>
      <c r="G4594" s="561"/>
      <c r="H4594" s="527" t="s">
        <v>1009</v>
      </c>
      <c r="I4594" s="528" t="s">
        <v>1009</v>
      </c>
      <c r="J4594" s="529"/>
      <c r="K4594" s="527" t="str">
        <f t="shared" si="130"/>
        <v>08,25</v>
      </c>
      <c r="L4594" s="527" t="s">
        <v>28</v>
      </c>
      <c r="M4594" s="527">
        <v>3090.22</v>
      </c>
      <c r="N4594" s="530">
        <v>0.41666666666666669</v>
      </c>
    </row>
    <row r="4595" spans="1:14" ht="19.5" hidden="1" thickBot="1" x14ac:dyDescent="0.3">
      <c r="A4595" s="685"/>
      <c r="B4595" s="645" t="s">
        <v>1006</v>
      </c>
      <c r="C4595" s="646" t="s">
        <v>21</v>
      </c>
      <c r="D4595" s="647">
        <v>11.256</v>
      </c>
      <c r="E4595" s="648">
        <v>9.67</v>
      </c>
      <c r="F4595" s="649" t="s">
        <v>16</v>
      </c>
      <c r="G4595" s="650"/>
      <c r="H4595" s="649" t="s">
        <v>1009</v>
      </c>
      <c r="I4595" s="651" t="s">
        <v>1009</v>
      </c>
      <c r="J4595" s="652"/>
      <c r="K4595" s="649" t="str">
        <f t="shared" si="130"/>
        <v>08,25</v>
      </c>
      <c r="L4595" s="649" t="s">
        <v>28</v>
      </c>
      <c r="M4595" s="649">
        <v>11342.520000000002</v>
      </c>
      <c r="N4595" s="653">
        <v>0.41666666666666669</v>
      </c>
    </row>
    <row r="4596" spans="1:14" ht="19.5" hidden="1" thickBot="1" x14ac:dyDescent="0.3">
      <c r="A4596" s="503">
        <f t="shared" si="133"/>
        <v>2588</v>
      </c>
      <c r="B4596" s="504" t="s">
        <v>1006</v>
      </c>
      <c r="C4596" s="505" t="s">
        <v>23</v>
      </c>
      <c r="D4596" s="506">
        <v>17.655999999999999</v>
      </c>
      <c r="E4596" s="507">
        <v>17.821000000000002</v>
      </c>
      <c r="F4596" s="508" t="s">
        <v>16</v>
      </c>
      <c r="G4596" s="509"/>
      <c r="H4596" s="508" t="s">
        <v>1009</v>
      </c>
      <c r="I4596" s="510" t="s">
        <v>1009</v>
      </c>
      <c r="J4596" s="511"/>
      <c r="K4596" s="508" t="str">
        <f t="shared" si="130"/>
        <v>08,25</v>
      </c>
      <c r="L4596" s="508" t="s">
        <v>28</v>
      </c>
      <c r="M4596" s="508">
        <v>17786.2</v>
      </c>
      <c r="N4596" s="512">
        <v>0.45833333333333331</v>
      </c>
    </row>
    <row r="4597" spans="1:14" ht="19.5" hidden="1" thickBot="1" x14ac:dyDescent="0.3">
      <c r="A4597" s="682">
        <f t="shared" si="133"/>
        <v>2589</v>
      </c>
      <c r="B4597" s="479" t="s">
        <v>1006</v>
      </c>
      <c r="C4597" s="480" t="s">
        <v>47</v>
      </c>
      <c r="D4597" s="481">
        <v>15.403</v>
      </c>
      <c r="E4597" s="482">
        <v>15.669</v>
      </c>
      <c r="F4597" s="483" t="s">
        <v>16</v>
      </c>
      <c r="G4597" s="549"/>
      <c r="H4597" s="483" t="s">
        <v>1009</v>
      </c>
      <c r="I4597" s="484" t="s">
        <v>1009</v>
      </c>
      <c r="J4597" s="485"/>
      <c r="K4597" s="483" t="str">
        <f t="shared" si="130"/>
        <v>08,25</v>
      </c>
      <c r="L4597" s="483" t="s">
        <v>28</v>
      </c>
      <c r="M4597" s="483">
        <v>15583.159999999998</v>
      </c>
      <c r="N4597" s="486">
        <v>0.5</v>
      </c>
    </row>
    <row r="4598" spans="1:14" ht="19.5" hidden="1" thickBot="1" x14ac:dyDescent="0.3">
      <c r="A4598" s="685"/>
      <c r="B4598" s="645" t="s">
        <v>1006</v>
      </c>
      <c r="C4598" s="646" t="s">
        <v>839</v>
      </c>
      <c r="D4598" s="647">
        <v>2.109</v>
      </c>
      <c r="E4598" s="648">
        <v>2.1640000000000001</v>
      </c>
      <c r="F4598" s="649" t="s">
        <v>16</v>
      </c>
      <c r="G4598" s="650"/>
      <c r="H4598" s="649" t="s">
        <v>1009</v>
      </c>
      <c r="I4598" s="651" t="s">
        <v>1009</v>
      </c>
      <c r="J4598" s="652"/>
      <c r="K4598" s="649" t="str">
        <f t="shared" si="130"/>
        <v>08,25</v>
      </c>
      <c r="L4598" s="649" t="s">
        <v>28</v>
      </c>
      <c r="M4598" s="649">
        <v>2152.7400000000002</v>
      </c>
      <c r="N4598" s="653">
        <v>0.5</v>
      </c>
    </row>
    <row r="4599" spans="1:14" ht="19.5" hidden="1" thickBot="1" x14ac:dyDescent="0.3">
      <c r="A4599" s="503">
        <f t="shared" si="133"/>
        <v>2590</v>
      </c>
      <c r="B4599" s="504" t="s">
        <v>1006</v>
      </c>
      <c r="C4599" s="505" t="s">
        <v>913</v>
      </c>
      <c r="D4599" s="506">
        <v>11.706</v>
      </c>
      <c r="E4599" s="507">
        <v>11.706</v>
      </c>
      <c r="F4599" s="508" t="s">
        <v>30</v>
      </c>
      <c r="G4599" s="509"/>
      <c r="H4599" s="508" t="s">
        <v>1009</v>
      </c>
      <c r="I4599" s="510" t="s">
        <v>1009</v>
      </c>
      <c r="J4599" s="511"/>
      <c r="K4599" s="508" t="str">
        <f t="shared" si="130"/>
        <v>08,25</v>
      </c>
      <c r="L4599" s="508" t="s">
        <v>266</v>
      </c>
      <c r="M4599" s="508">
        <v>11706</v>
      </c>
      <c r="N4599" s="512">
        <v>0.41666666666666669</v>
      </c>
    </row>
    <row r="4600" spans="1:14" ht="19.5" hidden="1" thickBot="1" x14ac:dyDescent="0.3">
      <c r="A4600" s="513">
        <f t="shared" si="133"/>
        <v>2591</v>
      </c>
      <c r="B4600" s="514" t="s">
        <v>1006</v>
      </c>
      <c r="C4600" s="515" t="s">
        <v>26</v>
      </c>
      <c r="D4600" s="516">
        <v>12.553000000000001</v>
      </c>
      <c r="E4600" s="517">
        <v>12.486000000000001</v>
      </c>
      <c r="F4600" s="518" t="s">
        <v>30</v>
      </c>
      <c r="G4600" s="519"/>
      <c r="H4600" s="518" t="s">
        <v>1009</v>
      </c>
      <c r="I4600" s="520" t="s">
        <v>1009</v>
      </c>
      <c r="J4600" s="521"/>
      <c r="K4600" s="518" t="str">
        <f t="shared" si="130"/>
        <v>08,25</v>
      </c>
      <c r="L4600" s="518" t="s">
        <v>265</v>
      </c>
      <c r="M4600" s="518">
        <v>12553.439999999999</v>
      </c>
      <c r="N4600" s="522">
        <v>0.375</v>
      </c>
    </row>
    <row r="4601" spans="1:14" ht="19.5" hidden="1" thickBot="1" x14ac:dyDescent="0.3">
      <c r="A4601" s="678">
        <f t="shared" si="133"/>
        <v>2592</v>
      </c>
      <c r="B4601" s="531" t="s">
        <v>1006</v>
      </c>
      <c r="C4601" s="532" t="s">
        <v>811</v>
      </c>
      <c r="D4601" s="533">
        <v>5.7359999999999998</v>
      </c>
      <c r="E4601" s="534">
        <v>5.7030000000000003</v>
      </c>
      <c r="F4601" s="535" t="s">
        <v>30</v>
      </c>
      <c r="G4601" s="536"/>
      <c r="H4601" s="535" t="s">
        <v>1009</v>
      </c>
      <c r="I4601" s="537" t="s">
        <v>1009</v>
      </c>
      <c r="J4601" s="538"/>
      <c r="K4601" s="535" t="str">
        <f t="shared" si="130"/>
        <v>08,25</v>
      </c>
      <c r="L4601" s="535" t="s">
        <v>266</v>
      </c>
      <c r="M4601" s="535">
        <v>5736.88</v>
      </c>
      <c r="N4601" s="539">
        <v>0.45833333333333331</v>
      </c>
    </row>
    <row r="4602" spans="1:14" ht="19.5" hidden="1" thickBot="1" x14ac:dyDescent="0.3">
      <c r="A4602" s="684"/>
      <c r="B4602" s="590" t="s">
        <v>1006</v>
      </c>
      <c r="C4602" s="591" t="s">
        <v>34</v>
      </c>
      <c r="D4602" s="592">
        <v>2.6629999999999998</v>
      </c>
      <c r="E4602" s="593">
        <v>2.5960000000000001</v>
      </c>
      <c r="F4602" s="594" t="s">
        <v>30</v>
      </c>
      <c r="G4602" s="595"/>
      <c r="H4602" s="594" t="s">
        <v>1009</v>
      </c>
      <c r="I4602" s="596" t="s">
        <v>1009</v>
      </c>
      <c r="J4602" s="597"/>
      <c r="K4602" s="594" t="str">
        <f t="shared" si="130"/>
        <v>08,25</v>
      </c>
      <c r="L4602" s="594" t="s">
        <v>266</v>
      </c>
      <c r="M4602" s="594">
        <v>2663.32</v>
      </c>
      <c r="N4602" s="598">
        <v>0.45833333333333331</v>
      </c>
    </row>
    <row r="4603" spans="1:14" ht="19.5" hidden="1" thickBot="1" x14ac:dyDescent="0.3">
      <c r="A4603" s="513">
        <f t="shared" si="133"/>
        <v>2593</v>
      </c>
      <c r="B4603" s="514" t="s">
        <v>1010</v>
      </c>
      <c r="C4603" s="515" t="s">
        <v>587</v>
      </c>
      <c r="D4603" s="516">
        <v>10.725</v>
      </c>
      <c r="E4603" s="517">
        <v>10.725</v>
      </c>
      <c r="F4603" s="518" t="s">
        <v>30</v>
      </c>
      <c r="G4603" s="519" t="s">
        <v>23</v>
      </c>
      <c r="H4603" s="518" t="s">
        <v>1011</v>
      </c>
      <c r="I4603" s="520" t="s">
        <v>1011</v>
      </c>
      <c r="J4603" s="521"/>
      <c r="K4603" s="518" t="str">
        <f t="shared" si="130"/>
        <v>08,25</v>
      </c>
      <c r="L4603" s="518" t="s">
        <v>28</v>
      </c>
      <c r="M4603" s="518">
        <v>10725.119999999999</v>
      </c>
      <c r="N4603" s="522">
        <v>0.41666666666666669</v>
      </c>
    </row>
    <row r="4604" spans="1:14" ht="19.5" hidden="1" thickBot="1" x14ac:dyDescent="0.3">
      <c r="A4604" s="503">
        <f t="shared" si="133"/>
        <v>2594</v>
      </c>
      <c r="B4604" s="504" t="s">
        <v>1010</v>
      </c>
      <c r="C4604" s="505" t="s">
        <v>26</v>
      </c>
      <c r="D4604" s="506">
        <v>17.507999999999999</v>
      </c>
      <c r="E4604" s="507">
        <v>17.657</v>
      </c>
      <c r="F4604" s="508" t="s">
        <v>16</v>
      </c>
      <c r="G4604" s="509"/>
      <c r="H4604" s="508" t="s">
        <v>1012</v>
      </c>
      <c r="I4604" s="510" t="s">
        <v>1012</v>
      </c>
      <c r="J4604" s="511"/>
      <c r="K4604" s="508" t="str">
        <f t="shared" si="130"/>
        <v>08,25</v>
      </c>
      <c r="L4604" s="508" t="s">
        <v>265</v>
      </c>
      <c r="M4604" s="508">
        <v>17638.159999999996</v>
      </c>
      <c r="N4604" s="512">
        <v>0.375</v>
      </c>
    </row>
    <row r="4605" spans="1:14" ht="19.5" hidden="1" thickBot="1" x14ac:dyDescent="0.3">
      <c r="A4605" s="682">
        <f t="shared" si="133"/>
        <v>2595</v>
      </c>
      <c r="B4605" s="479" t="s">
        <v>1010</v>
      </c>
      <c r="C4605" s="480" t="s">
        <v>15</v>
      </c>
      <c r="D4605" s="481">
        <v>1.9079999999999999</v>
      </c>
      <c r="E4605" s="482">
        <v>1.998</v>
      </c>
      <c r="F4605" s="483" t="s">
        <v>16</v>
      </c>
      <c r="G4605" s="549"/>
      <c r="H4605" s="483" t="s">
        <v>1012</v>
      </c>
      <c r="I4605" s="484" t="s">
        <v>1012</v>
      </c>
      <c r="J4605" s="485"/>
      <c r="K4605" s="483" t="str">
        <f t="shared" si="130"/>
        <v>08,25</v>
      </c>
      <c r="L4605" s="483" t="s">
        <v>28</v>
      </c>
      <c r="M4605" s="483">
        <v>1989.4400000000003</v>
      </c>
      <c r="N4605" s="486">
        <v>0.41666666666666669</v>
      </c>
    </row>
    <row r="4606" spans="1:14" ht="19.5" hidden="1" thickBot="1" x14ac:dyDescent="0.3">
      <c r="A4606" s="683"/>
      <c r="B4606" s="523" t="s">
        <v>1010</v>
      </c>
      <c r="C4606" s="524" t="s">
        <v>23</v>
      </c>
      <c r="D4606" s="525">
        <v>6.4649999999999999</v>
      </c>
      <c r="E4606" s="526">
        <v>6.5140000000000002</v>
      </c>
      <c r="F4606" s="527" t="s">
        <v>16</v>
      </c>
      <c r="G4606" s="561"/>
      <c r="H4606" s="527" t="s">
        <v>1012</v>
      </c>
      <c r="I4606" s="528" t="s">
        <v>1012</v>
      </c>
      <c r="J4606" s="529"/>
      <c r="K4606" s="527" t="str">
        <f t="shared" si="130"/>
        <v>08,25</v>
      </c>
      <c r="L4606" s="527" t="s">
        <v>28</v>
      </c>
      <c r="M4606" s="527">
        <v>6503.7</v>
      </c>
      <c r="N4606" s="530">
        <v>0.41666666666666669</v>
      </c>
    </row>
    <row r="4607" spans="1:14" ht="19.5" hidden="1" thickBot="1" x14ac:dyDescent="0.3">
      <c r="A4607" s="683"/>
      <c r="B4607" s="523" t="s">
        <v>1010</v>
      </c>
      <c r="C4607" s="524" t="s">
        <v>24</v>
      </c>
      <c r="D4607" s="525">
        <v>2.452</v>
      </c>
      <c r="E4607" s="526">
        <v>2.5659999999999998</v>
      </c>
      <c r="F4607" s="527" t="s">
        <v>16</v>
      </c>
      <c r="G4607" s="561"/>
      <c r="H4607" s="527" t="s">
        <v>1012</v>
      </c>
      <c r="I4607" s="528" t="s">
        <v>1012</v>
      </c>
      <c r="J4607" s="529"/>
      <c r="K4607" s="527" t="str">
        <f t="shared" si="130"/>
        <v>08,25</v>
      </c>
      <c r="L4607" s="527" t="s">
        <v>28</v>
      </c>
      <c r="M4607" s="527">
        <v>2560.0399999999995</v>
      </c>
      <c r="N4607" s="530">
        <v>0.41666666666666669</v>
      </c>
    </row>
    <row r="4608" spans="1:14" ht="19.5" hidden="1" thickBot="1" x14ac:dyDescent="0.3">
      <c r="A4608" s="685"/>
      <c r="B4608" s="645" t="s">
        <v>1010</v>
      </c>
      <c r="C4608" s="646" t="s">
        <v>25</v>
      </c>
      <c r="D4608" s="647">
        <v>6.6</v>
      </c>
      <c r="E4608" s="648">
        <v>6.6550000000000002</v>
      </c>
      <c r="F4608" s="649" t="s">
        <v>16</v>
      </c>
      <c r="G4608" s="650"/>
      <c r="H4608" s="649" t="s">
        <v>1012</v>
      </c>
      <c r="I4608" s="651" t="s">
        <v>1012</v>
      </c>
      <c r="J4608" s="652"/>
      <c r="K4608" s="649" t="str">
        <f t="shared" si="130"/>
        <v>08,25</v>
      </c>
      <c r="L4608" s="649" t="s">
        <v>28</v>
      </c>
      <c r="M4608" s="649">
        <v>6647.2199999999993</v>
      </c>
      <c r="N4608" s="653">
        <v>0.41666666666666669</v>
      </c>
    </row>
    <row r="4609" spans="1:14" ht="19.5" hidden="1" thickBot="1" x14ac:dyDescent="0.3">
      <c r="A4609" s="503">
        <f t="shared" si="133"/>
        <v>2596</v>
      </c>
      <c r="B4609" s="504" t="s">
        <v>1010</v>
      </c>
      <c r="C4609" s="505" t="s">
        <v>480</v>
      </c>
      <c r="D4609" s="506">
        <v>15.74</v>
      </c>
      <c r="E4609" s="507">
        <v>15.851000000000001</v>
      </c>
      <c r="F4609" s="508" t="s">
        <v>16</v>
      </c>
      <c r="G4609" s="509"/>
      <c r="H4609" s="508" t="s">
        <v>1012</v>
      </c>
      <c r="I4609" s="510" t="s">
        <v>1013</v>
      </c>
      <c r="J4609" s="511"/>
      <c r="K4609" s="508" t="str">
        <f t="shared" si="130"/>
        <v>08,25</v>
      </c>
      <c r="L4609" s="508" t="s">
        <v>266</v>
      </c>
      <c r="M4609" s="508">
        <v>15837.120000000003</v>
      </c>
      <c r="N4609" s="512">
        <v>0.45833333333333331</v>
      </c>
    </row>
    <row r="4610" spans="1:14" ht="19.5" hidden="1" thickBot="1" x14ac:dyDescent="0.3">
      <c r="A4610" s="682">
        <f t="shared" si="133"/>
        <v>2597</v>
      </c>
      <c r="B4610" s="479" t="s">
        <v>1010</v>
      </c>
      <c r="C4610" s="480" t="s">
        <v>23</v>
      </c>
      <c r="D4610" s="481">
        <v>14.564</v>
      </c>
      <c r="E4610" s="482">
        <v>14.763999999999999</v>
      </c>
      <c r="F4610" s="483" t="s">
        <v>16</v>
      </c>
      <c r="G4610" s="549"/>
      <c r="H4610" s="483" t="s">
        <v>1012</v>
      </c>
      <c r="I4610" s="484" t="s">
        <v>1012</v>
      </c>
      <c r="J4610" s="485"/>
      <c r="K4610" s="483" t="str">
        <f t="shared" si="130"/>
        <v>08,25</v>
      </c>
      <c r="L4610" s="483" t="s">
        <v>28</v>
      </c>
      <c r="M4610" s="483">
        <v>14720.079999999998</v>
      </c>
      <c r="N4610" s="486">
        <v>0.5</v>
      </c>
    </row>
    <row r="4611" spans="1:14" ht="19.5" hidden="1" thickBot="1" x14ac:dyDescent="0.3">
      <c r="A4611" s="685"/>
      <c r="B4611" s="645" t="s">
        <v>1010</v>
      </c>
      <c r="C4611" s="646" t="s">
        <v>47</v>
      </c>
      <c r="D4611" s="647">
        <v>2.9390000000000001</v>
      </c>
      <c r="E4611" s="648">
        <v>3.0019999999999998</v>
      </c>
      <c r="F4611" s="649" t="s">
        <v>16</v>
      </c>
      <c r="G4611" s="650"/>
      <c r="H4611" s="649" t="s">
        <v>1012</v>
      </c>
      <c r="I4611" s="651" t="s">
        <v>1012</v>
      </c>
      <c r="J4611" s="652"/>
      <c r="K4611" s="649" t="str">
        <f t="shared" si="130"/>
        <v>08,25</v>
      </c>
      <c r="L4611" s="649" t="s">
        <v>28</v>
      </c>
      <c r="M4611" s="649">
        <v>2984.46</v>
      </c>
      <c r="N4611" s="653">
        <v>0.5</v>
      </c>
    </row>
    <row r="4612" spans="1:14" ht="19.5" hidden="1" thickBot="1" x14ac:dyDescent="0.3">
      <c r="A4612" s="503">
        <f t="shared" si="133"/>
        <v>2598</v>
      </c>
      <c r="B4612" s="504" t="s">
        <v>1010</v>
      </c>
      <c r="C4612" s="505" t="s">
        <v>47</v>
      </c>
      <c r="D4612" s="506">
        <v>17.492999999999999</v>
      </c>
      <c r="E4612" s="507">
        <v>17.760000000000002</v>
      </c>
      <c r="F4612" s="508" t="s">
        <v>16</v>
      </c>
      <c r="G4612" s="509"/>
      <c r="H4612" s="508" t="s">
        <v>1012</v>
      </c>
      <c r="I4612" s="510" t="s">
        <v>1013</v>
      </c>
      <c r="J4612" s="511"/>
      <c r="K4612" s="508" t="str">
        <f t="shared" si="130"/>
        <v>08,25</v>
      </c>
      <c r="L4612" s="508" t="s">
        <v>28</v>
      </c>
      <c r="M4612" s="508">
        <v>17665.390000000003</v>
      </c>
      <c r="N4612" s="512">
        <v>0.54166666666666663</v>
      </c>
    </row>
    <row r="4613" spans="1:14" ht="19.5" hidden="1" thickBot="1" x14ac:dyDescent="0.3">
      <c r="A4613" s="513">
        <f t="shared" si="133"/>
        <v>2599</v>
      </c>
      <c r="B4613" s="514" t="s">
        <v>1010</v>
      </c>
      <c r="C4613" s="515" t="s">
        <v>26</v>
      </c>
      <c r="D4613" s="516">
        <v>17.513000000000002</v>
      </c>
      <c r="E4613" s="517">
        <v>17.721</v>
      </c>
      <c r="F4613" s="518" t="s">
        <v>16</v>
      </c>
      <c r="G4613" s="519"/>
      <c r="H4613" s="518" t="s">
        <v>1013</v>
      </c>
      <c r="I4613" s="520" t="s">
        <v>1013</v>
      </c>
      <c r="J4613" s="521"/>
      <c r="K4613" s="518" t="str">
        <f t="shared" si="130"/>
        <v>08,25</v>
      </c>
      <c r="L4613" s="518" t="s">
        <v>265</v>
      </c>
      <c r="M4613" s="518">
        <v>17688.61</v>
      </c>
      <c r="N4613" s="522">
        <v>0.375</v>
      </c>
    </row>
    <row r="4614" spans="1:14" ht="19.5" hidden="1" thickBot="1" x14ac:dyDescent="0.3">
      <c r="A4614" s="503">
        <f t="shared" si="133"/>
        <v>2600</v>
      </c>
      <c r="B4614" s="504" t="s">
        <v>1010</v>
      </c>
      <c r="C4614" s="505" t="s">
        <v>26</v>
      </c>
      <c r="D4614" s="506">
        <v>12.772</v>
      </c>
      <c r="E4614" s="507">
        <v>12.638</v>
      </c>
      <c r="F4614" s="508" t="s">
        <v>30</v>
      </c>
      <c r="G4614" s="509"/>
      <c r="H4614" s="508" t="s">
        <v>1012</v>
      </c>
      <c r="I4614" s="510" t="s">
        <v>1012</v>
      </c>
      <c r="J4614" s="511"/>
      <c r="K4614" s="508" t="str">
        <f t="shared" si="130"/>
        <v>08,25</v>
      </c>
      <c r="L4614" s="508" t="s">
        <v>265</v>
      </c>
      <c r="M4614" s="508">
        <v>12772.760000000002</v>
      </c>
      <c r="N4614" s="512">
        <v>0.375</v>
      </c>
    </row>
    <row r="4615" spans="1:14" ht="28.5" hidden="1" customHeight="1" x14ac:dyDescent="0.25">
      <c r="A4615" s="682">
        <f t="shared" si="133"/>
        <v>2601</v>
      </c>
      <c r="B4615" s="479" t="s">
        <v>1010</v>
      </c>
      <c r="C4615" s="480" t="s">
        <v>15</v>
      </c>
      <c r="D4615" s="481">
        <v>8.2029999999999994</v>
      </c>
      <c r="E4615" s="482">
        <v>8.2029999999999994</v>
      </c>
      <c r="F4615" s="483" t="s">
        <v>30</v>
      </c>
      <c r="G4615" s="686" t="s">
        <v>1014</v>
      </c>
      <c r="H4615" s="483" t="s">
        <v>1012</v>
      </c>
      <c r="I4615" s="484" t="s">
        <v>1013</v>
      </c>
      <c r="J4615" s="485"/>
      <c r="K4615" s="483" t="str">
        <f t="shared" si="130"/>
        <v>08,25</v>
      </c>
      <c r="L4615" s="483" t="s">
        <v>28</v>
      </c>
      <c r="M4615" s="483">
        <v>8203.2000000000007</v>
      </c>
      <c r="N4615" s="486">
        <v>0.41666666666666669</v>
      </c>
    </row>
    <row r="4616" spans="1:14" ht="28.5" hidden="1" customHeight="1" thickBot="1" x14ac:dyDescent="0.3">
      <c r="A4616" s="685"/>
      <c r="B4616" s="645" t="s">
        <v>1010</v>
      </c>
      <c r="C4616" s="646" t="s">
        <v>23</v>
      </c>
      <c r="D4616" s="647">
        <v>1.625</v>
      </c>
      <c r="E4616" s="648">
        <v>1.625</v>
      </c>
      <c r="F4616" s="649" t="s">
        <v>30</v>
      </c>
      <c r="G4616" s="688"/>
      <c r="H4616" s="649" t="s">
        <v>1012</v>
      </c>
      <c r="I4616" s="651" t="s">
        <v>1013</v>
      </c>
      <c r="J4616" s="652"/>
      <c r="K4616" s="649" t="str">
        <f t="shared" si="130"/>
        <v>08,25</v>
      </c>
      <c r="L4616" s="649" t="s">
        <v>28</v>
      </c>
      <c r="M4616" s="649">
        <v>1625.3999999999999</v>
      </c>
      <c r="N4616" s="653">
        <v>0.41666666666666669</v>
      </c>
    </row>
    <row r="4617" spans="1:14" ht="19.5" hidden="1" thickBot="1" x14ac:dyDescent="0.3">
      <c r="A4617" s="678">
        <f t="shared" si="133"/>
        <v>2602</v>
      </c>
      <c r="B4617" s="531" t="s">
        <v>1010</v>
      </c>
      <c r="C4617" s="532" t="s">
        <v>587</v>
      </c>
      <c r="D4617" s="533">
        <v>9.7729999999999997</v>
      </c>
      <c r="E4617" s="534">
        <v>9.7729999999999997</v>
      </c>
      <c r="F4617" s="535" t="s">
        <v>30</v>
      </c>
      <c r="G4617" s="536" t="s">
        <v>23</v>
      </c>
      <c r="H4617" s="535" t="s">
        <v>1012</v>
      </c>
      <c r="I4617" s="537" t="s">
        <v>1012</v>
      </c>
      <c r="J4617" s="538"/>
      <c r="K4617" s="535" t="str">
        <f t="shared" si="130"/>
        <v>08,25</v>
      </c>
      <c r="L4617" s="535" t="s">
        <v>28</v>
      </c>
      <c r="M4617" s="535">
        <v>9773.2800000000007</v>
      </c>
      <c r="N4617" s="539">
        <v>0.45833333333333331</v>
      </c>
    </row>
    <row r="4618" spans="1:14" ht="19.5" hidden="1" thickBot="1" x14ac:dyDescent="0.3">
      <c r="A4618" s="679"/>
      <c r="B4618" s="636" t="s">
        <v>1010</v>
      </c>
      <c r="C4618" s="637" t="s">
        <v>23</v>
      </c>
      <c r="D4618" s="638">
        <v>2.9049999999999998</v>
      </c>
      <c r="E4618" s="639">
        <v>2.9049999999999998</v>
      </c>
      <c r="F4618" s="640" t="s">
        <v>30</v>
      </c>
      <c r="G4618" s="641"/>
      <c r="H4618" s="640" t="s">
        <v>1012</v>
      </c>
      <c r="I4618" s="642" t="s">
        <v>1012</v>
      </c>
      <c r="J4618" s="643"/>
      <c r="K4618" s="640" t="str">
        <f t="shared" si="130"/>
        <v>08,25</v>
      </c>
      <c r="L4618" s="640" t="s">
        <v>28</v>
      </c>
      <c r="M4618" s="640">
        <v>2905.3999999999996</v>
      </c>
      <c r="N4618" s="644">
        <v>0.45833333333333331</v>
      </c>
    </row>
    <row r="4619" spans="1:14" ht="19.5" hidden="1" thickBot="1" x14ac:dyDescent="0.3">
      <c r="A4619" s="513">
        <f t="shared" si="133"/>
        <v>2603</v>
      </c>
      <c r="B4619" s="514" t="s">
        <v>1010</v>
      </c>
      <c r="C4619" s="515" t="s">
        <v>47</v>
      </c>
      <c r="D4619" s="516">
        <v>9.423</v>
      </c>
      <c r="E4619" s="517">
        <v>9.2889999999999997</v>
      </c>
      <c r="F4619" s="518" t="s">
        <v>30</v>
      </c>
      <c r="G4619" s="519"/>
      <c r="H4619" s="518" t="s">
        <v>1012</v>
      </c>
      <c r="I4619" s="520" t="s">
        <v>1012</v>
      </c>
      <c r="J4619" s="521"/>
      <c r="K4619" s="518" t="str">
        <f t="shared" si="130"/>
        <v>08,25</v>
      </c>
      <c r="L4619" s="518" t="s">
        <v>28</v>
      </c>
      <c r="M4619" s="518">
        <v>9423.5600000000013</v>
      </c>
      <c r="N4619" s="522">
        <v>0.5</v>
      </c>
    </row>
    <row r="4620" spans="1:14" ht="19.5" hidden="1" thickBot="1" x14ac:dyDescent="0.3">
      <c r="A4620" s="503">
        <f t="shared" si="133"/>
        <v>2604</v>
      </c>
      <c r="B4620" s="504" t="s">
        <v>1010</v>
      </c>
      <c r="C4620" s="505" t="s">
        <v>24</v>
      </c>
      <c r="D4620" s="506">
        <v>11.568</v>
      </c>
      <c r="E4620" s="507">
        <v>11.568</v>
      </c>
      <c r="F4620" s="508" t="s">
        <v>30</v>
      </c>
      <c r="G4620" s="509"/>
      <c r="H4620" s="508" t="s">
        <v>1012</v>
      </c>
      <c r="I4620" s="510" t="s">
        <v>1015</v>
      </c>
      <c r="J4620" s="511"/>
      <c r="K4620" s="508" t="str">
        <f t="shared" si="130"/>
        <v>08,25</v>
      </c>
      <c r="L4620" s="508" t="s">
        <v>28</v>
      </c>
      <c r="M4620" s="508">
        <v>11568.28</v>
      </c>
      <c r="N4620" s="512">
        <v>0.54166666666666663</v>
      </c>
    </row>
    <row r="4621" spans="1:14" ht="19.5" hidden="1" thickBot="1" x14ac:dyDescent="0.3">
      <c r="A4621" s="513">
        <f t="shared" si="133"/>
        <v>2605</v>
      </c>
      <c r="B4621" s="514" t="s">
        <v>1012</v>
      </c>
      <c r="C4621" s="515" t="s">
        <v>44</v>
      </c>
      <c r="D4621" s="516">
        <v>17.885000000000002</v>
      </c>
      <c r="E4621" s="517">
        <v>18.033000000000001</v>
      </c>
      <c r="F4621" s="518" t="s">
        <v>16</v>
      </c>
      <c r="G4621" s="519" t="s">
        <v>747</v>
      </c>
      <c r="H4621" s="518" t="s">
        <v>1015</v>
      </c>
      <c r="I4621" s="520" t="s">
        <v>1016</v>
      </c>
      <c r="J4621" s="521"/>
      <c r="K4621" s="518" t="str">
        <f t="shared" si="130"/>
        <v>08,25</v>
      </c>
      <c r="L4621" s="518" t="s">
        <v>28</v>
      </c>
      <c r="M4621" s="518">
        <v>17971.62</v>
      </c>
      <c r="N4621" s="522">
        <v>0.41666666666666669</v>
      </c>
    </row>
    <row r="4622" spans="1:14" ht="19.5" hidden="1" thickBot="1" x14ac:dyDescent="0.3">
      <c r="A4622" s="678">
        <f t="shared" si="133"/>
        <v>2606</v>
      </c>
      <c r="B4622" s="531" t="s">
        <v>1012</v>
      </c>
      <c r="C4622" s="532" t="s">
        <v>55</v>
      </c>
      <c r="D4622" s="533">
        <v>10.513</v>
      </c>
      <c r="E4622" s="534">
        <v>10.39</v>
      </c>
      <c r="F4622" s="535" t="s">
        <v>16</v>
      </c>
      <c r="G4622" s="536" t="s">
        <v>844</v>
      </c>
      <c r="H4622" s="535" t="s">
        <v>1015</v>
      </c>
      <c r="I4622" s="537" t="s">
        <v>1016</v>
      </c>
      <c r="J4622" s="538"/>
      <c r="K4622" s="535" t="str">
        <f t="shared" si="130"/>
        <v>08,25</v>
      </c>
      <c r="L4622" s="535" t="s">
        <v>266</v>
      </c>
      <c r="M4622" s="535">
        <v>10655.03</v>
      </c>
      <c r="N4622" s="539">
        <v>0.5</v>
      </c>
    </row>
    <row r="4623" spans="1:14" ht="19.5" hidden="1" thickBot="1" x14ac:dyDescent="0.3">
      <c r="A4623" s="684"/>
      <c r="B4623" s="590" t="s">
        <v>1012</v>
      </c>
      <c r="C4623" s="591" t="s">
        <v>55</v>
      </c>
      <c r="D4623" s="592">
        <v>3.0630000000000002</v>
      </c>
      <c r="E4623" s="593">
        <v>3.1760000000000002</v>
      </c>
      <c r="F4623" s="594" t="s">
        <v>16</v>
      </c>
      <c r="G4623" s="595" t="s">
        <v>845</v>
      </c>
      <c r="H4623" s="594" t="s">
        <v>1015</v>
      </c>
      <c r="I4623" s="596" t="s">
        <v>1016</v>
      </c>
      <c r="J4623" s="597"/>
      <c r="K4623" s="594" t="str">
        <f t="shared" si="130"/>
        <v>08,25</v>
      </c>
      <c r="L4623" s="594" t="s">
        <v>266</v>
      </c>
      <c r="M4623" s="594">
        <v>3170.78</v>
      </c>
      <c r="N4623" s="598">
        <v>0.5</v>
      </c>
    </row>
    <row r="4624" spans="1:14" ht="19.5" hidden="1" thickBot="1" x14ac:dyDescent="0.3">
      <c r="A4624" s="513">
        <f t="shared" si="133"/>
        <v>2607</v>
      </c>
      <c r="B4624" s="514" t="s">
        <v>1013</v>
      </c>
      <c r="C4624" s="515" t="s">
        <v>32</v>
      </c>
      <c r="D4624" s="516">
        <v>17.978999999999999</v>
      </c>
      <c r="E4624" s="517">
        <v>18.14</v>
      </c>
      <c r="F4624" s="518" t="s">
        <v>16</v>
      </c>
      <c r="G4624" s="519"/>
      <c r="H4624" s="518" t="s">
        <v>1016</v>
      </c>
      <c r="I4624" s="520" t="s">
        <v>1016</v>
      </c>
      <c r="J4624" s="521"/>
      <c r="K4624" s="518" t="str">
        <f t="shared" si="130"/>
        <v>08,25</v>
      </c>
      <c r="L4624" s="518" t="s">
        <v>266</v>
      </c>
      <c r="M4624" s="518">
        <v>18080.64</v>
      </c>
      <c r="N4624" s="522">
        <v>0.41666666666666669</v>
      </c>
    </row>
    <row r="4625" spans="1:14" ht="19.5" hidden="1" thickBot="1" x14ac:dyDescent="0.3">
      <c r="A4625" s="503">
        <f t="shared" si="133"/>
        <v>2608</v>
      </c>
      <c r="B4625" s="504" t="s">
        <v>1013</v>
      </c>
      <c r="C4625" s="505" t="s">
        <v>32</v>
      </c>
      <c r="D4625" s="506">
        <v>18.117999999999999</v>
      </c>
      <c r="E4625" s="507">
        <v>18.199000000000002</v>
      </c>
      <c r="F4625" s="508" t="s">
        <v>16</v>
      </c>
      <c r="G4625" s="509"/>
      <c r="H4625" s="508" t="s">
        <v>1016</v>
      </c>
      <c r="I4625" s="510" t="s">
        <v>1016</v>
      </c>
      <c r="J4625" s="511"/>
      <c r="K4625" s="508" t="str">
        <f t="shared" si="130"/>
        <v>08,25</v>
      </c>
      <c r="L4625" s="508" t="s">
        <v>266</v>
      </c>
      <c r="M4625" s="508">
        <v>18189.699999999997</v>
      </c>
      <c r="N4625" s="512">
        <v>0.45833333333333331</v>
      </c>
    </row>
    <row r="4626" spans="1:14" ht="19.5" hidden="1" thickBot="1" x14ac:dyDescent="0.3">
      <c r="A4626" s="513">
        <f t="shared" si="133"/>
        <v>2609</v>
      </c>
      <c r="B4626" s="514" t="s">
        <v>1013</v>
      </c>
      <c r="C4626" s="515" t="s">
        <v>32</v>
      </c>
      <c r="D4626" s="516">
        <v>17.971</v>
      </c>
      <c r="E4626" s="517">
        <v>17.652000000000001</v>
      </c>
      <c r="F4626" s="518" t="s">
        <v>16</v>
      </c>
      <c r="G4626" s="519"/>
      <c r="H4626" s="518" t="s">
        <v>1016</v>
      </c>
      <c r="I4626" s="520" t="s">
        <v>1017</v>
      </c>
      <c r="J4626" s="521"/>
      <c r="K4626" s="518" t="str">
        <f t="shared" si="130"/>
        <v>08,25</v>
      </c>
      <c r="L4626" s="518" t="s">
        <v>266</v>
      </c>
      <c r="M4626" s="518">
        <v>17983.8</v>
      </c>
      <c r="N4626" s="522">
        <v>0.5</v>
      </c>
    </row>
    <row r="4627" spans="1:14" ht="19.5" hidden="1" thickBot="1" x14ac:dyDescent="0.3">
      <c r="A4627" s="678">
        <f t="shared" si="133"/>
        <v>2610</v>
      </c>
      <c r="B4627" s="531" t="s">
        <v>1013</v>
      </c>
      <c r="C4627" s="532" t="s">
        <v>42</v>
      </c>
      <c r="D4627" s="533">
        <v>2.9449999999999998</v>
      </c>
      <c r="E4627" s="534">
        <v>3.0110000000000001</v>
      </c>
      <c r="F4627" s="535" t="s">
        <v>16</v>
      </c>
      <c r="G4627" s="536"/>
      <c r="H4627" s="535" t="s">
        <v>1016</v>
      </c>
      <c r="I4627" s="537" t="s">
        <v>1016</v>
      </c>
      <c r="J4627" s="538"/>
      <c r="K4627" s="535" t="str">
        <f t="shared" si="130"/>
        <v>08,25</v>
      </c>
      <c r="L4627" s="535" t="s">
        <v>266</v>
      </c>
      <c r="M4627" s="535">
        <v>2995.86</v>
      </c>
      <c r="N4627" s="539">
        <v>0.54166666666666663</v>
      </c>
    </row>
    <row r="4628" spans="1:14" ht="19.5" hidden="1" thickBot="1" x14ac:dyDescent="0.3">
      <c r="A4628" s="679"/>
      <c r="B4628" s="636" t="s">
        <v>1013</v>
      </c>
      <c r="C4628" s="637" t="s">
        <v>811</v>
      </c>
      <c r="D4628" s="638">
        <v>14.679</v>
      </c>
      <c r="E4628" s="639">
        <v>14.93</v>
      </c>
      <c r="F4628" s="640" t="s">
        <v>16</v>
      </c>
      <c r="G4628" s="641"/>
      <c r="H4628" s="640" t="s">
        <v>1016</v>
      </c>
      <c r="I4628" s="642" t="s">
        <v>1016</v>
      </c>
      <c r="J4628" s="643"/>
      <c r="K4628" s="640" t="str">
        <f t="shared" si="130"/>
        <v>08,25</v>
      </c>
      <c r="L4628" s="640" t="s">
        <v>266</v>
      </c>
      <c r="M4628" s="640">
        <v>14899.92</v>
      </c>
      <c r="N4628" s="644">
        <v>0.54166666666666663</v>
      </c>
    </row>
    <row r="4629" spans="1:14" ht="19.5" hidden="1" thickBot="1" x14ac:dyDescent="0.3">
      <c r="A4629" s="682">
        <f t="shared" si="133"/>
        <v>2611</v>
      </c>
      <c r="B4629" s="479" t="s">
        <v>1013</v>
      </c>
      <c r="C4629" s="480" t="s">
        <v>39</v>
      </c>
      <c r="D4629" s="481">
        <v>5.2569999999999997</v>
      </c>
      <c r="E4629" s="482">
        <v>5.3250000000000002</v>
      </c>
      <c r="F4629" s="483" t="s">
        <v>16</v>
      </c>
      <c r="G4629" s="549"/>
      <c r="H4629" s="483" t="s">
        <v>1016</v>
      </c>
      <c r="I4629" s="484" t="s">
        <v>1016</v>
      </c>
      <c r="J4629" s="485"/>
      <c r="K4629" s="483" t="str">
        <f t="shared" si="130"/>
        <v>08,25</v>
      </c>
      <c r="L4629" s="483" t="s">
        <v>266</v>
      </c>
      <c r="M4629" s="483">
        <v>5305.0599999999995</v>
      </c>
      <c r="N4629" s="486">
        <v>0.58333333333333337</v>
      </c>
    </row>
    <row r="4630" spans="1:14" ht="19.5" hidden="1" thickBot="1" x14ac:dyDescent="0.3">
      <c r="A4630" s="683"/>
      <c r="B4630" s="523" t="s">
        <v>1013</v>
      </c>
      <c r="C4630" s="524" t="s">
        <v>41</v>
      </c>
      <c r="D4630" s="525">
        <v>5.74</v>
      </c>
      <c r="E4630" s="526">
        <v>5.8620000000000001</v>
      </c>
      <c r="F4630" s="527" t="s">
        <v>16</v>
      </c>
      <c r="G4630" s="561"/>
      <c r="H4630" s="527" t="s">
        <v>1016</v>
      </c>
      <c r="I4630" s="528" t="s">
        <v>1016</v>
      </c>
      <c r="J4630" s="529"/>
      <c r="K4630" s="527" t="str">
        <f t="shared" si="130"/>
        <v>08,25</v>
      </c>
      <c r="L4630" s="527" t="s">
        <v>266</v>
      </c>
      <c r="M4630" s="527">
        <v>5842.079999999999</v>
      </c>
      <c r="N4630" s="530">
        <v>0.58333333333333337</v>
      </c>
    </row>
    <row r="4631" spans="1:14" ht="19.5" hidden="1" thickBot="1" x14ac:dyDescent="0.3">
      <c r="A4631" s="683"/>
      <c r="B4631" s="523" t="s">
        <v>1013</v>
      </c>
      <c r="C4631" s="524" t="s">
        <v>34</v>
      </c>
      <c r="D4631" s="525">
        <v>3.984</v>
      </c>
      <c r="E4631" s="526">
        <v>4.0869999999999997</v>
      </c>
      <c r="F4631" s="527" t="s">
        <v>16</v>
      </c>
      <c r="G4631" s="561"/>
      <c r="H4631" s="527" t="s">
        <v>1016</v>
      </c>
      <c r="I4631" s="528" t="s">
        <v>1016</v>
      </c>
      <c r="J4631" s="529"/>
      <c r="K4631" s="527" t="str">
        <f t="shared" si="130"/>
        <v>08,25</v>
      </c>
      <c r="L4631" s="527" t="s">
        <v>266</v>
      </c>
      <c r="M4631" s="527">
        <v>4067.54</v>
      </c>
      <c r="N4631" s="530">
        <v>0.58333333333333337</v>
      </c>
    </row>
    <row r="4632" spans="1:14" ht="19.5" hidden="1" thickBot="1" x14ac:dyDescent="0.3">
      <c r="A4632" s="685"/>
      <c r="B4632" s="645" t="s">
        <v>1013</v>
      </c>
      <c r="C4632" s="646" t="s">
        <v>873</v>
      </c>
      <c r="D4632" s="647">
        <v>1.9550000000000001</v>
      </c>
      <c r="E4632" s="648">
        <v>2.0190000000000001</v>
      </c>
      <c r="F4632" s="649" t="s">
        <v>16</v>
      </c>
      <c r="G4632" s="650"/>
      <c r="H4632" s="649" t="s">
        <v>1016</v>
      </c>
      <c r="I4632" s="651" t="s">
        <v>1016</v>
      </c>
      <c r="J4632" s="652"/>
      <c r="K4632" s="649" t="str">
        <f t="shared" si="130"/>
        <v>08,25</v>
      </c>
      <c r="L4632" s="649" t="s">
        <v>266</v>
      </c>
      <c r="M4632" s="649">
        <v>1993.5</v>
      </c>
      <c r="N4632" s="653">
        <v>0.58333333333333337</v>
      </c>
    </row>
    <row r="4633" spans="1:14" ht="19.5" hidden="1" thickBot="1" x14ac:dyDescent="0.3">
      <c r="A4633" s="678">
        <f t="shared" ref="A4633:A4695" si="134">MAX(A4617:A4632)+1</f>
        <v>2612</v>
      </c>
      <c r="B4633" s="531" t="s">
        <v>1013</v>
      </c>
      <c r="C4633" s="532" t="s">
        <v>981</v>
      </c>
      <c r="D4633" s="533">
        <v>6.0389999999999997</v>
      </c>
      <c r="E4633" s="534">
        <v>6.0389999999999997</v>
      </c>
      <c r="F4633" s="535" t="s">
        <v>16</v>
      </c>
      <c r="G4633" s="536"/>
      <c r="H4633" s="535" t="s">
        <v>1016</v>
      </c>
      <c r="I4633" s="537" t="s">
        <v>1016</v>
      </c>
      <c r="J4633" s="538"/>
      <c r="K4633" s="535" t="str">
        <f t="shared" si="130"/>
        <v>08,25</v>
      </c>
      <c r="L4633" s="535" t="s">
        <v>266</v>
      </c>
      <c r="M4633" s="535">
        <v>6039.0800000000017</v>
      </c>
      <c r="N4633" s="539">
        <v>0.625</v>
      </c>
    </row>
    <row r="4634" spans="1:14" ht="19.5" hidden="1" thickBot="1" x14ac:dyDescent="0.3">
      <c r="A4634" s="684"/>
      <c r="B4634" s="590" t="s">
        <v>1013</v>
      </c>
      <c r="C4634" s="591" t="s">
        <v>32</v>
      </c>
      <c r="D4634" s="592">
        <v>2</v>
      </c>
      <c r="E4634" s="593">
        <v>1.9970000000000001</v>
      </c>
      <c r="F4634" s="594" t="s">
        <v>16</v>
      </c>
      <c r="G4634" s="595"/>
      <c r="H4634" s="594" t="s">
        <v>1016</v>
      </c>
      <c r="I4634" s="596" t="s">
        <v>1016</v>
      </c>
      <c r="J4634" s="597"/>
      <c r="K4634" s="594" t="str">
        <f t="shared" si="130"/>
        <v>08,25</v>
      </c>
      <c r="L4634" s="594" t="s">
        <v>266</v>
      </c>
      <c r="M4634" s="594">
        <v>2004.6</v>
      </c>
      <c r="N4634" s="598">
        <v>0.625</v>
      </c>
    </row>
    <row r="4635" spans="1:14" ht="19.5" hidden="1" thickBot="1" x14ac:dyDescent="0.3">
      <c r="A4635" s="682">
        <f t="shared" si="134"/>
        <v>2613</v>
      </c>
      <c r="B4635" s="479" t="s">
        <v>1015</v>
      </c>
      <c r="C4635" s="480" t="s">
        <v>26</v>
      </c>
      <c r="D4635" s="481">
        <v>11.1</v>
      </c>
      <c r="E4635" s="482">
        <v>11.247999999999999</v>
      </c>
      <c r="F4635" s="483" t="s">
        <v>16</v>
      </c>
      <c r="G4635" s="549"/>
      <c r="H4635" s="483" t="s">
        <v>1017</v>
      </c>
      <c r="I4635" s="484" t="s">
        <v>1017</v>
      </c>
      <c r="J4635" s="485"/>
      <c r="K4635" s="483" t="str">
        <f t="shared" si="130"/>
        <v>08,25</v>
      </c>
      <c r="L4635" s="483" t="s">
        <v>265</v>
      </c>
      <c r="M4635" s="483">
        <v>11208.08</v>
      </c>
      <c r="N4635" s="486">
        <v>0.375</v>
      </c>
    </row>
    <row r="4636" spans="1:14" ht="19.5" hidden="1" thickBot="1" x14ac:dyDescent="0.3">
      <c r="A4636" s="685"/>
      <c r="B4636" s="645" t="s">
        <v>1015</v>
      </c>
      <c r="C4636" s="646" t="s">
        <v>26</v>
      </c>
      <c r="D4636" s="647">
        <v>6.15</v>
      </c>
      <c r="E4636" s="648">
        <v>6.149</v>
      </c>
      <c r="F4636" s="649" t="s">
        <v>16</v>
      </c>
      <c r="G4636" s="650" t="s">
        <v>496</v>
      </c>
      <c r="H4636" s="649" t="s">
        <v>1017</v>
      </c>
      <c r="I4636" s="651" t="s">
        <v>1017</v>
      </c>
      <c r="J4636" s="652"/>
      <c r="K4636" s="649" t="str">
        <f t="shared" si="130"/>
        <v>08,25</v>
      </c>
      <c r="L4636" s="649" t="s">
        <v>265</v>
      </c>
      <c r="M4636" s="649">
        <v>6150.5400000000009</v>
      </c>
      <c r="N4636" s="653">
        <v>0.375</v>
      </c>
    </row>
    <row r="4637" spans="1:14" ht="19.5" hidden="1" thickBot="1" x14ac:dyDescent="0.3">
      <c r="A4637" s="503">
        <f t="shared" si="134"/>
        <v>2614</v>
      </c>
      <c r="B4637" s="504" t="s">
        <v>1015</v>
      </c>
      <c r="C4637" s="505" t="s">
        <v>26</v>
      </c>
      <c r="D4637" s="506">
        <v>17.521999999999998</v>
      </c>
      <c r="E4637" s="507">
        <v>17.707000000000001</v>
      </c>
      <c r="F4637" s="508" t="s">
        <v>16</v>
      </c>
      <c r="G4637" s="509"/>
      <c r="H4637" s="508" t="s">
        <v>1018</v>
      </c>
      <c r="I4637" s="510" t="s">
        <v>1018</v>
      </c>
      <c r="J4637" s="511"/>
      <c r="K4637" s="508" t="str">
        <f t="shared" si="130"/>
        <v>08,25</v>
      </c>
      <c r="L4637" s="508" t="s">
        <v>265</v>
      </c>
      <c r="M4637" s="508">
        <v>17663.52</v>
      </c>
      <c r="N4637" s="512">
        <v>0.375</v>
      </c>
    </row>
    <row r="4638" spans="1:14" ht="19.5" hidden="1" thickBot="1" x14ac:dyDescent="0.3">
      <c r="A4638" s="513">
        <f t="shared" si="134"/>
        <v>2615</v>
      </c>
      <c r="B4638" s="514" t="s">
        <v>1015</v>
      </c>
      <c r="C4638" s="515" t="s">
        <v>26</v>
      </c>
      <c r="D4638" s="516">
        <v>17.497</v>
      </c>
      <c r="E4638" s="517">
        <v>17.731000000000002</v>
      </c>
      <c r="F4638" s="518" t="s">
        <v>16</v>
      </c>
      <c r="G4638" s="519"/>
      <c r="H4638" s="518" t="s">
        <v>1018</v>
      </c>
      <c r="I4638" s="520" t="s">
        <v>1018</v>
      </c>
      <c r="J4638" s="521"/>
      <c r="K4638" s="518" t="str">
        <f t="shared" si="130"/>
        <v>08,25</v>
      </c>
      <c r="L4638" s="518" t="s">
        <v>265</v>
      </c>
      <c r="M4638" s="518">
        <v>17677.82</v>
      </c>
      <c r="N4638" s="522">
        <v>0.39583333333333331</v>
      </c>
    </row>
    <row r="4639" spans="1:14" ht="19.5" hidden="1" thickBot="1" x14ac:dyDescent="0.3">
      <c r="A4639" s="551">
        <f t="shared" si="134"/>
        <v>2616</v>
      </c>
      <c r="B4639" s="552" t="s">
        <v>1015</v>
      </c>
      <c r="C4639" s="553" t="s">
        <v>26</v>
      </c>
      <c r="D4639" s="554">
        <v>11.021000000000001</v>
      </c>
      <c r="E4639" s="555">
        <v>10.82</v>
      </c>
      <c r="F4639" s="556" t="s">
        <v>30</v>
      </c>
      <c r="G4639" s="557"/>
      <c r="H4639" s="556" t="s">
        <v>1017</v>
      </c>
      <c r="I4639" s="558" t="s">
        <v>1017</v>
      </c>
      <c r="J4639" s="559"/>
      <c r="K4639" s="556" t="str">
        <f t="shared" si="130"/>
        <v>08,25</v>
      </c>
      <c r="L4639" s="556" t="s">
        <v>265</v>
      </c>
      <c r="M4639" s="556">
        <v>11021.679999999998</v>
      </c>
      <c r="N4639" s="560">
        <v>0.375</v>
      </c>
    </row>
    <row r="4640" spans="1:14" ht="57" hidden="1" thickBot="1" x14ac:dyDescent="0.3">
      <c r="A4640" s="682">
        <f t="shared" si="134"/>
        <v>2617</v>
      </c>
      <c r="B4640" s="479" t="s">
        <v>1016</v>
      </c>
      <c r="C4640" s="480" t="s">
        <v>587</v>
      </c>
      <c r="D4640" s="481">
        <v>1.3919999999999999</v>
      </c>
      <c r="E4640" s="482">
        <v>1.401</v>
      </c>
      <c r="F4640" s="483" t="s">
        <v>16</v>
      </c>
      <c r="G4640" s="549" t="s">
        <v>794</v>
      </c>
      <c r="H4640" s="483" t="s">
        <v>1018</v>
      </c>
      <c r="I4640" s="484" t="s">
        <v>1019</v>
      </c>
      <c r="J4640" s="485"/>
      <c r="K4640" s="483" t="str">
        <f t="shared" si="130"/>
        <v>08,25</v>
      </c>
      <c r="L4640" s="483" t="s">
        <v>28</v>
      </c>
      <c r="M4640" s="483">
        <v>1392.96</v>
      </c>
      <c r="N4640" s="486">
        <v>0.41666666666666669</v>
      </c>
    </row>
    <row r="4641" spans="1:14" ht="19.5" hidden="1" thickBot="1" x14ac:dyDescent="0.3">
      <c r="A4641" s="685"/>
      <c r="B4641" s="645" t="s">
        <v>1016</v>
      </c>
      <c r="C4641" s="646" t="s">
        <v>587</v>
      </c>
      <c r="D4641" s="647">
        <v>16.149999999999999</v>
      </c>
      <c r="E4641" s="648">
        <v>16.234000000000002</v>
      </c>
      <c r="F4641" s="649" t="s">
        <v>16</v>
      </c>
      <c r="G4641" s="650" t="s">
        <v>47</v>
      </c>
      <c r="H4641" s="649" t="s">
        <v>1018</v>
      </c>
      <c r="I4641" s="651" t="s">
        <v>1019</v>
      </c>
      <c r="J4641" s="652"/>
      <c r="K4641" s="649" t="str">
        <f t="shared" si="130"/>
        <v>08,25</v>
      </c>
      <c r="L4641" s="649" t="s">
        <v>28</v>
      </c>
      <c r="M4641" s="649">
        <v>16150.359999999999</v>
      </c>
      <c r="N4641" s="653">
        <v>0.41666666666666669</v>
      </c>
    </row>
    <row r="4642" spans="1:14" ht="19.5" hidden="1" thickBot="1" x14ac:dyDescent="0.3">
      <c r="A4642" s="503">
        <f t="shared" si="134"/>
        <v>2618</v>
      </c>
      <c r="B4642" s="504" t="s">
        <v>1016</v>
      </c>
      <c r="C4642" s="505" t="s">
        <v>23</v>
      </c>
      <c r="D4642" s="506">
        <v>17.135999999999999</v>
      </c>
      <c r="E4642" s="507">
        <v>17.312000000000001</v>
      </c>
      <c r="F4642" s="508" t="s">
        <v>16</v>
      </c>
      <c r="G4642" s="509"/>
      <c r="H4642" s="508" t="s">
        <v>1018</v>
      </c>
      <c r="I4642" s="510" t="s">
        <v>1019</v>
      </c>
      <c r="J4642" s="511"/>
      <c r="K4642" s="508" t="str">
        <f t="shared" si="130"/>
        <v>08,25</v>
      </c>
      <c r="L4642" s="508" t="s">
        <v>28</v>
      </c>
      <c r="M4642" s="508">
        <v>17279.229999999996</v>
      </c>
      <c r="N4642" s="512">
        <v>0.45833333333333331</v>
      </c>
    </row>
    <row r="4643" spans="1:14" ht="19.5" hidden="1" thickBot="1" x14ac:dyDescent="0.3">
      <c r="A4643" s="682">
        <f t="shared" si="134"/>
        <v>2619</v>
      </c>
      <c r="B4643" s="479" t="s">
        <v>1016</v>
      </c>
      <c r="C4643" s="480" t="s">
        <v>15</v>
      </c>
      <c r="D4643" s="481">
        <v>3.9249999999999998</v>
      </c>
      <c r="E4643" s="482">
        <v>3.9969999999999999</v>
      </c>
      <c r="F4643" s="483" t="s">
        <v>16</v>
      </c>
      <c r="G4643" s="549"/>
      <c r="H4643" s="483" t="s">
        <v>1018</v>
      </c>
      <c r="I4643" s="484" t="s">
        <v>1019</v>
      </c>
      <c r="J4643" s="485"/>
      <c r="K4643" s="483" t="str">
        <f t="shared" si="130"/>
        <v>08,25</v>
      </c>
      <c r="L4643" s="483" t="s">
        <v>28</v>
      </c>
      <c r="M4643" s="483">
        <v>3973.7200000000003</v>
      </c>
      <c r="N4643" s="486">
        <v>0.5</v>
      </c>
    </row>
    <row r="4644" spans="1:14" ht="19.5" hidden="1" thickBot="1" x14ac:dyDescent="0.3">
      <c r="A4644" s="683"/>
      <c r="B4644" s="523" t="s">
        <v>1016</v>
      </c>
      <c r="C4644" s="524" t="s">
        <v>839</v>
      </c>
      <c r="D4644" s="525">
        <v>1.7829999999999999</v>
      </c>
      <c r="E4644" s="526">
        <v>1.847</v>
      </c>
      <c r="F4644" s="527" t="s">
        <v>16</v>
      </c>
      <c r="G4644" s="561"/>
      <c r="H4644" s="527" t="s">
        <v>1018</v>
      </c>
      <c r="I4644" s="528" t="s">
        <v>1019</v>
      </c>
      <c r="J4644" s="529"/>
      <c r="K4644" s="527" t="str">
        <f t="shared" si="130"/>
        <v>08,25</v>
      </c>
      <c r="L4644" s="527" t="s">
        <v>28</v>
      </c>
      <c r="M4644" s="527">
        <v>1830.9</v>
      </c>
      <c r="N4644" s="530">
        <v>0.5</v>
      </c>
    </row>
    <row r="4645" spans="1:14" ht="19.5" hidden="1" thickBot="1" x14ac:dyDescent="0.3">
      <c r="A4645" s="685"/>
      <c r="B4645" s="645" t="s">
        <v>1016</v>
      </c>
      <c r="C4645" s="646" t="s">
        <v>47</v>
      </c>
      <c r="D4645" s="647">
        <v>11.955</v>
      </c>
      <c r="E4645" s="648">
        <v>12.185</v>
      </c>
      <c r="F4645" s="649" t="s">
        <v>16</v>
      </c>
      <c r="G4645" s="650"/>
      <c r="H4645" s="649" t="s">
        <v>1018</v>
      </c>
      <c r="I4645" s="651" t="s">
        <v>1019</v>
      </c>
      <c r="J4645" s="652"/>
      <c r="K4645" s="649" t="str">
        <f t="shared" si="130"/>
        <v>08,25</v>
      </c>
      <c r="L4645" s="649" t="s">
        <v>28</v>
      </c>
      <c r="M4645" s="649">
        <v>12125.399999999998</v>
      </c>
      <c r="N4645" s="653">
        <v>0.5</v>
      </c>
    </row>
    <row r="4646" spans="1:14" ht="19.5" hidden="1" thickBot="1" x14ac:dyDescent="0.3">
      <c r="A4646" s="678">
        <f t="shared" si="134"/>
        <v>2620</v>
      </c>
      <c r="B4646" s="531" t="s">
        <v>1016</v>
      </c>
      <c r="C4646" s="532" t="s">
        <v>15</v>
      </c>
      <c r="D4646" s="533">
        <v>1.4410000000000001</v>
      </c>
      <c r="E4646" s="534">
        <v>1.538</v>
      </c>
      <c r="F4646" s="535" t="s">
        <v>16</v>
      </c>
      <c r="G4646" s="536"/>
      <c r="H4646" s="535" t="s">
        <v>1018</v>
      </c>
      <c r="I4646" s="537" t="s">
        <v>1019</v>
      </c>
      <c r="J4646" s="538"/>
      <c r="K4646" s="535" t="str">
        <f t="shared" si="130"/>
        <v>08,25</v>
      </c>
      <c r="L4646" s="535" t="s">
        <v>28</v>
      </c>
      <c r="M4646" s="535">
        <v>1524.3100000000004</v>
      </c>
      <c r="N4646" s="539">
        <v>0.54166666666666663</v>
      </c>
    </row>
    <row r="4647" spans="1:14" ht="19.5" hidden="1" thickBot="1" x14ac:dyDescent="0.3">
      <c r="A4647" s="684"/>
      <c r="B4647" s="563" t="s">
        <v>1016</v>
      </c>
      <c r="C4647" s="564" t="s">
        <v>24</v>
      </c>
      <c r="D4647" s="565">
        <v>3.8519999999999999</v>
      </c>
      <c r="E4647" s="566">
        <v>3.9910000000000001</v>
      </c>
      <c r="F4647" s="567" t="s">
        <v>16</v>
      </c>
      <c r="G4647" s="568"/>
      <c r="H4647" s="567" t="s">
        <v>1018</v>
      </c>
      <c r="I4647" s="569" t="s">
        <v>1019</v>
      </c>
      <c r="J4647" s="570"/>
      <c r="K4647" s="567" t="str">
        <f t="shared" si="130"/>
        <v>08,25</v>
      </c>
      <c r="L4647" s="567" t="s">
        <v>28</v>
      </c>
      <c r="M4647" s="567">
        <v>3989.7</v>
      </c>
      <c r="N4647" s="571">
        <v>0.54166666666666663</v>
      </c>
    </row>
    <row r="4648" spans="1:14" ht="19.5" hidden="1" thickBot="1" x14ac:dyDescent="0.3">
      <c r="A4648" s="679"/>
      <c r="B4648" s="636" t="s">
        <v>1016</v>
      </c>
      <c r="C4648" s="637" t="s">
        <v>21</v>
      </c>
      <c r="D4648" s="638">
        <v>12.352</v>
      </c>
      <c r="E4648" s="639">
        <v>12.414999999999999</v>
      </c>
      <c r="F4648" s="640" t="s">
        <v>16</v>
      </c>
      <c r="G4648" s="641"/>
      <c r="H4648" s="640" t="s">
        <v>1018</v>
      </c>
      <c r="I4648" s="642" t="s">
        <v>1019</v>
      </c>
      <c r="J4648" s="643"/>
      <c r="K4648" s="640" t="str">
        <f t="shared" si="130"/>
        <v>08,25</v>
      </c>
      <c r="L4648" s="640" t="s">
        <v>28</v>
      </c>
      <c r="M4648" s="640">
        <v>12405.9</v>
      </c>
      <c r="N4648" s="644">
        <v>0.54166666666666663</v>
      </c>
    </row>
    <row r="4649" spans="1:14" ht="19.5" hidden="1" thickBot="1" x14ac:dyDescent="0.3">
      <c r="A4649" s="682">
        <f t="shared" si="134"/>
        <v>2621</v>
      </c>
      <c r="B4649" s="479" t="s">
        <v>1016</v>
      </c>
      <c r="C4649" s="480" t="s">
        <v>26</v>
      </c>
      <c r="D4649" s="481">
        <v>14.676</v>
      </c>
      <c r="E4649" s="482">
        <v>14.817</v>
      </c>
      <c r="F4649" s="483" t="s">
        <v>16</v>
      </c>
      <c r="G4649" s="549"/>
      <c r="H4649" s="483" t="s">
        <v>1019</v>
      </c>
      <c r="I4649" s="484" t="s">
        <v>1019</v>
      </c>
      <c r="J4649" s="485"/>
      <c r="K4649" s="483" t="str">
        <f t="shared" si="130"/>
        <v>08,25</v>
      </c>
      <c r="L4649" s="483" t="s">
        <v>265</v>
      </c>
      <c r="M4649" s="483">
        <v>14803.18</v>
      </c>
      <c r="N4649" s="486">
        <v>0.375</v>
      </c>
    </row>
    <row r="4650" spans="1:14" ht="19.5" hidden="1" thickBot="1" x14ac:dyDescent="0.3">
      <c r="A4650" s="685"/>
      <c r="B4650" s="645" t="s">
        <v>1016</v>
      </c>
      <c r="C4650" s="646" t="s">
        <v>952</v>
      </c>
      <c r="D4650" s="647">
        <v>2.5390000000000001</v>
      </c>
      <c r="E4650" s="648">
        <v>2.62</v>
      </c>
      <c r="F4650" s="649" t="s">
        <v>16</v>
      </c>
      <c r="G4650" s="650"/>
      <c r="H4650" s="649" t="s">
        <v>1019</v>
      </c>
      <c r="I4650" s="651" t="s">
        <v>1019</v>
      </c>
      <c r="J4650" s="652"/>
      <c r="K4650" s="649" t="str">
        <f t="shared" si="130"/>
        <v>08,25</v>
      </c>
      <c r="L4650" s="649" t="s">
        <v>266</v>
      </c>
      <c r="M4650" s="649">
        <v>2607.5400000000004</v>
      </c>
      <c r="N4650" s="653">
        <v>0.375</v>
      </c>
    </row>
    <row r="4651" spans="1:14" ht="19.5" hidden="1" thickBot="1" x14ac:dyDescent="0.3">
      <c r="A4651" s="551">
        <f t="shared" si="134"/>
        <v>2622</v>
      </c>
      <c r="B4651" s="552" t="s">
        <v>1016</v>
      </c>
      <c r="C4651" s="553" t="s">
        <v>26</v>
      </c>
      <c r="D4651" s="554">
        <v>11.901</v>
      </c>
      <c r="E4651" s="555">
        <v>11.901</v>
      </c>
      <c r="F4651" s="556" t="s">
        <v>30</v>
      </c>
      <c r="G4651" s="557"/>
      <c r="H4651" s="556" t="s">
        <v>1018</v>
      </c>
      <c r="I4651" s="558" t="s">
        <v>1018</v>
      </c>
      <c r="J4651" s="559"/>
      <c r="K4651" s="556" t="str">
        <f t="shared" si="130"/>
        <v>08,25</v>
      </c>
      <c r="L4651" s="556" t="s">
        <v>265</v>
      </c>
      <c r="M4651" s="556">
        <v>11901.359999999997</v>
      </c>
      <c r="N4651" s="560">
        <v>0.375</v>
      </c>
    </row>
    <row r="4652" spans="1:14" ht="19.5" hidden="1" thickBot="1" x14ac:dyDescent="0.3">
      <c r="A4652" s="513">
        <f t="shared" si="134"/>
        <v>2623</v>
      </c>
      <c r="B4652" s="514" t="s">
        <v>1017</v>
      </c>
      <c r="C4652" s="515" t="s">
        <v>26</v>
      </c>
      <c r="D4652" s="516">
        <v>17.029</v>
      </c>
      <c r="E4652" s="517">
        <v>17.27</v>
      </c>
      <c r="F4652" s="518" t="s">
        <v>16</v>
      </c>
      <c r="G4652" s="519"/>
      <c r="H4652" s="518" t="s">
        <v>1020</v>
      </c>
      <c r="I4652" s="520" t="s">
        <v>1020</v>
      </c>
      <c r="J4652" s="521"/>
      <c r="K4652" s="518" t="str">
        <f t="shared" si="130"/>
        <v>08,25</v>
      </c>
      <c r="L4652" s="518" t="s">
        <v>265</v>
      </c>
      <c r="M4652" s="518">
        <v>17217.87</v>
      </c>
      <c r="N4652" s="522">
        <v>0.375</v>
      </c>
    </row>
    <row r="4653" spans="1:14" ht="19.5" hidden="1" thickBot="1" x14ac:dyDescent="0.3">
      <c r="A4653" s="678">
        <f t="shared" si="134"/>
        <v>2624</v>
      </c>
      <c r="B4653" s="531" t="s">
        <v>1017</v>
      </c>
      <c r="C4653" s="532" t="s">
        <v>15</v>
      </c>
      <c r="D4653" s="533">
        <v>3.2480000000000002</v>
      </c>
      <c r="E4653" s="534">
        <v>3.41</v>
      </c>
      <c r="F4653" s="535" t="s">
        <v>16</v>
      </c>
      <c r="G4653" s="536"/>
      <c r="H4653" s="535" t="s">
        <v>1020</v>
      </c>
      <c r="I4653" s="537" t="s">
        <v>1021</v>
      </c>
      <c r="J4653" s="538"/>
      <c r="K4653" s="535" t="str">
        <f t="shared" si="130"/>
        <v>08,25</v>
      </c>
      <c r="L4653" s="535" t="s">
        <v>28</v>
      </c>
      <c r="M4653" s="535">
        <v>3388.85</v>
      </c>
      <c r="N4653" s="539">
        <v>0.41666666666666669</v>
      </c>
    </row>
    <row r="4654" spans="1:14" ht="19.5" hidden="1" thickBot="1" x14ac:dyDescent="0.3">
      <c r="A4654" s="684"/>
      <c r="B4654" s="563" t="s">
        <v>1017</v>
      </c>
      <c r="C4654" s="564" t="s">
        <v>24</v>
      </c>
      <c r="D4654" s="565">
        <v>5.5819999999999999</v>
      </c>
      <c r="E4654" s="566">
        <v>5.7610000000000001</v>
      </c>
      <c r="F4654" s="567" t="s">
        <v>16</v>
      </c>
      <c r="G4654" s="568"/>
      <c r="H4654" s="567" t="s">
        <v>1020</v>
      </c>
      <c r="I4654" s="569" t="s">
        <v>1021</v>
      </c>
      <c r="J4654" s="570"/>
      <c r="K4654" s="567" t="str">
        <f t="shared" si="130"/>
        <v>08,25</v>
      </c>
      <c r="L4654" s="567" t="s">
        <v>28</v>
      </c>
      <c r="M4654" s="567">
        <v>5740.68</v>
      </c>
      <c r="N4654" s="571">
        <v>0.41666666666666669</v>
      </c>
    </row>
    <row r="4655" spans="1:14" ht="19.5" hidden="1" thickBot="1" x14ac:dyDescent="0.3">
      <c r="A4655" s="679"/>
      <c r="B4655" s="636" t="s">
        <v>1017</v>
      </c>
      <c r="C4655" s="637" t="s">
        <v>25</v>
      </c>
      <c r="D4655" s="638">
        <v>8.4819999999999993</v>
      </c>
      <c r="E4655" s="639">
        <v>8.5359999999999996</v>
      </c>
      <c r="F4655" s="640" t="s">
        <v>16</v>
      </c>
      <c r="G4655" s="641"/>
      <c r="H4655" s="640" t="s">
        <v>1020</v>
      </c>
      <c r="I4655" s="642" t="s">
        <v>1021</v>
      </c>
      <c r="J4655" s="643"/>
      <c r="K4655" s="640" t="str">
        <f t="shared" si="130"/>
        <v>08,25</v>
      </c>
      <c r="L4655" s="640" t="s">
        <v>28</v>
      </c>
      <c r="M4655" s="640">
        <v>8541.9599999999991</v>
      </c>
      <c r="N4655" s="644">
        <v>0.41666666666666669</v>
      </c>
    </row>
    <row r="4656" spans="1:14" ht="19.5" hidden="1" thickBot="1" x14ac:dyDescent="0.3">
      <c r="A4656" s="682">
        <f t="shared" si="134"/>
        <v>2625</v>
      </c>
      <c r="B4656" s="479" t="s">
        <v>1017</v>
      </c>
      <c r="C4656" s="480" t="s">
        <v>23</v>
      </c>
      <c r="D4656" s="481">
        <v>6.9980000000000002</v>
      </c>
      <c r="E4656" s="482">
        <v>7.1310000000000002</v>
      </c>
      <c r="F4656" s="483" t="s">
        <v>16</v>
      </c>
      <c r="G4656" s="549"/>
      <c r="H4656" s="483" t="s">
        <v>1020</v>
      </c>
      <c r="I4656" s="484" t="s">
        <v>1021</v>
      </c>
      <c r="J4656" s="485"/>
      <c r="K4656" s="483" t="str">
        <f t="shared" si="130"/>
        <v>08,25</v>
      </c>
      <c r="L4656" s="483" t="s">
        <v>28</v>
      </c>
      <c r="M4656" s="483">
        <v>7105.34</v>
      </c>
      <c r="N4656" s="486">
        <v>0.45833333333333331</v>
      </c>
    </row>
    <row r="4657" spans="1:14" ht="19.5" hidden="1" thickBot="1" x14ac:dyDescent="0.3">
      <c r="A4657" s="685"/>
      <c r="B4657" s="645" t="s">
        <v>1017</v>
      </c>
      <c r="C4657" s="646" t="s">
        <v>47</v>
      </c>
      <c r="D4657" s="647">
        <v>10.592000000000001</v>
      </c>
      <c r="E4657" s="648">
        <v>10.821</v>
      </c>
      <c r="F4657" s="649" t="s">
        <v>16</v>
      </c>
      <c r="G4657" s="650"/>
      <c r="H4657" s="649" t="s">
        <v>1020</v>
      </c>
      <c r="I4657" s="651" t="s">
        <v>1021</v>
      </c>
      <c r="J4657" s="652"/>
      <c r="K4657" s="649" t="str">
        <f t="shared" si="130"/>
        <v>08,25</v>
      </c>
      <c r="L4657" s="649" t="s">
        <v>28</v>
      </c>
      <c r="M4657" s="649">
        <v>10783.47</v>
      </c>
      <c r="N4657" s="653">
        <v>0.45833333333333331</v>
      </c>
    </row>
    <row r="4658" spans="1:14" ht="38.25" hidden="1" thickBot="1" x14ac:dyDescent="0.3">
      <c r="A4658" s="503">
        <f t="shared" si="134"/>
        <v>2626</v>
      </c>
      <c r="B4658" s="504" t="s">
        <v>1017</v>
      </c>
      <c r="C4658" s="505" t="s">
        <v>44</v>
      </c>
      <c r="D4658" s="506">
        <v>16</v>
      </c>
      <c r="E4658" s="507">
        <v>16.058</v>
      </c>
      <c r="F4658" s="508" t="s">
        <v>16</v>
      </c>
      <c r="G4658" s="509" t="s">
        <v>407</v>
      </c>
      <c r="H4658" s="508" t="s">
        <v>1019</v>
      </c>
      <c r="I4658" s="510" t="s">
        <v>1019</v>
      </c>
      <c r="J4658" s="511"/>
      <c r="K4658" s="508" t="str">
        <f t="shared" si="130"/>
        <v>08,25</v>
      </c>
      <c r="L4658" s="508" t="s">
        <v>266</v>
      </c>
      <c r="M4658" s="508">
        <v>16025.52</v>
      </c>
      <c r="N4658" s="512">
        <v>0.41666666666666669</v>
      </c>
    </row>
    <row r="4659" spans="1:14" ht="19.5" hidden="1" thickBot="1" x14ac:dyDescent="0.3">
      <c r="A4659" s="513">
        <f t="shared" si="134"/>
        <v>2627</v>
      </c>
      <c r="B4659" s="514" t="s">
        <v>1017</v>
      </c>
      <c r="C4659" s="515" t="s">
        <v>26</v>
      </c>
      <c r="D4659" s="516">
        <v>17.02</v>
      </c>
      <c r="E4659" s="517">
        <v>17.18</v>
      </c>
      <c r="F4659" s="518" t="s">
        <v>16</v>
      </c>
      <c r="G4659" s="519"/>
      <c r="H4659" s="518" t="s">
        <v>1021</v>
      </c>
      <c r="I4659" s="520" t="s">
        <v>1021</v>
      </c>
      <c r="J4659" s="521"/>
      <c r="K4659" s="518" t="str">
        <f t="shared" si="130"/>
        <v>08,25</v>
      </c>
      <c r="L4659" s="518" t="s">
        <v>265</v>
      </c>
      <c r="M4659" s="518">
        <v>17208.659999999996</v>
      </c>
      <c r="N4659" s="522">
        <v>0.375</v>
      </c>
    </row>
    <row r="4660" spans="1:14" ht="19.5" hidden="1" thickBot="1" x14ac:dyDescent="0.3">
      <c r="A4660" s="503">
        <f t="shared" si="134"/>
        <v>2628</v>
      </c>
      <c r="B4660" s="504" t="s">
        <v>1017</v>
      </c>
      <c r="C4660" s="505" t="s">
        <v>26</v>
      </c>
      <c r="D4660" s="506">
        <v>11.715999999999999</v>
      </c>
      <c r="E4660" s="507">
        <v>11.715999999999999</v>
      </c>
      <c r="F4660" s="508" t="s">
        <v>30</v>
      </c>
      <c r="G4660" s="509"/>
      <c r="H4660" s="508" t="s">
        <v>1020</v>
      </c>
      <c r="I4660" s="510" t="s">
        <v>1020</v>
      </c>
      <c r="J4660" s="511"/>
      <c r="K4660" s="508" t="str">
        <f t="shared" si="130"/>
        <v>08,25</v>
      </c>
      <c r="L4660" s="508" t="s">
        <v>265</v>
      </c>
      <c r="M4660" s="508">
        <v>11716.64</v>
      </c>
      <c r="N4660" s="512">
        <v>0.375</v>
      </c>
    </row>
    <row r="4661" spans="1:14" ht="60.75" hidden="1" customHeight="1" thickBot="1" x14ac:dyDescent="0.3">
      <c r="A4661" s="513">
        <f t="shared" si="134"/>
        <v>2629</v>
      </c>
      <c r="B4661" s="514" t="s">
        <v>1017</v>
      </c>
      <c r="C4661" s="515" t="s">
        <v>24</v>
      </c>
      <c r="D4661" s="516">
        <v>9.3360000000000003</v>
      </c>
      <c r="E4661" s="517">
        <v>9.3360000000000003</v>
      </c>
      <c r="F4661" s="518" t="s">
        <v>30</v>
      </c>
      <c r="G4661" s="519" t="s">
        <v>1022</v>
      </c>
      <c r="H4661" s="518" t="s">
        <v>1020</v>
      </c>
      <c r="I4661" s="520" t="s">
        <v>1020</v>
      </c>
      <c r="J4661" s="521"/>
      <c r="K4661" s="518" t="str">
        <f t="shared" si="130"/>
        <v>08,25</v>
      </c>
      <c r="L4661" s="518" t="s">
        <v>28</v>
      </c>
      <c r="M4661" s="518">
        <v>9336.64</v>
      </c>
      <c r="N4661" s="522">
        <v>0.41666666666666669</v>
      </c>
    </row>
    <row r="4662" spans="1:14" ht="19.5" hidden="1" thickBot="1" x14ac:dyDescent="0.3">
      <c r="A4662" s="678">
        <f t="shared" si="134"/>
        <v>2630</v>
      </c>
      <c r="B4662" s="531" t="s">
        <v>1017</v>
      </c>
      <c r="C4662" s="532" t="s">
        <v>667</v>
      </c>
      <c r="D4662" s="533">
        <v>4.3760000000000003</v>
      </c>
      <c r="E4662" s="534">
        <v>4.3760000000000003</v>
      </c>
      <c r="F4662" s="535" t="s">
        <v>30</v>
      </c>
      <c r="G4662" s="536"/>
      <c r="H4662" s="535" t="s">
        <v>1020</v>
      </c>
      <c r="I4662" s="537" t="s">
        <v>1020</v>
      </c>
      <c r="J4662" s="538"/>
      <c r="K4662" s="535" t="str">
        <f t="shared" si="130"/>
        <v>08,25</v>
      </c>
      <c r="L4662" s="535" t="s">
        <v>28</v>
      </c>
      <c r="M4662" s="535">
        <v>4376.3999999999996</v>
      </c>
      <c r="N4662" s="539">
        <v>0.45833333333333331</v>
      </c>
    </row>
    <row r="4663" spans="1:14" ht="19.5" hidden="1" thickBot="1" x14ac:dyDescent="0.3">
      <c r="A4663" s="679"/>
      <c r="B4663" s="636" t="s">
        <v>1017</v>
      </c>
      <c r="C4663" s="637" t="s">
        <v>15</v>
      </c>
      <c r="D4663" s="638">
        <v>6.1029999999999998</v>
      </c>
      <c r="E4663" s="639">
        <f>5.968+0.134</f>
        <v>6.1020000000000003</v>
      </c>
      <c r="F4663" s="640" t="s">
        <v>30</v>
      </c>
      <c r="G4663" s="641"/>
      <c r="H4663" s="640" t="s">
        <v>1020</v>
      </c>
      <c r="I4663" s="642" t="s">
        <v>1020</v>
      </c>
      <c r="J4663" s="643" t="s">
        <v>986</v>
      </c>
      <c r="K4663" s="640" t="str">
        <f t="shared" si="130"/>
        <v>08,25</v>
      </c>
      <c r="L4663" s="640" t="s">
        <v>28</v>
      </c>
      <c r="M4663" s="640">
        <v>6103.2000000000007</v>
      </c>
      <c r="N4663" s="644">
        <v>0.45833333333333331</v>
      </c>
    </row>
    <row r="4664" spans="1:14" ht="19.5" hidden="1" thickBot="1" x14ac:dyDescent="0.3">
      <c r="A4664" s="682">
        <f t="shared" si="134"/>
        <v>2631</v>
      </c>
      <c r="B4664" s="479" t="s">
        <v>1017</v>
      </c>
      <c r="C4664" s="480" t="s">
        <v>23</v>
      </c>
      <c r="D4664" s="481">
        <v>4.7539999999999996</v>
      </c>
      <c r="E4664" s="482">
        <v>4.7539999999999996</v>
      </c>
      <c r="F4664" s="483" t="s">
        <v>30</v>
      </c>
      <c r="G4664" s="549"/>
      <c r="H4664" s="483" t="s">
        <v>1020</v>
      </c>
      <c r="I4664" s="484" t="s">
        <v>1020</v>
      </c>
      <c r="J4664" s="485"/>
      <c r="K4664" s="483" t="str">
        <f t="shared" si="130"/>
        <v>08,25</v>
      </c>
      <c r="L4664" s="483" t="s">
        <v>28</v>
      </c>
      <c r="M4664" s="483">
        <v>4754.16</v>
      </c>
      <c r="N4664" s="486">
        <v>0.5</v>
      </c>
    </row>
    <row r="4665" spans="1:14" ht="19.5" hidden="1" thickBot="1" x14ac:dyDescent="0.3">
      <c r="A4665" s="685"/>
      <c r="B4665" s="645" t="s">
        <v>1017</v>
      </c>
      <c r="C4665" s="646" t="s">
        <v>47</v>
      </c>
      <c r="D4665" s="647">
        <v>6.8479999999999999</v>
      </c>
      <c r="E4665" s="648">
        <f>6.78+0.067</f>
        <v>6.8470000000000004</v>
      </c>
      <c r="F4665" s="649" t="s">
        <v>30</v>
      </c>
      <c r="G4665" s="650"/>
      <c r="H4665" s="649" t="s">
        <v>1020</v>
      </c>
      <c r="I4665" s="651" t="s">
        <v>1020</v>
      </c>
      <c r="J4665" s="652" t="s">
        <v>986</v>
      </c>
      <c r="K4665" s="649" t="str">
        <f t="shared" si="130"/>
        <v>08,25</v>
      </c>
      <c r="L4665" s="649" t="s">
        <v>28</v>
      </c>
      <c r="M4665" s="649">
        <v>6848.12</v>
      </c>
      <c r="N4665" s="653">
        <v>0.5</v>
      </c>
    </row>
    <row r="4666" spans="1:14" ht="19.5" hidden="1" thickBot="1" x14ac:dyDescent="0.3">
      <c r="A4666" s="503">
        <f t="shared" si="134"/>
        <v>2632</v>
      </c>
      <c r="B4666" s="504" t="s">
        <v>1017</v>
      </c>
      <c r="C4666" s="505" t="s">
        <v>480</v>
      </c>
      <c r="D4666" s="506">
        <v>15.180999999999999</v>
      </c>
      <c r="E4666" s="507">
        <v>15.340999999999999</v>
      </c>
      <c r="F4666" s="508" t="s">
        <v>16</v>
      </c>
      <c r="G4666" s="509"/>
      <c r="H4666" s="508" t="s">
        <v>1020</v>
      </c>
      <c r="I4666" s="510" t="s">
        <v>1020</v>
      </c>
      <c r="J4666" s="511"/>
      <c r="K4666" s="649" t="str">
        <f t="shared" si="130"/>
        <v>08,25</v>
      </c>
      <c r="L4666" s="508" t="s">
        <v>266</v>
      </c>
      <c r="M4666" s="508">
        <v>15290.04</v>
      </c>
      <c r="N4666" s="512">
        <v>0.5</v>
      </c>
    </row>
    <row r="4667" spans="1:14" ht="19.5" hidden="1" thickBot="1" x14ac:dyDescent="0.3">
      <c r="A4667" s="513">
        <f t="shared" si="134"/>
        <v>2633</v>
      </c>
      <c r="B4667" s="514" t="s">
        <v>1020</v>
      </c>
      <c r="C4667" s="515" t="s">
        <v>44</v>
      </c>
      <c r="D4667" s="516">
        <v>15.991</v>
      </c>
      <c r="E4667" s="517">
        <v>16.114000000000001</v>
      </c>
      <c r="F4667" s="518" t="s">
        <v>16</v>
      </c>
      <c r="G4667" s="519" t="s">
        <v>747</v>
      </c>
      <c r="H4667" s="518" t="s">
        <v>1023</v>
      </c>
      <c r="I4667" s="520" t="s">
        <v>1023</v>
      </c>
      <c r="J4667" s="521"/>
      <c r="K4667" s="649" t="str">
        <f t="shared" si="130"/>
        <v>08,25</v>
      </c>
      <c r="L4667" s="518" t="s">
        <v>28</v>
      </c>
      <c r="M4667" s="518">
        <v>16071.720000000001</v>
      </c>
      <c r="N4667" s="522">
        <v>0.41666666666666669</v>
      </c>
    </row>
    <row r="4668" spans="1:14" ht="38.25" hidden="1" thickBot="1" x14ac:dyDescent="0.3">
      <c r="A4668" s="662">
        <f t="shared" si="134"/>
        <v>2634</v>
      </c>
      <c r="B4668" s="663" t="s">
        <v>1020</v>
      </c>
      <c r="C4668" s="664" t="s">
        <v>47</v>
      </c>
      <c r="D4668" s="665">
        <v>5.0819999999999999</v>
      </c>
      <c r="E4668" s="666"/>
      <c r="F4668" s="667" t="s">
        <v>16</v>
      </c>
      <c r="G4668" s="668" t="s">
        <v>968</v>
      </c>
      <c r="H4668" s="667" t="s">
        <v>1023</v>
      </c>
      <c r="I4668" s="669"/>
      <c r="J4668" s="670" t="s">
        <v>1024</v>
      </c>
      <c r="K4668" s="673" t="s">
        <v>1039</v>
      </c>
      <c r="L4668" s="667" t="s">
        <v>28</v>
      </c>
      <c r="M4668" s="667">
        <v>5193.88</v>
      </c>
      <c r="N4668" s="671">
        <v>0.45833333333333331</v>
      </c>
    </row>
    <row r="4669" spans="1:14" ht="19.5" hidden="1" thickBot="1" x14ac:dyDescent="0.3">
      <c r="A4669" s="572">
        <f t="shared" si="134"/>
        <v>2635</v>
      </c>
      <c r="B4669" s="573" t="s">
        <v>1021</v>
      </c>
      <c r="C4669" s="574" t="s">
        <v>848</v>
      </c>
      <c r="D4669" s="575">
        <v>17.96</v>
      </c>
      <c r="E4669" s="576">
        <v>18.128</v>
      </c>
      <c r="F4669" s="577" t="s">
        <v>16</v>
      </c>
      <c r="G4669" s="578" t="s">
        <v>844</v>
      </c>
      <c r="H4669" s="577" t="s">
        <v>1025</v>
      </c>
      <c r="I4669" s="579" t="s">
        <v>1026</v>
      </c>
      <c r="J4669" s="580"/>
      <c r="K4669" s="649" t="str">
        <f t="shared" si="130"/>
        <v>08,25</v>
      </c>
      <c r="L4669" s="577" t="s">
        <v>266</v>
      </c>
      <c r="M4669" s="577">
        <v>18060.900000000001</v>
      </c>
      <c r="N4669" s="581">
        <v>0.375</v>
      </c>
    </row>
    <row r="4670" spans="1:14" ht="19.5" hidden="1" thickBot="1" x14ac:dyDescent="0.3">
      <c r="A4670" s="503">
        <f t="shared" si="134"/>
        <v>2636</v>
      </c>
      <c r="B4670" s="504" t="s">
        <v>1021</v>
      </c>
      <c r="C4670" s="505" t="s">
        <v>32</v>
      </c>
      <c r="D4670" s="506">
        <v>18.004999999999999</v>
      </c>
      <c r="E4670" s="507">
        <v>18.152000000000001</v>
      </c>
      <c r="F4670" s="508" t="s">
        <v>16</v>
      </c>
      <c r="G4670" s="509"/>
      <c r="H4670" s="508" t="s">
        <v>1025</v>
      </c>
      <c r="I4670" s="510" t="s">
        <v>1026</v>
      </c>
      <c r="J4670" s="511"/>
      <c r="K4670" s="649" t="str">
        <f t="shared" si="130"/>
        <v>08,25</v>
      </c>
      <c r="L4670" s="508" t="s">
        <v>266</v>
      </c>
      <c r="M4670" s="508">
        <v>18132.62</v>
      </c>
      <c r="N4670" s="512">
        <v>0.41666666666666669</v>
      </c>
    </row>
    <row r="4671" spans="1:14" ht="19.5" hidden="1" thickBot="1" x14ac:dyDescent="0.3">
      <c r="A4671" s="672">
        <f t="shared" si="134"/>
        <v>2637</v>
      </c>
      <c r="B4671" s="495" t="s">
        <v>1021</v>
      </c>
      <c r="C4671" s="496" t="s">
        <v>32</v>
      </c>
      <c r="D4671" s="497">
        <v>17.991</v>
      </c>
      <c r="E4671" s="498">
        <v>18.062999999999999</v>
      </c>
      <c r="F4671" s="499" t="s">
        <v>16</v>
      </c>
      <c r="G4671" s="562"/>
      <c r="H4671" s="499" t="s">
        <v>1025</v>
      </c>
      <c r="I4671" s="500" t="s">
        <v>1026</v>
      </c>
      <c r="J4671" s="501"/>
      <c r="K4671" s="649" t="str">
        <f t="shared" si="130"/>
        <v>08,25</v>
      </c>
      <c r="L4671" s="499" t="s">
        <v>266</v>
      </c>
      <c r="M4671" s="499">
        <v>18045.060000000001</v>
      </c>
      <c r="N4671" s="502">
        <v>0.45833333333333331</v>
      </c>
    </row>
    <row r="4672" spans="1:14" ht="19.5" hidden="1" thickBot="1" x14ac:dyDescent="0.3">
      <c r="A4672" s="503">
        <f t="shared" si="134"/>
        <v>2638</v>
      </c>
      <c r="B4672" s="504" t="s">
        <v>1021</v>
      </c>
      <c r="C4672" s="505" t="s">
        <v>848</v>
      </c>
      <c r="D4672" s="506">
        <v>18</v>
      </c>
      <c r="E4672" s="507">
        <v>17.986000000000001</v>
      </c>
      <c r="F4672" s="508" t="s">
        <v>16</v>
      </c>
      <c r="G4672" s="509" t="s">
        <v>845</v>
      </c>
      <c r="H4672" s="508" t="s">
        <v>1025</v>
      </c>
      <c r="I4672" s="510" t="s">
        <v>1026</v>
      </c>
      <c r="J4672" s="511"/>
      <c r="K4672" s="649" t="str">
        <f t="shared" si="130"/>
        <v>08,25</v>
      </c>
      <c r="L4672" s="508" t="s">
        <v>266</v>
      </c>
      <c r="M4672" s="508">
        <v>18030.599999999999</v>
      </c>
      <c r="N4672" s="512">
        <v>0.5</v>
      </c>
    </row>
    <row r="4673" spans="1:14" ht="19.5" hidden="1" thickBot="1" x14ac:dyDescent="0.3">
      <c r="A4673" s="672">
        <f t="shared" si="134"/>
        <v>2639</v>
      </c>
      <c r="B4673" s="495" t="s">
        <v>1021</v>
      </c>
      <c r="C4673" s="496" t="s">
        <v>764</v>
      </c>
      <c r="D4673" s="497">
        <v>8.0890000000000004</v>
      </c>
      <c r="E4673" s="498">
        <v>8.0890000000000004</v>
      </c>
      <c r="F4673" s="499" t="s">
        <v>30</v>
      </c>
      <c r="G4673" s="562"/>
      <c r="H4673" s="499" t="s">
        <v>1025</v>
      </c>
      <c r="I4673" s="500" t="s">
        <v>1026</v>
      </c>
      <c r="J4673" s="501"/>
      <c r="K4673" s="649" t="str">
        <f t="shared" si="130"/>
        <v>08,25</v>
      </c>
      <c r="L4673" s="499" t="s">
        <v>28</v>
      </c>
      <c r="M4673" s="499">
        <v>8089.2</v>
      </c>
      <c r="N4673" s="502">
        <v>0.41666666666666669</v>
      </c>
    </row>
    <row r="4674" spans="1:14" ht="19.5" hidden="1" thickBot="1" x14ac:dyDescent="0.3">
      <c r="A4674" s="678">
        <f t="shared" si="134"/>
        <v>2640</v>
      </c>
      <c r="B4674" s="531" t="s">
        <v>1021</v>
      </c>
      <c r="C4674" s="532" t="s">
        <v>39</v>
      </c>
      <c r="D4674" s="533">
        <v>8.3919999999999995</v>
      </c>
      <c r="E4674" s="534">
        <v>8.4570000000000007</v>
      </c>
      <c r="F4674" s="535" t="s">
        <v>16</v>
      </c>
      <c r="G4674" s="536"/>
      <c r="H4674" s="535" t="s">
        <v>1025</v>
      </c>
      <c r="I4674" s="537" t="s">
        <v>1026</v>
      </c>
      <c r="J4674" s="538"/>
      <c r="K4674" s="649" t="str">
        <f t="shared" si="130"/>
        <v>08,25</v>
      </c>
      <c r="L4674" s="535" t="s">
        <v>266</v>
      </c>
      <c r="M4674" s="535">
        <v>8432.8200000000015</v>
      </c>
      <c r="N4674" s="539">
        <v>0.54166666666666663</v>
      </c>
    </row>
    <row r="4675" spans="1:14" ht="19.5" hidden="1" thickBot="1" x14ac:dyDescent="0.3">
      <c r="A4675" s="684"/>
      <c r="B4675" s="563" t="s">
        <v>1021</v>
      </c>
      <c r="C4675" s="564" t="s">
        <v>41</v>
      </c>
      <c r="D4675" s="565">
        <v>6.6769999999999996</v>
      </c>
      <c r="E4675" s="566">
        <v>6.7640000000000002</v>
      </c>
      <c r="F4675" s="567" t="s">
        <v>16</v>
      </c>
      <c r="G4675" s="568"/>
      <c r="H4675" s="567" t="s">
        <v>1025</v>
      </c>
      <c r="I4675" s="569" t="s">
        <v>1026</v>
      </c>
      <c r="J4675" s="570"/>
      <c r="K4675" s="649" t="str">
        <f t="shared" si="130"/>
        <v>08,25</v>
      </c>
      <c r="L4675" s="567" t="s">
        <v>266</v>
      </c>
      <c r="M4675" s="567">
        <v>6744.76</v>
      </c>
      <c r="N4675" s="571">
        <v>0.54166666666666663</v>
      </c>
    </row>
    <row r="4676" spans="1:14" ht="19.5" hidden="1" thickBot="1" x14ac:dyDescent="0.3">
      <c r="A4676" s="679"/>
      <c r="B4676" s="636" t="s">
        <v>1021</v>
      </c>
      <c r="C4676" s="637" t="s">
        <v>50</v>
      </c>
      <c r="D4676" s="638">
        <v>2.806</v>
      </c>
      <c r="E4676" s="639">
        <v>2.9060000000000001</v>
      </c>
      <c r="F4676" s="640" t="s">
        <v>16</v>
      </c>
      <c r="G4676" s="641"/>
      <c r="H4676" s="640" t="s">
        <v>1025</v>
      </c>
      <c r="I4676" s="642" t="s">
        <v>1026</v>
      </c>
      <c r="J4676" s="643"/>
      <c r="K4676" s="649" t="str">
        <f t="shared" si="130"/>
        <v>08,25</v>
      </c>
      <c r="L4676" s="640" t="s">
        <v>266</v>
      </c>
      <c r="M4676" s="640">
        <v>2897.34</v>
      </c>
      <c r="N4676" s="644">
        <v>0.54166666666666663</v>
      </c>
    </row>
    <row r="4677" spans="1:14" ht="19.5" hidden="1" thickBot="1" x14ac:dyDescent="0.3">
      <c r="A4677" s="683">
        <f t="shared" si="134"/>
        <v>2641</v>
      </c>
      <c r="B4677" s="523" t="s">
        <v>1021</v>
      </c>
      <c r="C4677" s="524" t="s">
        <v>42</v>
      </c>
      <c r="D4677" s="525">
        <v>1.65</v>
      </c>
      <c r="E4677" s="526">
        <v>1.6830000000000001</v>
      </c>
      <c r="F4677" s="527" t="s">
        <v>16</v>
      </c>
      <c r="G4677" s="561"/>
      <c r="H4677" s="527" t="s">
        <v>1025</v>
      </c>
      <c r="I4677" s="484" t="s">
        <v>1026</v>
      </c>
      <c r="J4677" s="529"/>
      <c r="K4677" s="649" t="str">
        <f t="shared" si="130"/>
        <v>08,25</v>
      </c>
      <c r="L4677" s="527" t="s">
        <v>266</v>
      </c>
      <c r="M4677" s="527">
        <v>1678.6000000000001</v>
      </c>
      <c r="N4677" s="530">
        <v>0.58333333333333337</v>
      </c>
    </row>
    <row r="4678" spans="1:14" ht="19.5" hidden="1" thickBot="1" x14ac:dyDescent="0.3">
      <c r="A4678" s="683"/>
      <c r="B4678" s="495" t="s">
        <v>1021</v>
      </c>
      <c r="C4678" s="496" t="s">
        <v>811</v>
      </c>
      <c r="D4678" s="497">
        <v>14.183999999999999</v>
      </c>
      <c r="E4678" s="498">
        <v>14.42</v>
      </c>
      <c r="F4678" s="499" t="s">
        <v>16</v>
      </c>
      <c r="G4678" s="562"/>
      <c r="H4678" s="499" t="s">
        <v>1025</v>
      </c>
      <c r="I4678" s="651" t="s">
        <v>1026</v>
      </c>
      <c r="J4678" s="501"/>
      <c r="K4678" s="649" t="str">
        <f t="shared" si="130"/>
        <v>08,25</v>
      </c>
      <c r="L4678" s="499" t="s">
        <v>266</v>
      </c>
      <c r="M4678" s="499">
        <v>14405.599999999997</v>
      </c>
      <c r="N4678" s="502">
        <v>0.58333333333333337</v>
      </c>
    </row>
    <row r="4679" spans="1:14" ht="19.5" hidden="1" thickBot="1" x14ac:dyDescent="0.3">
      <c r="A4679" s="678">
        <f t="shared" si="134"/>
        <v>2642</v>
      </c>
      <c r="B4679" s="531" t="s">
        <v>1021</v>
      </c>
      <c r="C4679" s="532" t="s">
        <v>873</v>
      </c>
      <c r="D4679" s="533">
        <v>2.8069999999999999</v>
      </c>
      <c r="E4679" s="534">
        <v>2.9140000000000001</v>
      </c>
      <c r="F4679" s="535" t="s">
        <v>16</v>
      </c>
      <c r="G4679" s="536"/>
      <c r="H4679" s="535" t="s">
        <v>1025</v>
      </c>
      <c r="I4679" s="537" t="s">
        <v>1027</v>
      </c>
      <c r="J4679" s="538"/>
      <c r="K4679" s="649" t="str">
        <f t="shared" si="130"/>
        <v>08,25</v>
      </c>
      <c r="L4679" s="535" t="s">
        <v>266</v>
      </c>
      <c r="M4679" s="535">
        <v>2890.38</v>
      </c>
      <c r="N4679" s="539">
        <v>0.625</v>
      </c>
    </row>
    <row r="4680" spans="1:14" ht="19.5" hidden="1" thickBot="1" x14ac:dyDescent="0.3">
      <c r="A4680" s="684"/>
      <c r="B4680" s="590" t="s">
        <v>1021</v>
      </c>
      <c r="C4680" s="591" t="s">
        <v>811</v>
      </c>
      <c r="D4680" s="592">
        <v>13.1</v>
      </c>
      <c r="E4680" s="593">
        <v>13.17</v>
      </c>
      <c r="F4680" s="594" t="s">
        <v>16</v>
      </c>
      <c r="G4680" s="595"/>
      <c r="H4680" s="594" t="s">
        <v>1025</v>
      </c>
      <c r="I4680" s="596" t="s">
        <v>1027</v>
      </c>
      <c r="J4680" s="597"/>
      <c r="K4680" s="649" t="str">
        <f t="shared" si="130"/>
        <v>08,25</v>
      </c>
      <c r="L4680" s="594" t="s">
        <v>266</v>
      </c>
      <c r="M4680" s="594">
        <v>13157.4</v>
      </c>
      <c r="N4680" s="598">
        <v>0.625</v>
      </c>
    </row>
    <row r="4681" spans="1:14" ht="19.5" hidden="1" thickBot="1" x14ac:dyDescent="0.3">
      <c r="A4681" s="682">
        <f t="shared" si="134"/>
        <v>2643</v>
      </c>
      <c r="B4681" s="479" t="s">
        <v>1023</v>
      </c>
      <c r="C4681" s="480" t="s">
        <v>26</v>
      </c>
      <c r="D4681" s="481">
        <v>13.246</v>
      </c>
      <c r="E4681" s="482">
        <f>13.341+0.04</f>
        <v>13.380999999999998</v>
      </c>
      <c r="F4681" s="483" t="s">
        <v>16</v>
      </c>
      <c r="G4681" s="549"/>
      <c r="H4681" s="483" t="s">
        <v>1026</v>
      </c>
      <c r="I4681" s="484" t="s">
        <v>1026</v>
      </c>
      <c r="J4681" s="485"/>
      <c r="K4681" s="649" t="str">
        <f t="shared" si="130"/>
        <v>08,25</v>
      </c>
      <c r="L4681" s="483" t="s">
        <v>265</v>
      </c>
      <c r="M4681" s="483">
        <v>13361.19</v>
      </c>
      <c r="N4681" s="486">
        <v>0.375</v>
      </c>
    </row>
    <row r="4682" spans="1:14" ht="19.5" hidden="1" thickBot="1" x14ac:dyDescent="0.3">
      <c r="A4682" s="685"/>
      <c r="B4682" s="645" t="s">
        <v>1023</v>
      </c>
      <c r="C4682" s="646" t="s">
        <v>26</v>
      </c>
      <c r="D4682" s="647">
        <v>3.992</v>
      </c>
      <c r="E4682" s="648">
        <v>3.992</v>
      </c>
      <c r="F4682" s="649" t="s">
        <v>16</v>
      </c>
      <c r="G4682" s="650" t="s">
        <v>496</v>
      </c>
      <c r="H4682" s="649" t="s">
        <v>1026</v>
      </c>
      <c r="I4682" s="651" t="s">
        <v>1026</v>
      </c>
      <c r="J4682" s="652"/>
      <c r="K4682" s="649" t="str">
        <f t="shared" si="130"/>
        <v>08,25</v>
      </c>
      <c r="L4682" s="649" t="s">
        <v>265</v>
      </c>
      <c r="M4682" s="649">
        <v>3992</v>
      </c>
      <c r="N4682" s="653">
        <v>0.375</v>
      </c>
    </row>
    <row r="4683" spans="1:14" ht="19.5" hidden="1" thickBot="1" x14ac:dyDescent="0.3">
      <c r="A4683" s="503">
        <f t="shared" si="134"/>
        <v>2644</v>
      </c>
      <c r="B4683" s="504" t="s">
        <v>1023</v>
      </c>
      <c r="C4683" s="505" t="s">
        <v>26</v>
      </c>
      <c r="D4683" s="506">
        <v>17.443999999999999</v>
      </c>
      <c r="E4683" s="507">
        <f>17.786+0.04</f>
        <v>17.826000000000001</v>
      </c>
      <c r="F4683" s="508" t="s">
        <v>16</v>
      </c>
      <c r="G4683" s="509"/>
      <c r="H4683" s="508" t="s">
        <v>1027</v>
      </c>
      <c r="I4683" s="510" t="s">
        <v>1027</v>
      </c>
      <c r="J4683" s="511" t="s">
        <v>986</v>
      </c>
      <c r="K4683" s="649" t="str">
        <f t="shared" si="130"/>
        <v>08,25</v>
      </c>
      <c r="L4683" s="508" t="s">
        <v>265</v>
      </c>
      <c r="M4683" s="508">
        <v>17581.969999999998</v>
      </c>
      <c r="N4683" s="512">
        <v>0.375</v>
      </c>
    </row>
    <row r="4684" spans="1:14" ht="19.5" hidden="1" thickBot="1" x14ac:dyDescent="0.3">
      <c r="A4684" s="572">
        <f t="shared" si="134"/>
        <v>2645</v>
      </c>
      <c r="B4684" s="573" t="s">
        <v>1023</v>
      </c>
      <c r="C4684" s="574" t="s">
        <v>26</v>
      </c>
      <c r="D4684" s="575">
        <v>12.148</v>
      </c>
      <c r="E4684" s="576">
        <v>12.148</v>
      </c>
      <c r="F4684" s="577" t="s">
        <v>30</v>
      </c>
      <c r="G4684" s="578"/>
      <c r="H4684" s="577" t="s">
        <v>1026</v>
      </c>
      <c r="I4684" s="579" t="s">
        <v>1026</v>
      </c>
      <c r="J4684" s="580"/>
      <c r="K4684" s="649" t="str">
        <f t="shared" si="130"/>
        <v>08,25</v>
      </c>
      <c r="L4684" s="577" t="s">
        <v>265</v>
      </c>
      <c r="M4684" s="577">
        <v>12148.48</v>
      </c>
      <c r="N4684" s="581">
        <v>0.375</v>
      </c>
    </row>
    <row r="4685" spans="1:14" ht="19.5" hidden="1" thickBot="1" x14ac:dyDescent="0.3">
      <c r="A4685" s="503">
        <f t="shared" si="134"/>
        <v>2646</v>
      </c>
      <c r="B4685" s="504" t="s">
        <v>1025</v>
      </c>
      <c r="C4685" s="505" t="s">
        <v>587</v>
      </c>
      <c r="D4685" s="506">
        <v>11.242000000000001</v>
      </c>
      <c r="E4685" s="507">
        <v>10.334</v>
      </c>
      <c r="F4685" s="508" t="s">
        <v>30</v>
      </c>
      <c r="G4685" s="509" t="s">
        <v>23</v>
      </c>
      <c r="H4685" s="508" t="s">
        <v>1027</v>
      </c>
      <c r="I4685" s="510" t="s">
        <v>1031</v>
      </c>
      <c r="J4685" s="511"/>
      <c r="K4685" s="649" t="str">
        <f t="shared" si="130"/>
        <v>09,25</v>
      </c>
      <c r="L4685" s="508" t="s">
        <v>28</v>
      </c>
      <c r="M4685" s="508">
        <v>11242.079999999998</v>
      </c>
      <c r="N4685" s="512">
        <v>0.41666666666666669</v>
      </c>
    </row>
    <row r="4686" spans="1:14" ht="19.5" hidden="1" thickBot="1" x14ac:dyDescent="0.3">
      <c r="A4686" s="513">
        <f t="shared" si="134"/>
        <v>2647</v>
      </c>
      <c r="B4686" s="514" t="s">
        <v>1025</v>
      </c>
      <c r="C4686" s="515" t="s">
        <v>26</v>
      </c>
      <c r="D4686" s="516">
        <v>17.032</v>
      </c>
      <c r="E4686" s="517">
        <f>17.321+0.032</f>
        <v>17.353000000000002</v>
      </c>
      <c r="F4686" s="518" t="s">
        <v>16</v>
      </c>
      <c r="G4686" s="519"/>
      <c r="H4686" s="518" t="s">
        <v>1028</v>
      </c>
      <c r="I4686" s="520" t="s">
        <v>1028</v>
      </c>
      <c r="J4686" s="521" t="s">
        <v>986</v>
      </c>
      <c r="K4686" s="649" t="str">
        <f t="shared" si="130"/>
        <v>08,25</v>
      </c>
      <c r="L4686" s="518" t="s">
        <v>265</v>
      </c>
      <c r="M4686" s="518">
        <v>17196.920000000002</v>
      </c>
      <c r="N4686" s="522">
        <v>0.375</v>
      </c>
    </row>
    <row r="4687" spans="1:14" ht="19.5" hidden="1" thickBot="1" x14ac:dyDescent="0.3">
      <c r="A4687" s="678">
        <f t="shared" si="134"/>
        <v>2648</v>
      </c>
      <c r="B4687" s="531" t="s">
        <v>1025</v>
      </c>
      <c r="C4687" s="532" t="s">
        <v>1029</v>
      </c>
      <c r="D4687" s="533">
        <v>0.22500000000000001</v>
      </c>
      <c r="E4687" s="534">
        <v>0.23899999999999999</v>
      </c>
      <c r="F4687" s="535" t="s">
        <v>16</v>
      </c>
      <c r="G4687" s="536"/>
      <c r="H4687" s="535" t="s">
        <v>1027</v>
      </c>
      <c r="I4687" s="537" t="s">
        <v>1028</v>
      </c>
      <c r="J4687" s="538"/>
      <c r="K4687" s="649" t="str">
        <f t="shared" si="130"/>
        <v>08,25</v>
      </c>
      <c r="L4687" s="535" t="s">
        <v>28</v>
      </c>
      <c r="M4687" s="535">
        <v>239.28</v>
      </c>
      <c r="N4687" s="539">
        <v>0.41666666666666669</v>
      </c>
    </row>
    <row r="4688" spans="1:14" ht="19.5" hidden="1" thickBot="1" x14ac:dyDescent="0.3">
      <c r="A4688" s="684"/>
      <c r="B4688" s="563" t="s">
        <v>1025</v>
      </c>
      <c r="C4688" s="564" t="s">
        <v>15</v>
      </c>
      <c r="D4688" s="565">
        <v>2.7160000000000002</v>
      </c>
      <c r="E4688" s="566">
        <v>2.8319999999999999</v>
      </c>
      <c r="F4688" s="567" t="s">
        <v>16</v>
      </c>
      <c r="G4688" s="568"/>
      <c r="H4688" s="567" t="s">
        <v>1027</v>
      </c>
      <c r="I4688" s="569" t="s">
        <v>1028</v>
      </c>
      <c r="J4688" s="570"/>
      <c r="K4688" s="649" t="str">
        <f t="shared" si="130"/>
        <v>08,25</v>
      </c>
      <c r="L4688" s="567" t="s">
        <v>28</v>
      </c>
      <c r="M4688" s="567">
        <v>2825.1599999999994</v>
      </c>
      <c r="N4688" s="571">
        <v>0.41666666666666669</v>
      </c>
    </row>
    <row r="4689" spans="1:14" ht="19.5" hidden="1" thickBot="1" x14ac:dyDescent="0.3">
      <c r="A4689" s="684"/>
      <c r="B4689" s="563" t="s">
        <v>1025</v>
      </c>
      <c r="C4689" s="564" t="s">
        <v>24</v>
      </c>
      <c r="D4689" s="565">
        <v>4.5810000000000004</v>
      </c>
      <c r="E4689" s="566">
        <v>4.7430000000000003</v>
      </c>
      <c r="F4689" s="567" t="s">
        <v>16</v>
      </c>
      <c r="G4689" s="568"/>
      <c r="H4689" s="567" t="s">
        <v>1027</v>
      </c>
      <c r="I4689" s="569" t="s">
        <v>1028</v>
      </c>
      <c r="J4689" s="570"/>
      <c r="K4689" s="649" t="str">
        <f t="shared" si="130"/>
        <v>08,25</v>
      </c>
      <c r="L4689" s="567" t="s">
        <v>28</v>
      </c>
      <c r="M4689" s="567">
        <v>4713.8000000000011</v>
      </c>
      <c r="N4689" s="571">
        <v>0.41666666666666669</v>
      </c>
    </row>
    <row r="4690" spans="1:14" ht="19.5" hidden="1" thickBot="1" x14ac:dyDescent="0.3">
      <c r="A4690" s="679"/>
      <c r="B4690" s="636" t="s">
        <v>1025</v>
      </c>
      <c r="C4690" s="637" t="s">
        <v>21</v>
      </c>
      <c r="D4690" s="638">
        <v>9.4949999999999992</v>
      </c>
      <c r="E4690" s="639">
        <v>9.5630000000000006</v>
      </c>
      <c r="F4690" s="640" t="s">
        <v>16</v>
      </c>
      <c r="G4690" s="641"/>
      <c r="H4690" s="640" t="s">
        <v>1027</v>
      </c>
      <c r="I4690" s="642" t="s">
        <v>1028</v>
      </c>
      <c r="J4690" s="643"/>
      <c r="K4690" s="649" t="str">
        <f t="shared" si="130"/>
        <v>08,25</v>
      </c>
      <c r="L4690" s="640" t="s">
        <v>28</v>
      </c>
      <c r="M4690" s="640">
        <v>9557.4000000000015</v>
      </c>
      <c r="N4690" s="644">
        <v>0.41666666666666669</v>
      </c>
    </row>
    <row r="4691" spans="1:14" ht="19.5" hidden="1" thickBot="1" x14ac:dyDescent="0.3">
      <c r="A4691" s="682">
        <f t="shared" si="134"/>
        <v>2649</v>
      </c>
      <c r="B4691" s="479" t="s">
        <v>1025</v>
      </c>
      <c r="C4691" s="480" t="s">
        <v>839</v>
      </c>
      <c r="D4691" s="481">
        <v>1.633</v>
      </c>
      <c r="E4691" s="482">
        <v>1.6719999999999999</v>
      </c>
      <c r="F4691" s="483" t="s">
        <v>16</v>
      </c>
      <c r="G4691" s="549"/>
      <c r="H4691" s="483" t="s">
        <v>1027</v>
      </c>
      <c r="I4691" s="484" t="s">
        <v>1027</v>
      </c>
      <c r="J4691" s="485"/>
      <c r="K4691" s="649" t="str">
        <f t="shared" si="130"/>
        <v>08,25</v>
      </c>
      <c r="L4691" s="483" t="s">
        <v>28</v>
      </c>
      <c r="M4691" s="483">
        <v>1661.34</v>
      </c>
      <c r="N4691" s="486">
        <v>0.45833333333333331</v>
      </c>
    </row>
    <row r="4692" spans="1:14" ht="19.5" hidden="1" thickBot="1" x14ac:dyDescent="0.3">
      <c r="A4692" s="685"/>
      <c r="B4692" s="645" t="s">
        <v>1025</v>
      </c>
      <c r="C4692" s="646" t="s">
        <v>23</v>
      </c>
      <c r="D4692" s="647">
        <v>15.39</v>
      </c>
      <c r="E4692" s="648">
        <v>15.564</v>
      </c>
      <c r="F4692" s="649" t="s">
        <v>16</v>
      </c>
      <c r="G4692" s="650"/>
      <c r="H4692" s="649" t="s">
        <v>1027</v>
      </c>
      <c r="I4692" s="651" t="s">
        <v>1027</v>
      </c>
      <c r="J4692" s="652"/>
      <c r="K4692" s="649" t="str">
        <f t="shared" si="130"/>
        <v>08,25</v>
      </c>
      <c r="L4692" s="649" t="s">
        <v>28</v>
      </c>
      <c r="M4692" s="649">
        <v>15502.08</v>
      </c>
      <c r="N4692" s="653">
        <v>0.45833333333333331</v>
      </c>
    </row>
    <row r="4693" spans="1:14" ht="19.5" hidden="1" thickBot="1" x14ac:dyDescent="0.3">
      <c r="A4693" s="678">
        <f t="shared" si="134"/>
        <v>2650</v>
      </c>
      <c r="B4693" s="531" t="s">
        <v>1025</v>
      </c>
      <c r="C4693" s="532" t="s">
        <v>23</v>
      </c>
      <c r="D4693" s="533">
        <v>11</v>
      </c>
      <c r="E4693" s="534">
        <v>11.048</v>
      </c>
      <c r="F4693" s="535" t="s">
        <v>16</v>
      </c>
      <c r="G4693" s="536"/>
      <c r="H4693" s="535" t="s">
        <v>1027</v>
      </c>
      <c r="I4693" s="537" t="s">
        <v>1027</v>
      </c>
      <c r="J4693" s="538"/>
      <c r="K4693" s="649" t="str">
        <f t="shared" si="130"/>
        <v>08,25</v>
      </c>
      <c r="L4693" s="535" t="s">
        <v>28</v>
      </c>
      <c r="M4693" s="535">
        <v>11034.960000000001</v>
      </c>
      <c r="N4693" s="539">
        <v>0.5</v>
      </c>
    </row>
    <row r="4694" spans="1:14" ht="19.5" hidden="1" thickBot="1" x14ac:dyDescent="0.3">
      <c r="A4694" s="679"/>
      <c r="B4694" s="636" t="s">
        <v>1025</v>
      </c>
      <c r="C4694" s="637" t="s">
        <v>47</v>
      </c>
      <c r="D4694" s="638">
        <v>6.02</v>
      </c>
      <c r="E4694" s="639">
        <v>6.0720000000000001</v>
      </c>
      <c r="F4694" s="640" t="s">
        <v>16</v>
      </c>
      <c r="G4694" s="641"/>
      <c r="H4694" s="640" t="s">
        <v>1027</v>
      </c>
      <c r="I4694" s="642" t="s">
        <v>1027</v>
      </c>
      <c r="J4694" s="643"/>
      <c r="K4694" s="649" t="str">
        <f t="shared" si="130"/>
        <v>08,25</v>
      </c>
      <c r="L4694" s="640" t="s">
        <v>28</v>
      </c>
      <c r="M4694" s="640">
        <v>6061.92</v>
      </c>
      <c r="N4694" s="644">
        <v>0.5</v>
      </c>
    </row>
    <row r="4695" spans="1:14" ht="19.5" hidden="1" thickBot="1" x14ac:dyDescent="0.3">
      <c r="A4695" s="682">
        <f t="shared" si="134"/>
        <v>2651</v>
      </c>
      <c r="B4695" s="479" t="s">
        <v>1025</v>
      </c>
      <c r="C4695" s="480" t="s">
        <v>15</v>
      </c>
      <c r="D4695" s="481">
        <v>1.63</v>
      </c>
      <c r="E4695" s="482">
        <v>1.6559999999999999</v>
      </c>
      <c r="F4695" s="483" t="s">
        <v>16</v>
      </c>
      <c r="G4695" s="549"/>
      <c r="H4695" s="483" t="s">
        <v>1027</v>
      </c>
      <c r="I4695" s="484" t="s">
        <v>1027</v>
      </c>
      <c r="J4695" s="485"/>
      <c r="K4695" s="649" t="str">
        <f t="shared" si="130"/>
        <v>08,25</v>
      </c>
      <c r="L4695" s="483" t="s">
        <v>28</v>
      </c>
      <c r="M4695" s="483">
        <v>1665.12</v>
      </c>
      <c r="N4695" s="486">
        <v>0.54166666666666663</v>
      </c>
    </row>
    <row r="4696" spans="1:14" ht="19.5" hidden="1" thickBot="1" x14ac:dyDescent="0.3">
      <c r="A4696" s="685"/>
      <c r="B4696" s="645" t="s">
        <v>1025</v>
      </c>
      <c r="C4696" s="646" t="s">
        <v>47</v>
      </c>
      <c r="D4696" s="647">
        <v>15.397</v>
      </c>
      <c r="E4696" s="648">
        <f>15.589+0.012</f>
        <v>15.601000000000001</v>
      </c>
      <c r="F4696" s="649" t="s">
        <v>16</v>
      </c>
      <c r="G4696" s="650"/>
      <c r="H4696" s="649" t="s">
        <v>1027</v>
      </c>
      <c r="I4696" s="651" t="s">
        <v>1027</v>
      </c>
      <c r="J4696" s="652" t="s">
        <v>986</v>
      </c>
      <c r="K4696" s="649" t="str">
        <f t="shared" si="130"/>
        <v>08,25</v>
      </c>
      <c r="L4696" s="649" t="s">
        <v>28</v>
      </c>
      <c r="M4696" s="649">
        <v>15561.630000000003</v>
      </c>
      <c r="N4696" s="653">
        <v>0.54166666666666663</v>
      </c>
    </row>
    <row r="4697" spans="1:14" ht="19.5" hidden="1" thickBot="1" x14ac:dyDescent="0.3">
      <c r="A4697" s="503">
        <f t="shared" ref="A4697:A4760" si="135">MAX(A4681:A4696)+1</f>
        <v>2652</v>
      </c>
      <c r="B4697" s="504" t="s">
        <v>1025</v>
      </c>
      <c r="C4697" s="505" t="s">
        <v>32</v>
      </c>
      <c r="D4697" s="506">
        <v>18</v>
      </c>
      <c r="E4697" s="507">
        <v>17.991</v>
      </c>
      <c r="F4697" s="508" t="s">
        <v>16</v>
      </c>
      <c r="G4697" s="509"/>
      <c r="H4697" s="508" t="s">
        <v>1028</v>
      </c>
      <c r="I4697" s="510" t="s">
        <v>1028</v>
      </c>
      <c r="J4697" s="511"/>
      <c r="K4697" s="508" t="str">
        <f t="shared" si="130"/>
        <v>08,25</v>
      </c>
      <c r="L4697" s="508" t="s">
        <v>266</v>
      </c>
      <c r="M4697" s="508">
        <v>18000</v>
      </c>
      <c r="N4697" s="512">
        <v>0.41666666666666669</v>
      </c>
    </row>
    <row r="4698" spans="1:14" ht="19.5" hidden="1" thickBot="1" x14ac:dyDescent="0.3">
      <c r="A4698" s="513">
        <f t="shared" si="135"/>
        <v>2653</v>
      </c>
      <c r="B4698" s="514" t="s">
        <v>1025</v>
      </c>
      <c r="C4698" s="515" t="s">
        <v>26</v>
      </c>
      <c r="D4698" s="516">
        <v>12.416</v>
      </c>
      <c r="E4698" s="517">
        <v>12.092000000000001</v>
      </c>
      <c r="F4698" s="518" t="s">
        <v>30</v>
      </c>
      <c r="G4698" s="519"/>
      <c r="H4698" s="518" t="s">
        <v>1028</v>
      </c>
      <c r="I4698" s="520" t="s">
        <v>1028</v>
      </c>
      <c r="J4698" s="521"/>
      <c r="K4698" s="518" t="str">
        <f t="shared" si="130"/>
        <v>08,25</v>
      </c>
      <c r="L4698" s="518" t="s">
        <v>265</v>
      </c>
      <c r="M4698" s="518">
        <v>12416.28</v>
      </c>
      <c r="N4698" s="522">
        <v>0.375</v>
      </c>
    </row>
    <row r="4699" spans="1:14" ht="19.5" hidden="1" thickBot="1" x14ac:dyDescent="0.3">
      <c r="A4699" s="551">
        <f t="shared" si="135"/>
        <v>2654</v>
      </c>
      <c r="B4699" s="552" t="s">
        <v>1025</v>
      </c>
      <c r="C4699" s="553" t="s">
        <v>587</v>
      </c>
      <c r="D4699" s="554">
        <v>8.6180000000000003</v>
      </c>
      <c r="E4699" s="555">
        <v>8.6180000000000003</v>
      </c>
      <c r="F4699" s="556" t="s">
        <v>30</v>
      </c>
      <c r="G4699" s="557" t="s">
        <v>23</v>
      </c>
      <c r="H4699" s="556" t="s">
        <v>1028</v>
      </c>
      <c r="I4699" s="558" t="s">
        <v>1028</v>
      </c>
      <c r="J4699" s="559"/>
      <c r="K4699" s="556" t="str">
        <f t="shared" si="130"/>
        <v>08,25</v>
      </c>
      <c r="L4699" s="556" t="s">
        <v>28</v>
      </c>
      <c r="M4699" s="556">
        <v>8618.16</v>
      </c>
      <c r="N4699" s="560">
        <v>0.41666666666666669</v>
      </c>
    </row>
    <row r="4700" spans="1:14" ht="28.5" hidden="1" customHeight="1" x14ac:dyDescent="0.25">
      <c r="A4700" s="682">
        <f t="shared" si="135"/>
        <v>2655</v>
      </c>
      <c r="B4700" s="479" t="s">
        <v>1026</v>
      </c>
      <c r="C4700" s="480" t="s">
        <v>23</v>
      </c>
      <c r="D4700" s="481">
        <v>11.851000000000001</v>
      </c>
      <c r="E4700" s="482">
        <v>12.015000000000001</v>
      </c>
      <c r="F4700" s="483" t="s">
        <v>16</v>
      </c>
      <c r="G4700" s="686" t="s">
        <v>1030</v>
      </c>
      <c r="H4700" s="483" t="s">
        <v>1028</v>
      </c>
      <c r="I4700" s="484" t="s">
        <v>1028</v>
      </c>
      <c r="J4700" s="485"/>
      <c r="K4700" s="483" t="str">
        <f t="shared" si="130"/>
        <v>08,25</v>
      </c>
      <c r="L4700" s="483" t="s">
        <v>28</v>
      </c>
      <c r="M4700" s="483">
        <v>11973.970000000003</v>
      </c>
      <c r="N4700" s="486">
        <v>0.5</v>
      </c>
    </row>
    <row r="4701" spans="1:14" ht="28.5" hidden="1" customHeight="1" thickBot="1" x14ac:dyDescent="0.3">
      <c r="A4701" s="685"/>
      <c r="B4701" s="645" t="s">
        <v>1026</v>
      </c>
      <c r="C4701" s="646" t="s">
        <v>15</v>
      </c>
      <c r="D4701" s="647">
        <v>0.73399999999999999</v>
      </c>
      <c r="E4701" s="648">
        <v>0.79700000000000004</v>
      </c>
      <c r="F4701" s="649" t="s">
        <v>16</v>
      </c>
      <c r="G4701" s="688"/>
      <c r="H4701" s="649" t="s">
        <v>1028</v>
      </c>
      <c r="I4701" s="651" t="s">
        <v>1028</v>
      </c>
      <c r="J4701" s="652"/>
      <c r="K4701" s="649" t="str">
        <f t="shared" si="130"/>
        <v>08,25</v>
      </c>
      <c r="L4701" s="649" t="s">
        <v>28</v>
      </c>
      <c r="M4701" s="649">
        <v>797.28</v>
      </c>
      <c r="N4701" s="653">
        <v>0.5</v>
      </c>
    </row>
    <row r="4702" spans="1:14" ht="19.5" hidden="1" thickBot="1" x14ac:dyDescent="0.3">
      <c r="A4702" s="503">
        <f t="shared" si="135"/>
        <v>2656</v>
      </c>
      <c r="B4702" s="504" t="s">
        <v>1026</v>
      </c>
      <c r="C4702" s="505" t="s">
        <v>26</v>
      </c>
      <c r="D4702" s="506">
        <v>17.632000000000001</v>
      </c>
      <c r="E4702" s="507">
        <f>17.788+0.04</f>
        <v>17.827999999999999</v>
      </c>
      <c r="F4702" s="508" t="s">
        <v>16</v>
      </c>
      <c r="G4702" s="509"/>
      <c r="H4702" s="508" t="s">
        <v>1031</v>
      </c>
      <c r="I4702" s="510" t="s">
        <v>1031</v>
      </c>
      <c r="J4702" s="511" t="s">
        <v>986</v>
      </c>
      <c r="K4702" s="508" t="str">
        <f t="shared" si="130"/>
        <v>09,25</v>
      </c>
      <c r="L4702" s="508" t="s">
        <v>265</v>
      </c>
      <c r="M4702" s="508">
        <v>17787.919999999998</v>
      </c>
      <c r="N4702" s="512">
        <v>0.375</v>
      </c>
    </row>
    <row r="4703" spans="1:14" ht="19.5" hidden="1" thickBot="1" x14ac:dyDescent="0.3">
      <c r="A4703" s="682">
        <f t="shared" si="135"/>
        <v>2657</v>
      </c>
      <c r="B4703" s="479" t="s">
        <v>1026</v>
      </c>
      <c r="C4703" s="480" t="s">
        <v>47</v>
      </c>
      <c r="D4703" s="481">
        <v>10.398999999999999</v>
      </c>
      <c r="E4703" s="482">
        <v>10.614000000000001</v>
      </c>
      <c r="F4703" s="483" t="s">
        <v>16</v>
      </c>
      <c r="G4703" s="549"/>
      <c r="H4703" s="483" t="s">
        <v>1031</v>
      </c>
      <c r="I4703" s="484" t="s">
        <v>1034</v>
      </c>
      <c r="J4703" s="485"/>
      <c r="K4703" s="483" t="str">
        <f t="shared" si="130"/>
        <v>09,25</v>
      </c>
      <c r="L4703" s="483" t="s">
        <v>28</v>
      </c>
      <c r="M4703" s="483">
        <v>10569.17</v>
      </c>
      <c r="N4703" s="486">
        <v>0.41666666666666669</v>
      </c>
    </row>
    <row r="4704" spans="1:14" ht="19.5" hidden="1" thickBot="1" x14ac:dyDescent="0.3">
      <c r="A4704" s="683"/>
      <c r="B4704" s="523" t="s">
        <v>1026</v>
      </c>
      <c r="C4704" s="524" t="s">
        <v>24</v>
      </c>
      <c r="D4704" s="525">
        <v>0.999</v>
      </c>
      <c r="E4704" s="526">
        <v>1.0960000000000001</v>
      </c>
      <c r="F4704" s="527" t="s">
        <v>16</v>
      </c>
      <c r="G4704" s="561"/>
      <c r="H4704" s="527" t="s">
        <v>1031</v>
      </c>
      <c r="I4704" s="528" t="s">
        <v>1034</v>
      </c>
      <c r="J4704" s="529"/>
      <c r="K4704" s="527" t="str">
        <f t="shared" si="130"/>
        <v>09,25</v>
      </c>
      <c r="L4704" s="527" t="s">
        <v>28</v>
      </c>
      <c r="M4704" s="527">
        <v>1080.03</v>
      </c>
      <c r="N4704" s="530">
        <v>0.41666666666666669</v>
      </c>
    </row>
    <row r="4705" spans="1:14" ht="19.5" hidden="1" thickBot="1" x14ac:dyDescent="0.3">
      <c r="A4705" s="685"/>
      <c r="B4705" s="645" t="s">
        <v>1026</v>
      </c>
      <c r="C4705" s="646" t="s">
        <v>25</v>
      </c>
      <c r="D4705" s="647">
        <v>6.2720000000000002</v>
      </c>
      <c r="E4705" s="648">
        <v>6.1769999999999996</v>
      </c>
      <c r="F4705" s="649" t="s">
        <v>16</v>
      </c>
      <c r="G4705" s="650"/>
      <c r="H4705" s="649" t="s">
        <v>1031</v>
      </c>
      <c r="I4705" s="651" t="s">
        <v>1034</v>
      </c>
      <c r="J4705" s="652"/>
      <c r="K4705" s="649" t="str">
        <f t="shared" si="130"/>
        <v>09,25</v>
      </c>
      <c r="L4705" s="649" t="s">
        <v>28</v>
      </c>
      <c r="M4705" s="649">
        <v>6319.5599999999995</v>
      </c>
      <c r="N4705" s="653">
        <v>0.41666666666666669</v>
      </c>
    </row>
    <row r="4706" spans="1:14" ht="19.5" hidden="1" thickBot="1" x14ac:dyDescent="0.3">
      <c r="A4706" s="678">
        <f t="shared" si="135"/>
        <v>2658</v>
      </c>
      <c r="B4706" s="531" t="s">
        <v>1026</v>
      </c>
      <c r="C4706" s="532" t="s">
        <v>587</v>
      </c>
      <c r="D4706" s="533">
        <v>6.0279999999999996</v>
      </c>
      <c r="E4706" s="534">
        <v>6.0279999999999996</v>
      </c>
      <c r="F4706" s="535" t="s">
        <v>30</v>
      </c>
      <c r="G4706" s="536"/>
      <c r="H4706" s="535" t="s">
        <v>1031</v>
      </c>
      <c r="I4706" s="537" t="s">
        <v>1031</v>
      </c>
      <c r="J4706" s="538"/>
      <c r="K4706" s="535" t="str">
        <f t="shared" si="130"/>
        <v>09,25</v>
      </c>
      <c r="L4706" s="535" t="s">
        <v>28</v>
      </c>
      <c r="M4706" s="535">
        <v>6028.7999999999993</v>
      </c>
      <c r="N4706" s="539">
        <v>0.41666666666666669</v>
      </c>
    </row>
    <row r="4707" spans="1:14" ht="19.5" hidden="1" thickBot="1" x14ac:dyDescent="0.3">
      <c r="A4707" s="684"/>
      <c r="B4707" s="563" t="s">
        <v>1026</v>
      </c>
      <c r="C4707" s="564" t="s">
        <v>23</v>
      </c>
      <c r="D4707" s="565">
        <v>4.1879999999999997</v>
      </c>
      <c r="E4707" s="566">
        <v>4.0369999999999999</v>
      </c>
      <c r="F4707" s="567" t="s">
        <v>30</v>
      </c>
      <c r="G4707" s="568"/>
      <c r="H4707" s="567" t="s">
        <v>1031</v>
      </c>
      <c r="I4707" s="569" t="s">
        <v>1031</v>
      </c>
      <c r="J4707" s="570"/>
      <c r="K4707" s="567" t="str">
        <f t="shared" si="130"/>
        <v>09,25</v>
      </c>
      <c r="L4707" s="567" t="s">
        <v>28</v>
      </c>
      <c r="M4707" s="567">
        <v>4188.92</v>
      </c>
      <c r="N4707" s="571">
        <v>0.41666666666666669</v>
      </c>
    </row>
    <row r="4708" spans="1:14" ht="19.5" hidden="1" thickBot="1" x14ac:dyDescent="0.3">
      <c r="A4708" s="679"/>
      <c r="B4708" s="636" t="s">
        <v>1026</v>
      </c>
      <c r="C4708" s="637" t="s">
        <v>47</v>
      </c>
      <c r="D4708" s="638">
        <v>2.7309999999999999</v>
      </c>
      <c r="E4708" s="639">
        <v>2.6629999999999998</v>
      </c>
      <c r="F4708" s="640" t="s">
        <v>30</v>
      </c>
      <c r="G4708" s="641"/>
      <c r="H4708" s="640" t="s">
        <v>1031</v>
      </c>
      <c r="I4708" s="642" t="s">
        <v>1031</v>
      </c>
      <c r="J4708" s="643"/>
      <c r="K4708" s="640" t="str">
        <f t="shared" si="130"/>
        <v>09,25</v>
      </c>
      <c r="L4708" s="640" t="s">
        <v>28</v>
      </c>
      <c r="M4708" s="640">
        <v>2731.1200000000003</v>
      </c>
      <c r="N4708" s="644">
        <v>0.41666666666666669</v>
      </c>
    </row>
    <row r="4709" spans="1:14" ht="19.5" hidden="1" thickBot="1" x14ac:dyDescent="0.3">
      <c r="A4709" s="682">
        <f t="shared" si="135"/>
        <v>2659</v>
      </c>
      <c r="B4709" s="479" t="s">
        <v>1026</v>
      </c>
      <c r="C4709" s="480" t="s">
        <v>15</v>
      </c>
      <c r="D4709" s="481">
        <v>4.0140000000000002</v>
      </c>
      <c r="E4709" s="482">
        <v>4.0140000000000002</v>
      </c>
      <c r="F4709" s="483" t="s">
        <v>30</v>
      </c>
      <c r="G4709" s="549"/>
      <c r="H4709" s="483" t="s">
        <v>1031</v>
      </c>
      <c r="I4709" s="484" t="s">
        <v>1031</v>
      </c>
      <c r="J4709" s="485"/>
      <c r="K4709" s="483" t="str">
        <f t="shared" si="130"/>
        <v>09,25</v>
      </c>
      <c r="L4709" s="483" t="s">
        <v>28</v>
      </c>
      <c r="M4709" s="483">
        <v>4014.2</v>
      </c>
      <c r="N4709" s="486">
        <v>0.45833333333333331</v>
      </c>
    </row>
    <row r="4710" spans="1:14" ht="19.5" hidden="1" thickBot="1" x14ac:dyDescent="0.3">
      <c r="A4710" s="683"/>
      <c r="B4710" s="523" t="s">
        <v>1026</v>
      </c>
      <c r="C4710" s="524" t="s">
        <v>47</v>
      </c>
      <c r="D4710" s="525">
        <v>2.8079999999999998</v>
      </c>
      <c r="E4710" s="526">
        <v>2.8079999999999998</v>
      </c>
      <c r="F4710" s="527" t="s">
        <v>30</v>
      </c>
      <c r="G4710" s="561"/>
      <c r="H4710" s="527" t="s">
        <v>1031</v>
      </c>
      <c r="I4710" s="528" t="s">
        <v>1031</v>
      </c>
      <c r="J4710" s="529"/>
      <c r="K4710" s="527" t="str">
        <f t="shared" si="130"/>
        <v>09,25</v>
      </c>
      <c r="L4710" s="527" t="s">
        <v>28</v>
      </c>
      <c r="M4710" s="527">
        <v>2808</v>
      </c>
      <c r="N4710" s="530">
        <v>0.45833333333333331</v>
      </c>
    </row>
    <row r="4711" spans="1:14" ht="19.5" hidden="1" thickBot="1" x14ac:dyDescent="0.3">
      <c r="A4711" s="685"/>
      <c r="B4711" s="645" t="s">
        <v>1026</v>
      </c>
      <c r="C4711" s="646" t="s">
        <v>24</v>
      </c>
      <c r="D4711" s="647">
        <v>5.3529999999999998</v>
      </c>
      <c r="E4711" s="648">
        <v>5.202</v>
      </c>
      <c r="F4711" s="649" t="s">
        <v>30</v>
      </c>
      <c r="G4711" s="650"/>
      <c r="H4711" s="649" t="s">
        <v>1031</v>
      </c>
      <c r="I4711" s="651" t="s">
        <v>1031</v>
      </c>
      <c r="J4711" s="652"/>
      <c r="K4711" s="649" t="str">
        <f t="shared" si="130"/>
        <v>09,25</v>
      </c>
      <c r="L4711" s="649" t="s">
        <v>28</v>
      </c>
      <c r="M4711" s="649">
        <v>5353.4000000000005</v>
      </c>
      <c r="N4711" s="653">
        <v>0.45833333333333331</v>
      </c>
    </row>
    <row r="4712" spans="1:14" ht="19.5" hidden="1" thickBot="1" x14ac:dyDescent="0.3">
      <c r="A4712" s="503">
        <f t="shared" si="135"/>
        <v>2660</v>
      </c>
      <c r="B4712" s="504" t="s">
        <v>1027</v>
      </c>
      <c r="C4712" s="505" t="s">
        <v>480</v>
      </c>
      <c r="D4712" s="506">
        <v>15.247999999999999</v>
      </c>
      <c r="E4712" s="507">
        <v>15.419</v>
      </c>
      <c r="F4712" s="508" t="s">
        <v>16</v>
      </c>
      <c r="G4712" s="509"/>
      <c r="H4712" s="508" t="s">
        <v>1031</v>
      </c>
      <c r="I4712" s="510" t="s">
        <v>1034</v>
      </c>
      <c r="J4712" s="511"/>
      <c r="K4712" s="508" t="str">
        <f t="shared" si="130"/>
        <v>09,25</v>
      </c>
      <c r="L4712" s="508" t="s">
        <v>266</v>
      </c>
      <c r="M4712" s="508">
        <v>15352.650000000003</v>
      </c>
      <c r="N4712" s="512">
        <v>0.5</v>
      </c>
    </row>
    <row r="4713" spans="1:14" ht="38.25" hidden="1" thickBot="1" x14ac:dyDescent="0.3">
      <c r="A4713" s="513">
        <f t="shared" si="135"/>
        <v>2661</v>
      </c>
      <c r="B4713" s="514" t="s">
        <v>1031</v>
      </c>
      <c r="C4713" s="515" t="s">
        <v>44</v>
      </c>
      <c r="D4713" s="516">
        <v>15.789</v>
      </c>
      <c r="E4713" s="517">
        <v>15.961</v>
      </c>
      <c r="F4713" s="518" t="s">
        <v>16</v>
      </c>
      <c r="G4713" s="519" t="s">
        <v>1033</v>
      </c>
      <c r="H4713" s="518" t="s">
        <v>1032</v>
      </c>
      <c r="I4713" s="520" t="s">
        <v>1032</v>
      </c>
      <c r="J4713" s="521"/>
      <c r="K4713" s="518" t="str">
        <f t="shared" si="130"/>
        <v>09,25</v>
      </c>
      <c r="L4713" s="518" t="s">
        <v>266</v>
      </c>
      <c r="M4713" s="518">
        <v>15881.880000000001</v>
      </c>
      <c r="N4713" s="522">
        <v>0.41666666666666669</v>
      </c>
    </row>
    <row r="4714" spans="1:14" ht="19.5" hidden="1" thickBot="1" x14ac:dyDescent="0.3">
      <c r="A4714" s="678">
        <f t="shared" si="135"/>
        <v>2662</v>
      </c>
      <c r="B4714" s="531" t="s">
        <v>1031</v>
      </c>
      <c r="C4714" s="532" t="s">
        <v>55</v>
      </c>
      <c r="D4714" s="533">
        <v>12.755000000000001</v>
      </c>
      <c r="E4714" s="534">
        <v>12.875999999999999</v>
      </c>
      <c r="F4714" s="535" t="s">
        <v>16</v>
      </c>
      <c r="G4714" s="536" t="s">
        <v>844</v>
      </c>
      <c r="H4714" s="535" t="s">
        <v>1032</v>
      </c>
      <c r="I4714" s="537" t="s">
        <v>1032</v>
      </c>
      <c r="J4714" s="538"/>
      <c r="K4714" s="535" t="str">
        <f t="shared" si="130"/>
        <v>09,25</v>
      </c>
      <c r="L4714" s="535" t="s">
        <v>266</v>
      </c>
      <c r="M4714" s="535">
        <v>12896.81</v>
      </c>
      <c r="N4714" s="539">
        <v>0.5</v>
      </c>
    </row>
    <row r="4715" spans="1:14" ht="19.5" hidden="1" thickBot="1" x14ac:dyDescent="0.3">
      <c r="A4715" s="684"/>
      <c r="B4715" s="590" t="s">
        <v>1031</v>
      </c>
      <c r="C4715" s="591" t="s">
        <v>55</v>
      </c>
      <c r="D4715" s="592">
        <v>2.0049999999999999</v>
      </c>
      <c r="E4715" s="593">
        <v>2.0089999999999999</v>
      </c>
      <c r="F4715" s="594" t="s">
        <v>16</v>
      </c>
      <c r="G4715" s="595" t="s">
        <v>845</v>
      </c>
      <c r="H4715" s="594" t="s">
        <v>1032</v>
      </c>
      <c r="I4715" s="596" t="s">
        <v>1032</v>
      </c>
      <c r="J4715" s="597"/>
      <c r="K4715" s="594" t="str">
        <f t="shared" si="130"/>
        <v>09,25</v>
      </c>
      <c r="L4715" s="594" t="s">
        <v>266</v>
      </c>
      <c r="M4715" s="594">
        <v>2076.66</v>
      </c>
      <c r="N4715" s="598">
        <v>0.5</v>
      </c>
    </row>
    <row r="4716" spans="1:14" ht="19.5" hidden="1" thickBot="1" x14ac:dyDescent="0.3">
      <c r="A4716" s="513">
        <f t="shared" si="135"/>
        <v>2663</v>
      </c>
      <c r="B4716" s="514" t="s">
        <v>1034</v>
      </c>
      <c r="C4716" s="515" t="s">
        <v>32</v>
      </c>
      <c r="D4716" s="516">
        <v>18.044</v>
      </c>
      <c r="E4716" s="517">
        <v>18.163</v>
      </c>
      <c r="F4716" s="518" t="s">
        <v>16</v>
      </c>
      <c r="G4716" s="519"/>
      <c r="H4716" s="518" t="s">
        <v>1035</v>
      </c>
      <c r="I4716" s="520" t="s">
        <v>1035</v>
      </c>
      <c r="J4716" s="521"/>
      <c r="K4716" s="518" t="str">
        <f t="shared" si="130"/>
        <v>09,25</v>
      </c>
      <c r="L4716" s="518" t="s">
        <v>266</v>
      </c>
      <c r="M4716" s="518">
        <v>18169.879999999997</v>
      </c>
      <c r="N4716" s="522">
        <v>0.41666666666666669</v>
      </c>
    </row>
    <row r="4717" spans="1:14" ht="19.5" hidden="1" thickBot="1" x14ac:dyDescent="0.3">
      <c r="A4717" s="503">
        <f t="shared" si="135"/>
        <v>2664</v>
      </c>
      <c r="B4717" s="504" t="s">
        <v>1034</v>
      </c>
      <c r="C4717" s="505" t="s">
        <v>32</v>
      </c>
      <c r="D4717" s="506">
        <v>17.925000000000001</v>
      </c>
      <c r="E4717" s="507">
        <v>17.917999999999999</v>
      </c>
      <c r="F4717" s="508" t="s">
        <v>16</v>
      </c>
      <c r="G4717" s="509"/>
      <c r="H4717" s="508" t="s">
        <v>1035</v>
      </c>
      <c r="I4717" s="510" t="s">
        <v>1035</v>
      </c>
      <c r="J4717" s="511"/>
      <c r="K4717" s="508" t="str">
        <f t="shared" si="130"/>
        <v>09,25</v>
      </c>
      <c r="L4717" s="508" t="s">
        <v>266</v>
      </c>
      <c r="M4717" s="508">
        <v>18006.62</v>
      </c>
      <c r="N4717" s="512">
        <v>0.45833333333333331</v>
      </c>
    </row>
    <row r="4718" spans="1:14" ht="19.5" hidden="1" thickBot="1" x14ac:dyDescent="0.3">
      <c r="A4718" s="513">
        <f t="shared" si="135"/>
        <v>2665</v>
      </c>
      <c r="B4718" s="514" t="s">
        <v>1034</v>
      </c>
      <c r="C4718" s="515" t="s">
        <v>981</v>
      </c>
      <c r="D4718" s="516">
        <v>5.9640000000000004</v>
      </c>
      <c r="E4718" s="517">
        <v>5.9809999999999999</v>
      </c>
      <c r="F4718" s="518" t="s">
        <v>16</v>
      </c>
      <c r="G4718" s="519" t="s">
        <v>467</v>
      </c>
      <c r="H4718" s="518" t="s">
        <v>1035</v>
      </c>
      <c r="I4718" s="520" t="s">
        <v>1040</v>
      </c>
      <c r="J4718" s="521"/>
      <c r="K4718" s="518" t="str">
        <f t="shared" si="130"/>
        <v>09,25</v>
      </c>
      <c r="L4718" s="518" t="s">
        <v>266</v>
      </c>
      <c r="M4718" s="518">
        <v>5965.7600000000011</v>
      </c>
      <c r="N4718" s="522">
        <v>0.5</v>
      </c>
    </row>
    <row r="4719" spans="1:14" ht="19.5" hidden="1" thickBot="1" x14ac:dyDescent="0.3">
      <c r="A4719" s="678">
        <f t="shared" si="135"/>
        <v>2666</v>
      </c>
      <c r="B4719" s="531" t="s">
        <v>1034</v>
      </c>
      <c r="C4719" s="532" t="s">
        <v>811</v>
      </c>
      <c r="D4719" s="533">
        <v>15.044</v>
      </c>
      <c r="E4719" s="534">
        <v>15.231</v>
      </c>
      <c r="F4719" s="535" t="s">
        <v>16</v>
      </c>
      <c r="G4719" s="536"/>
      <c r="H4719" s="535" t="s">
        <v>1035</v>
      </c>
      <c r="I4719" s="537" t="s">
        <v>1035</v>
      </c>
      <c r="J4719" s="538"/>
      <c r="K4719" s="535" t="str">
        <f t="shared" si="130"/>
        <v>09,25</v>
      </c>
      <c r="L4719" s="535" t="s">
        <v>266</v>
      </c>
      <c r="M4719" s="535">
        <v>15189.820000000002</v>
      </c>
      <c r="N4719" s="539">
        <v>0.54166666666666663</v>
      </c>
    </row>
    <row r="4720" spans="1:14" ht="19.5" hidden="1" thickBot="1" x14ac:dyDescent="0.3">
      <c r="A4720" s="679"/>
      <c r="B4720" s="636" t="s">
        <v>1034</v>
      </c>
      <c r="C4720" s="637" t="s">
        <v>873</v>
      </c>
      <c r="D4720" s="638">
        <v>2.7149999999999999</v>
      </c>
      <c r="E4720" s="639">
        <v>2.8130000000000002</v>
      </c>
      <c r="F4720" s="640" t="s">
        <v>16</v>
      </c>
      <c r="G4720" s="641"/>
      <c r="H4720" s="640" t="s">
        <v>1035</v>
      </c>
      <c r="I4720" s="642" t="s">
        <v>1035</v>
      </c>
      <c r="J4720" s="643"/>
      <c r="K4720" s="640" t="str">
        <f t="shared" si="130"/>
        <v>09,25</v>
      </c>
      <c r="L4720" s="640" t="s">
        <v>266</v>
      </c>
      <c r="M4720" s="640">
        <v>2788.6200000000008</v>
      </c>
      <c r="N4720" s="644">
        <v>0.54166666666666663</v>
      </c>
    </row>
    <row r="4721" spans="1:14" ht="19.5" hidden="1" thickBot="1" x14ac:dyDescent="0.3">
      <c r="A4721" s="682">
        <f t="shared" si="135"/>
        <v>2667</v>
      </c>
      <c r="B4721" s="479" t="s">
        <v>1034</v>
      </c>
      <c r="C4721" s="480" t="s">
        <v>39</v>
      </c>
      <c r="D4721" s="481">
        <v>9.7089999999999996</v>
      </c>
      <c r="E4721" s="482">
        <v>9.7949999999999999</v>
      </c>
      <c r="F4721" s="483" t="s">
        <v>16</v>
      </c>
      <c r="G4721" s="549"/>
      <c r="H4721" s="483" t="s">
        <v>1035</v>
      </c>
      <c r="I4721" s="484" t="s">
        <v>1035</v>
      </c>
      <c r="J4721" s="485"/>
      <c r="K4721" s="483" t="str">
        <f t="shared" si="130"/>
        <v>09,25</v>
      </c>
      <c r="L4721" s="483" t="s">
        <v>266</v>
      </c>
      <c r="M4721" s="483">
        <v>9782.3199999999979</v>
      </c>
      <c r="N4721" s="486">
        <v>0.58333333333333337</v>
      </c>
    </row>
    <row r="4722" spans="1:14" ht="19.5" hidden="1" thickBot="1" x14ac:dyDescent="0.3">
      <c r="A4722" s="683"/>
      <c r="B4722" s="495" t="s">
        <v>1034</v>
      </c>
      <c r="C4722" s="496" t="s">
        <v>41</v>
      </c>
      <c r="D4722" s="497">
        <v>6.2</v>
      </c>
      <c r="E4722" s="498">
        <v>6.3159999999999998</v>
      </c>
      <c r="F4722" s="499" t="s">
        <v>16</v>
      </c>
      <c r="G4722" s="562"/>
      <c r="H4722" s="499" t="s">
        <v>1035</v>
      </c>
      <c r="I4722" s="500" t="s">
        <v>1035</v>
      </c>
      <c r="J4722" s="501"/>
      <c r="K4722" s="499" t="str">
        <f t="shared" si="130"/>
        <v>09,25</v>
      </c>
      <c r="L4722" s="499" t="s">
        <v>266</v>
      </c>
      <c r="M4722" s="499">
        <v>6286.1399999999994</v>
      </c>
      <c r="N4722" s="502">
        <v>0.58333333333333337</v>
      </c>
    </row>
    <row r="4723" spans="1:14" ht="19.5" hidden="1" thickBot="1" x14ac:dyDescent="0.3">
      <c r="A4723" s="678">
        <f t="shared" si="135"/>
        <v>2668</v>
      </c>
      <c r="B4723" s="531" t="s">
        <v>1032</v>
      </c>
      <c r="C4723" s="532" t="s">
        <v>26</v>
      </c>
      <c r="D4723" s="533">
        <v>13.58</v>
      </c>
      <c r="E4723" s="534">
        <f>13.757+0.028</f>
        <v>13.785</v>
      </c>
      <c r="F4723" s="535" t="s">
        <v>16</v>
      </c>
      <c r="G4723" s="536"/>
      <c r="H4723" s="535" t="s">
        <v>1036</v>
      </c>
      <c r="I4723" s="537" t="s">
        <v>1036</v>
      </c>
      <c r="J4723" s="538" t="s">
        <v>986</v>
      </c>
      <c r="K4723" s="535" t="str">
        <f t="shared" si="130"/>
        <v>09,25</v>
      </c>
      <c r="L4723" s="535" t="s">
        <v>265</v>
      </c>
      <c r="M4723" s="535">
        <v>13742.220000000001</v>
      </c>
      <c r="N4723" s="539">
        <v>0.375</v>
      </c>
    </row>
    <row r="4724" spans="1:14" ht="19.5" hidden="1" thickBot="1" x14ac:dyDescent="0.3">
      <c r="A4724" s="679"/>
      <c r="B4724" s="636" t="s">
        <v>1032</v>
      </c>
      <c r="C4724" s="637" t="s">
        <v>26</v>
      </c>
      <c r="D4724" s="638">
        <v>3.964</v>
      </c>
      <c r="E4724" s="639">
        <v>3.964</v>
      </c>
      <c r="F4724" s="640" t="s">
        <v>16</v>
      </c>
      <c r="G4724" s="641" t="s">
        <v>496</v>
      </c>
      <c r="H4724" s="640" t="s">
        <v>1036</v>
      </c>
      <c r="I4724" s="642" t="s">
        <v>1036</v>
      </c>
      <c r="J4724" s="643"/>
      <c r="K4724" s="640" t="str">
        <f t="shared" ref="K4724:K4978" si="136">RIGHT(I4724,5)</f>
        <v>09,25</v>
      </c>
      <c r="L4724" s="640" t="s">
        <v>265</v>
      </c>
      <c r="M4724" s="640">
        <v>3964.3</v>
      </c>
      <c r="N4724" s="644">
        <v>0.375</v>
      </c>
    </row>
    <row r="4725" spans="1:14" ht="19.5" hidden="1" thickBot="1" x14ac:dyDescent="0.3">
      <c r="A4725" s="513">
        <f t="shared" si="135"/>
        <v>2669</v>
      </c>
      <c r="B4725" s="514" t="s">
        <v>1032</v>
      </c>
      <c r="C4725" s="515" t="s">
        <v>26</v>
      </c>
      <c r="D4725" s="516">
        <v>17.544</v>
      </c>
      <c r="E4725" s="517">
        <f>17.728+0.028</f>
        <v>17.756</v>
      </c>
      <c r="F4725" s="518" t="s">
        <v>16</v>
      </c>
      <c r="G4725" s="519"/>
      <c r="H4725" s="518" t="s">
        <v>1037</v>
      </c>
      <c r="I4725" s="520" t="s">
        <v>1037</v>
      </c>
      <c r="J4725" s="521" t="s">
        <v>986</v>
      </c>
      <c r="K4725" s="518" t="str">
        <f t="shared" si="136"/>
        <v>09,25</v>
      </c>
      <c r="L4725" s="518" t="s">
        <v>265</v>
      </c>
      <c r="M4725" s="518">
        <v>17713.16</v>
      </c>
      <c r="N4725" s="522">
        <v>0.375</v>
      </c>
    </row>
    <row r="4726" spans="1:14" ht="19.5" hidden="1" thickBot="1" x14ac:dyDescent="0.3">
      <c r="A4726" s="503">
        <f t="shared" si="135"/>
        <v>2670</v>
      </c>
      <c r="B4726" s="504" t="s">
        <v>1032</v>
      </c>
      <c r="C4726" s="505" t="s">
        <v>47</v>
      </c>
      <c r="D4726" s="506">
        <v>17.728000000000002</v>
      </c>
      <c r="E4726" s="507">
        <v>17.902999999999999</v>
      </c>
      <c r="F4726" s="508" t="s">
        <v>16</v>
      </c>
      <c r="G4726" s="509"/>
      <c r="H4726" s="508" t="s">
        <v>1037</v>
      </c>
      <c r="I4726" s="510" t="s">
        <v>1040</v>
      </c>
      <c r="J4726" s="511"/>
      <c r="K4726" s="508" t="str">
        <f t="shared" si="136"/>
        <v>09,25</v>
      </c>
      <c r="L4726" s="508" t="s">
        <v>28</v>
      </c>
      <c r="M4726" s="508">
        <v>17871.499999999996</v>
      </c>
      <c r="N4726" s="512">
        <v>0.41666666666666669</v>
      </c>
    </row>
    <row r="4727" spans="1:14" ht="19.5" hidden="1" thickBot="1" x14ac:dyDescent="0.3">
      <c r="A4727" s="682">
        <f t="shared" si="135"/>
        <v>2671</v>
      </c>
      <c r="B4727" s="479" t="s">
        <v>1032</v>
      </c>
      <c r="C4727" s="480" t="s">
        <v>839</v>
      </c>
      <c r="D4727" s="481">
        <v>1.3979999999999999</v>
      </c>
      <c r="E4727" s="482">
        <v>1.454</v>
      </c>
      <c r="F4727" s="483" t="s">
        <v>16</v>
      </c>
      <c r="G4727" s="549"/>
      <c r="H4727" s="483" t="s">
        <v>1037</v>
      </c>
      <c r="I4727" s="484" t="s">
        <v>1037</v>
      </c>
      <c r="J4727" s="485"/>
      <c r="K4727" s="483" t="str">
        <f t="shared" si="136"/>
        <v>09,25</v>
      </c>
      <c r="L4727" s="483" t="s">
        <v>28</v>
      </c>
      <c r="M4727" s="483">
        <v>1440.1200000000001</v>
      </c>
      <c r="N4727" s="486">
        <v>0.45833333333333331</v>
      </c>
    </row>
    <row r="4728" spans="1:14" ht="19.5" hidden="1" thickBot="1" x14ac:dyDescent="0.3">
      <c r="A4728" s="685"/>
      <c r="B4728" s="645" t="s">
        <v>1032</v>
      </c>
      <c r="C4728" s="646" t="s">
        <v>23</v>
      </c>
      <c r="D4728" s="647">
        <v>15.919</v>
      </c>
      <c r="E4728" s="648">
        <v>16.084</v>
      </c>
      <c r="F4728" s="649" t="s">
        <v>16</v>
      </c>
      <c r="G4728" s="650"/>
      <c r="H4728" s="649" t="s">
        <v>1037</v>
      </c>
      <c r="I4728" s="651" t="s">
        <v>1040</v>
      </c>
      <c r="J4728" s="652"/>
      <c r="K4728" s="649" t="str">
        <f t="shared" si="136"/>
        <v>09,25</v>
      </c>
      <c r="L4728" s="649" t="s">
        <v>28</v>
      </c>
      <c r="M4728" s="649">
        <v>16045.37</v>
      </c>
      <c r="N4728" s="653">
        <v>0.45833333333333331</v>
      </c>
    </row>
    <row r="4729" spans="1:14" ht="19.5" hidden="1" thickBot="1" x14ac:dyDescent="0.3">
      <c r="A4729" s="678">
        <f t="shared" si="135"/>
        <v>2672</v>
      </c>
      <c r="B4729" s="531" t="s">
        <v>1032</v>
      </c>
      <c r="C4729" s="532" t="s">
        <v>1029</v>
      </c>
      <c r="D4729" s="533">
        <v>0.28799999999999998</v>
      </c>
      <c r="E4729" s="534">
        <v>0.33200000000000002</v>
      </c>
      <c r="F4729" s="535" t="s">
        <v>16</v>
      </c>
      <c r="G4729" s="680" t="s">
        <v>1038</v>
      </c>
      <c r="H4729" s="535" t="s">
        <v>1037</v>
      </c>
      <c r="I4729" s="537" t="s">
        <v>1040</v>
      </c>
      <c r="J4729" s="538"/>
      <c r="K4729" s="649" t="str">
        <f t="shared" si="136"/>
        <v>09,25</v>
      </c>
      <c r="L4729" s="535" t="s">
        <v>28</v>
      </c>
      <c r="M4729" s="535">
        <v>321.60000000000002</v>
      </c>
      <c r="N4729" s="539">
        <v>0.5</v>
      </c>
    </row>
    <row r="4730" spans="1:14" ht="19.5" hidden="1" thickBot="1" x14ac:dyDescent="0.3">
      <c r="A4730" s="684"/>
      <c r="B4730" s="563" t="s">
        <v>1032</v>
      </c>
      <c r="C4730" s="564" t="s">
        <v>15</v>
      </c>
      <c r="D4730" s="565">
        <v>4.9580000000000002</v>
      </c>
      <c r="E4730" s="566">
        <v>5.1150000000000002</v>
      </c>
      <c r="F4730" s="567" t="s">
        <v>16</v>
      </c>
      <c r="G4730" s="689"/>
      <c r="H4730" s="567" t="s">
        <v>1037</v>
      </c>
      <c r="I4730" s="569" t="s">
        <v>1040</v>
      </c>
      <c r="J4730" s="570"/>
      <c r="K4730" s="649" t="str">
        <f t="shared" si="136"/>
        <v>09,25</v>
      </c>
      <c r="L4730" s="567" t="s">
        <v>28</v>
      </c>
      <c r="M4730" s="567">
        <v>5083.29</v>
      </c>
      <c r="N4730" s="571">
        <v>0.5</v>
      </c>
    </row>
    <row r="4731" spans="1:14" ht="19.5" hidden="1" thickBot="1" x14ac:dyDescent="0.3">
      <c r="A4731" s="684"/>
      <c r="B4731" s="563" t="s">
        <v>1032</v>
      </c>
      <c r="C4731" s="564" t="s">
        <v>24</v>
      </c>
      <c r="D4731" s="565">
        <v>2.133</v>
      </c>
      <c r="E4731" s="566">
        <v>2.2000000000000002</v>
      </c>
      <c r="F4731" s="567" t="s">
        <v>16</v>
      </c>
      <c r="G4731" s="689"/>
      <c r="H4731" s="567" t="s">
        <v>1037</v>
      </c>
      <c r="I4731" s="569" t="s">
        <v>1040</v>
      </c>
      <c r="J4731" s="570"/>
      <c r="K4731" s="649" t="str">
        <f t="shared" si="136"/>
        <v>09,25</v>
      </c>
      <c r="L4731" s="567" t="s">
        <v>28</v>
      </c>
      <c r="M4731" s="567">
        <v>2198.4199999999996</v>
      </c>
      <c r="N4731" s="571">
        <v>0.5</v>
      </c>
    </row>
    <row r="4732" spans="1:14" ht="19.5" hidden="1" thickBot="1" x14ac:dyDescent="0.3">
      <c r="A4732" s="679"/>
      <c r="B4732" s="636" t="s">
        <v>1032</v>
      </c>
      <c r="C4732" s="637" t="s">
        <v>21</v>
      </c>
      <c r="D4732" s="638">
        <v>7.1189999999999998</v>
      </c>
      <c r="E4732" s="639">
        <v>7.194</v>
      </c>
      <c r="F4732" s="640" t="s">
        <v>16</v>
      </c>
      <c r="G4732" s="681"/>
      <c r="H4732" s="640" t="s">
        <v>1037</v>
      </c>
      <c r="I4732" s="642" t="s">
        <v>1040</v>
      </c>
      <c r="J4732" s="643"/>
      <c r="K4732" s="649" t="str">
        <f t="shared" si="136"/>
        <v>09,25</v>
      </c>
      <c r="L4732" s="640" t="s">
        <v>28</v>
      </c>
      <c r="M4732" s="640">
        <v>7182.3</v>
      </c>
      <c r="N4732" s="644">
        <v>0.5</v>
      </c>
    </row>
    <row r="4733" spans="1:14" ht="19.5" hidden="1" thickBot="1" x14ac:dyDescent="0.3">
      <c r="A4733" s="513">
        <f t="shared" si="135"/>
        <v>2673</v>
      </c>
      <c r="B4733" s="514" t="s">
        <v>1032</v>
      </c>
      <c r="C4733" s="515" t="s">
        <v>848</v>
      </c>
      <c r="D4733" s="516">
        <v>18.05</v>
      </c>
      <c r="E4733" s="517">
        <v>18.143000000000001</v>
      </c>
      <c r="F4733" s="518" t="s">
        <v>16</v>
      </c>
      <c r="G4733" s="519"/>
      <c r="H4733" s="518" t="s">
        <v>1036</v>
      </c>
      <c r="I4733" s="520" t="s">
        <v>1036</v>
      </c>
      <c r="J4733" s="521"/>
      <c r="K4733" s="649" t="str">
        <f t="shared" si="136"/>
        <v>09,25</v>
      </c>
      <c r="L4733" s="518" t="s">
        <v>266</v>
      </c>
      <c r="M4733" s="518">
        <v>18134.519999999997</v>
      </c>
      <c r="N4733" s="522">
        <v>0.41666666666666669</v>
      </c>
    </row>
    <row r="4734" spans="1:14" ht="19.5" hidden="1" thickBot="1" x14ac:dyDescent="0.3">
      <c r="A4734" s="678">
        <f t="shared" si="135"/>
        <v>2674</v>
      </c>
      <c r="B4734" s="531" t="s">
        <v>1032</v>
      </c>
      <c r="C4734" s="532" t="s">
        <v>587</v>
      </c>
      <c r="D4734" s="533">
        <v>7.4420000000000002</v>
      </c>
      <c r="E4734" s="534">
        <v>7.4669999999999996</v>
      </c>
      <c r="F4734" s="535" t="s">
        <v>16</v>
      </c>
      <c r="G4734" s="536" t="s">
        <v>47</v>
      </c>
      <c r="H4734" s="535" t="s">
        <v>1037</v>
      </c>
      <c r="I4734" s="537" t="s">
        <v>1040</v>
      </c>
      <c r="J4734" s="538"/>
      <c r="K4734" s="649" t="str">
        <f t="shared" si="136"/>
        <v>09,25</v>
      </c>
      <c r="L4734" s="535" t="s">
        <v>28</v>
      </c>
      <c r="M4734" s="535">
        <v>7442.0400000000009</v>
      </c>
      <c r="N4734" s="539">
        <v>0.54166666666666663</v>
      </c>
    </row>
    <row r="4735" spans="1:14" ht="19.5" hidden="1" thickBot="1" x14ac:dyDescent="0.3">
      <c r="A4735" s="684"/>
      <c r="B4735" s="563" t="s">
        <v>1032</v>
      </c>
      <c r="C4735" s="564" t="s">
        <v>23</v>
      </c>
      <c r="D4735" s="565">
        <v>2.1890000000000001</v>
      </c>
      <c r="E4735" s="566">
        <v>2.2360000000000002</v>
      </c>
      <c r="F4735" s="567" t="s">
        <v>16</v>
      </c>
      <c r="G4735" s="568"/>
      <c r="H4735" s="567" t="s">
        <v>1037</v>
      </c>
      <c r="I4735" s="569" t="s">
        <v>1040</v>
      </c>
      <c r="J4735" s="570"/>
      <c r="K4735" s="649" t="str">
        <f t="shared" si="136"/>
        <v>09,25</v>
      </c>
      <c r="L4735" s="567" t="s">
        <v>28</v>
      </c>
      <c r="M4735" s="567">
        <v>2223.6600000000003</v>
      </c>
      <c r="N4735" s="571">
        <v>0.54166666666666663</v>
      </c>
    </row>
    <row r="4736" spans="1:14" ht="19.5" hidden="1" thickBot="1" x14ac:dyDescent="0.3">
      <c r="A4736" s="679"/>
      <c r="B4736" s="636" t="s">
        <v>1032</v>
      </c>
      <c r="C4736" s="637" t="s">
        <v>47</v>
      </c>
      <c r="D4736" s="638">
        <v>7.3719999999999999</v>
      </c>
      <c r="E4736" s="639">
        <v>7.5</v>
      </c>
      <c r="F4736" s="640" t="s">
        <v>16</v>
      </c>
      <c r="G4736" s="641"/>
      <c r="H4736" s="640" t="s">
        <v>1037</v>
      </c>
      <c r="I4736" s="642" t="s">
        <v>1040</v>
      </c>
      <c r="J4736" s="643"/>
      <c r="K4736" s="649" t="str">
        <f t="shared" si="136"/>
        <v>09,25</v>
      </c>
      <c r="L4736" s="640" t="s">
        <v>28</v>
      </c>
      <c r="M4736" s="640">
        <v>7450.0800000000008</v>
      </c>
      <c r="N4736" s="644">
        <v>0.54166666666666663</v>
      </c>
    </row>
    <row r="4737" spans="1:14" ht="19.5" hidden="1" thickBot="1" x14ac:dyDescent="0.3">
      <c r="A4737" s="513">
        <f t="shared" si="135"/>
        <v>2675</v>
      </c>
      <c r="B4737" s="514" t="s">
        <v>1032</v>
      </c>
      <c r="C4737" s="515" t="s">
        <v>26</v>
      </c>
      <c r="D4737" s="516">
        <v>11.493</v>
      </c>
      <c r="E4737" s="517">
        <v>11.443</v>
      </c>
      <c r="F4737" s="518" t="s">
        <v>30</v>
      </c>
      <c r="G4737" s="519"/>
      <c r="H4737" s="518" t="s">
        <v>1036</v>
      </c>
      <c r="I4737" s="520" t="s">
        <v>1036</v>
      </c>
      <c r="J4737" s="521"/>
      <c r="K4737" s="649" t="str">
        <f t="shared" si="136"/>
        <v>09,25</v>
      </c>
      <c r="L4737" s="518" t="s">
        <v>265</v>
      </c>
      <c r="M4737" s="518">
        <v>11493.800000000001</v>
      </c>
      <c r="N4737" s="522">
        <v>0.375</v>
      </c>
    </row>
    <row r="4738" spans="1:14" ht="19.5" hidden="1" thickBot="1" x14ac:dyDescent="0.3">
      <c r="A4738" s="678">
        <f t="shared" si="135"/>
        <v>2676</v>
      </c>
      <c r="B4738" s="531" t="s">
        <v>1035</v>
      </c>
      <c r="C4738" s="532" t="s">
        <v>26</v>
      </c>
      <c r="D4738" s="533">
        <v>10.441000000000001</v>
      </c>
      <c r="E4738" s="534">
        <v>10.239000000000001</v>
      </c>
      <c r="F4738" s="535" t="s">
        <v>30</v>
      </c>
      <c r="G4738" s="680" t="s">
        <v>72</v>
      </c>
      <c r="H4738" s="535" t="s">
        <v>1040</v>
      </c>
      <c r="I4738" s="537" t="s">
        <v>1040</v>
      </c>
      <c r="J4738" s="538"/>
      <c r="K4738" s="649" t="str">
        <f t="shared" si="136"/>
        <v>09,25</v>
      </c>
      <c r="L4738" s="535" t="s">
        <v>265</v>
      </c>
      <c r="M4738" s="535">
        <v>10441.119999999999</v>
      </c>
      <c r="N4738" s="539">
        <v>0.33333333333333331</v>
      </c>
    </row>
    <row r="4739" spans="1:14" ht="19.5" hidden="1" thickBot="1" x14ac:dyDescent="0.3">
      <c r="A4739" s="679"/>
      <c r="B4739" s="636" t="s">
        <v>1035</v>
      </c>
      <c r="C4739" s="637" t="s">
        <v>26</v>
      </c>
      <c r="D4739" s="638">
        <v>3</v>
      </c>
      <c r="E4739" s="639">
        <v>3.0070000000000001</v>
      </c>
      <c r="F4739" s="640" t="s">
        <v>16</v>
      </c>
      <c r="G4739" s="681"/>
      <c r="H4739" s="640" t="s">
        <v>1040</v>
      </c>
      <c r="I4739" s="642" t="s">
        <v>1040</v>
      </c>
      <c r="J4739" s="643"/>
      <c r="K4739" s="649" t="str">
        <f t="shared" si="136"/>
        <v>09,25</v>
      </c>
      <c r="L4739" s="640" t="s">
        <v>265</v>
      </c>
      <c r="M4739" s="640">
        <v>3015</v>
      </c>
      <c r="N4739" s="644">
        <v>0.41666666666666669</v>
      </c>
    </row>
    <row r="4740" spans="1:14" ht="19.5" hidden="1" thickBot="1" x14ac:dyDescent="0.3">
      <c r="A4740" s="682">
        <f t="shared" si="135"/>
        <v>2677</v>
      </c>
      <c r="B4740" s="479" t="s">
        <v>1035</v>
      </c>
      <c r="C4740" s="480" t="s">
        <v>26</v>
      </c>
      <c r="D4740" s="481">
        <v>16.082999999999998</v>
      </c>
      <c r="E4740" s="482">
        <f>16.083+0.048+0.16</f>
        <v>16.290999999999997</v>
      </c>
      <c r="F4740" s="483" t="s">
        <v>16</v>
      </c>
      <c r="G4740" s="549"/>
      <c r="H4740" s="483" t="s">
        <v>1040</v>
      </c>
      <c r="I4740" s="484" t="s">
        <v>1040</v>
      </c>
      <c r="J4740" s="485" t="s">
        <v>1044</v>
      </c>
      <c r="K4740" s="649" t="str">
        <f t="shared" si="136"/>
        <v>09,25</v>
      </c>
      <c r="L4740" s="483" t="s">
        <v>265</v>
      </c>
      <c r="M4740" s="483">
        <v>16260</v>
      </c>
      <c r="N4740" s="486">
        <v>0.375</v>
      </c>
    </row>
    <row r="4741" spans="1:14" ht="19.5" hidden="1" thickBot="1" x14ac:dyDescent="0.3">
      <c r="A4741" s="683"/>
      <c r="B4741" s="495" t="s">
        <v>1035</v>
      </c>
      <c r="C4741" s="496" t="s">
        <v>952</v>
      </c>
      <c r="D4741" s="497">
        <v>1.2050000000000001</v>
      </c>
      <c r="E4741" s="498">
        <v>1.2729999999999999</v>
      </c>
      <c r="F4741" s="499" t="s">
        <v>16</v>
      </c>
      <c r="G4741" s="562"/>
      <c r="H4741" s="499" t="s">
        <v>1040</v>
      </c>
      <c r="I4741" s="500" t="s">
        <v>1040</v>
      </c>
      <c r="J4741" s="501"/>
      <c r="K4741" s="649" t="str">
        <f t="shared" si="136"/>
        <v>09,25</v>
      </c>
      <c r="L4741" s="499" t="s">
        <v>266</v>
      </c>
      <c r="M4741" s="499">
        <v>1265.46</v>
      </c>
      <c r="N4741" s="502">
        <v>0.375</v>
      </c>
    </row>
    <row r="4742" spans="1:14" ht="19.5" hidden="1" thickBot="1" x14ac:dyDescent="0.3">
      <c r="A4742" s="503">
        <f t="shared" si="135"/>
        <v>2678</v>
      </c>
      <c r="B4742" s="504" t="s">
        <v>1036</v>
      </c>
      <c r="C4742" s="505" t="s">
        <v>587</v>
      </c>
      <c r="D4742" s="506">
        <v>9.2140000000000004</v>
      </c>
      <c r="E4742" s="507">
        <v>8.8620000000000001</v>
      </c>
      <c r="F4742" s="508" t="s">
        <v>30</v>
      </c>
      <c r="G4742" s="509" t="s">
        <v>23</v>
      </c>
      <c r="H4742" s="508" t="s">
        <v>1040</v>
      </c>
      <c r="I4742" s="510" t="s">
        <v>1040</v>
      </c>
      <c r="J4742" s="511"/>
      <c r="K4742" s="649" t="str">
        <f t="shared" si="136"/>
        <v>09,25</v>
      </c>
      <c r="L4742" s="508" t="s">
        <v>28</v>
      </c>
      <c r="M4742" s="508">
        <v>9214.92</v>
      </c>
      <c r="N4742" s="512">
        <v>0.5</v>
      </c>
    </row>
    <row r="4743" spans="1:14" ht="19.5" hidden="1" thickBot="1" x14ac:dyDescent="0.3">
      <c r="A4743" s="513">
        <f t="shared" si="135"/>
        <v>2679</v>
      </c>
      <c r="B4743" s="514" t="s">
        <v>1036</v>
      </c>
      <c r="C4743" s="515" t="s">
        <v>26</v>
      </c>
      <c r="D4743" s="516">
        <v>17.466000000000001</v>
      </c>
      <c r="E4743" s="517">
        <f>17.585+0.08</f>
        <v>17.664999999999999</v>
      </c>
      <c r="F4743" s="518" t="s">
        <v>16</v>
      </c>
      <c r="G4743" s="519"/>
      <c r="H4743" s="518" t="s">
        <v>1041</v>
      </c>
      <c r="I4743" s="520" t="s">
        <v>1041</v>
      </c>
      <c r="J4743" s="521" t="s">
        <v>986</v>
      </c>
      <c r="K4743" s="649" t="str">
        <f t="shared" si="136"/>
        <v>09,25</v>
      </c>
      <c r="L4743" s="518" t="s">
        <v>265</v>
      </c>
      <c r="M4743" s="518">
        <v>17633.150000000005</v>
      </c>
      <c r="N4743" s="522">
        <v>0.375</v>
      </c>
    </row>
    <row r="4744" spans="1:14" ht="19.5" hidden="1" thickBot="1" x14ac:dyDescent="0.3">
      <c r="A4744" s="503">
        <f t="shared" si="135"/>
        <v>2680</v>
      </c>
      <c r="B4744" s="504" t="s">
        <v>1036</v>
      </c>
      <c r="C4744" s="505" t="s">
        <v>26</v>
      </c>
      <c r="D4744" s="506">
        <v>17.513000000000002</v>
      </c>
      <c r="E4744" s="507">
        <f>17.729+0.016</f>
        <v>17.744999999999997</v>
      </c>
      <c r="F4744" s="508" t="s">
        <v>16</v>
      </c>
      <c r="G4744" s="509"/>
      <c r="H4744" s="508" t="s">
        <v>1042</v>
      </c>
      <c r="I4744" s="510" t="s">
        <v>1042</v>
      </c>
      <c r="J4744" s="511" t="s">
        <v>986</v>
      </c>
      <c r="K4744" s="649" t="str">
        <f t="shared" si="136"/>
        <v>09,25</v>
      </c>
      <c r="L4744" s="508" t="s">
        <v>265</v>
      </c>
      <c r="M4744" s="508">
        <v>17732.57</v>
      </c>
      <c r="N4744" s="512">
        <v>0.375</v>
      </c>
    </row>
    <row r="4745" spans="1:14" ht="19.5" hidden="1" thickBot="1" x14ac:dyDescent="0.3">
      <c r="A4745" s="682">
        <f t="shared" si="135"/>
        <v>2681</v>
      </c>
      <c r="B4745" s="479" t="s">
        <v>1036</v>
      </c>
      <c r="C4745" s="480" t="s">
        <v>15</v>
      </c>
      <c r="D4745" s="481">
        <v>5.923</v>
      </c>
      <c r="E4745" s="482">
        <v>6.0679999999999996</v>
      </c>
      <c r="F4745" s="483" t="s">
        <v>16</v>
      </c>
      <c r="G4745" s="549"/>
      <c r="H4745" s="483" t="s">
        <v>1041</v>
      </c>
      <c r="I4745" s="484" t="s">
        <v>1041</v>
      </c>
      <c r="J4745" s="485"/>
      <c r="K4745" s="649" t="str">
        <f t="shared" si="136"/>
        <v>09,25</v>
      </c>
      <c r="L4745" s="483" t="s">
        <v>28</v>
      </c>
      <c r="M4745" s="483">
        <v>6047.11</v>
      </c>
      <c r="N4745" s="486">
        <v>0.41666666666666669</v>
      </c>
    </row>
    <row r="4746" spans="1:14" ht="19.5" hidden="1" thickBot="1" x14ac:dyDescent="0.3">
      <c r="A4746" s="683"/>
      <c r="B4746" s="523" t="s">
        <v>1036</v>
      </c>
      <c r="C4746" s="524" t="s">
        <v>23</v>
      </c>
      <c r="D4746" s="525">
        <v>6.2320000000000002</v>
      </c>
      <c r="E4746" s="526">
        <v>6.2750000000000004</v>
      </c>
      <c r="F4746" s="527" t="s">
        <v>16</v>
      </c>
      <c r="G4746" s="561"/>
      <c r="H4746" s="527" t="s">
        <v>1041</v>
      </c>
      <c r="I4746" s="528" t="s">
        <v>1041</v>
      </c>
      <c r="J4746" s="529"/>
      <c r="K4746" s="649" t="str">
        <f t="shared" si="136"/>
        <v>09,25</v>
      </c>
      <c r="L4746" s="527" t="s">
        <v>28</v>
      </c>
      <c r="M4746" s="527">
        <v>6267.4800000000005</v>
      </c>
      <c r="N4746" s="530">
        <v>0.41666666666666669</v>
      </c>
    </row>
    <row r="4747" spans="1:14" ht="19.5" hidden="1" thickBot="1" x14ac:dyDescent="0.3">
      <c r="A4747" s="685"/>
      <c r="B4747" s="645" t="s">
        <v>1036</v>
      </c>
      <c r="C4747" s="646" t="s">
        <v>47</v>
      </c>
      <c r="D4747" s="647">
        <v>5.4640000000000004</v>
      </c>
      <c r="E4747" s="648">
        <v>5.5960000000000001</v>
      </c>
      <c r="F4747" s="649" t="s">
        <v>16</v>
      </c>
      <c r="G4747" s="650"/>
      <c r="H4747" s="649" t="s">
        <v>1041</v>
      </c>
      <c r="I4747" s="651" t="s">
        <v>1041</v>
      </c>
      <c r="J4747" s="652"/>
      <c r="K4747" s="649" t="str">
        <f t="shared" si="136"/>
        <v>09,25</v>
      </c>
      <c r="L4747" s="649" t="s">
        <v>28</v>
      </c>
      <c r="M4747" s="649">
        <v>5566.2</v>
      </c>
      <c r="N4747" s="653">
        <v>0.41666666666666669</v>
      </c>
    </row>
    <row r="4748" spans="1:14" ht="19.5" hidden="1" thickBot="1" x14ac:dyDescent="0.3">
      <c r="A4748" s="678">
        <f t="shared" si="135"/>
        <v>2682</v>
      </c>
      <c r="B4748" s="531" t="s">
        <v>1036</v>
      </c>
      <c r="C4748" s="532" t="s">
        <v>23</v>
      </c>
      <c r="D4748" s="533">
        <v>7.6029999999999998</v>
      </c>
      <c r="E4748" s="534">
        <v>7.7610000000000001</v>
      </c>
      <c r="F4748" s="535" t="s">
        <v>16</v>
      </c>
      <c r="G4748" s="536"/>
      <c r="H4748" s="535" t="s">
        <v>1041</v>
      </c>
      <c r="I4748" s="537" t="s">
        <v>1041</v>
      </c>
      <c r="J4748" s="538"/>
      <c r="K4748" s="649" t="str">
        <f t="shared" si="136"/>
        <v>09,25</v>
      </c>
      <c r="L4748" s="535" t="s">
        <v>28</v>
      </c>
      <c r="M4748" s="535">
        <v>7706.4999999999991</v>
      </c>
      <c r="N4748" s="539">
        <v>0.45833333333333331</v>
      </c>
    </row>
    <row r="4749" spans="1:14" ht="19.5" hidden="1" thickBot="1" x14ac:dyDescent="0.3">
      <c r="A4749" s="684"/>
      <c r="B4749" s="563" t="s">
        <v>1036</v>
      </c>
      <c r="C4749" s="564" t="s">
        <v>24</v>
      </c>
      <c r="D4749" s="565">
        <v>3.51</v>
      </c>
      <c r="E4749" s="566">
        <f>3.619+0.032</f>
        <v>3.6510000000000002</v>
      </c>
      <c r="F4749" s="567" t="s">
        <v>16</v>
      </c>
      <c r="G4749" s="568"/>
      <c r="H4749" s="567" t="s">
        <v>1041</v>
      </c>
      <c r="I4749" s="569" t="s">
        <v>1041</v>
      </c>
      <c r="J4749" s="570" t="s">
        <v>986</v>
      </c>
      <c r="K4749" s="649" t="str">
        <f t="shared" si="136"/>
        <v>09,25</v>
      </c>
      <c r="L4749" s="567" t="s">
        <v>28</v>
      </c>
      <c r="M4749" s="567">
        <v>3647.5000000000005</v>
      </c>
      <c r="N4749" s="571">
        <v>0.45833333333333331</v>
      </c>
    </row>
    <row r="4750" spans="1:14" ht="19.5" hidden="1" thickBot="1" x14ac:dyDescent="0.3">
      <c r="A4750" s="679"/>
      <c r="B4750" s="636" t="s">
        <v>1036</v>
      </c>
      <c r="C4750" s="637" t="s">
        <v>25</v>
      </c>
      <c r="D4750" s="638">
        <v>6.53</v>
      </c>
      <c r="E4750" s="639">
        <v>6.5789999999999997</v>
      </c>
      <c r="F4750" s="640" t="s">
        <v>16</v>
      </c>
      <c r="G4750" s="641"/>
      <c r="H4750" s="640" t="s">
        <v>1041</v>
      </c>
      <c r="I4750" s="642" t="s">
        <v>1041</v>
      </c>
      <c r="J4750" s="643"/>
      <c r="K4750" s="649" t="str">
        <f t="shared" si="136"/>
        <v>09,25</v>
      </c>
      <c r="L4750" s="640" t="s">
        <v>28</v>
      </c>
      <c r="M4750" s="640">
        <v>6564.9599999999991</v>
      </c>
      <c r="N4750" s="644">
        <v>0.45833333333333331</v>
      </c>
    </row>
    <row r="4751" spans="1:14" ht="27.75" hidden="1" customHeight="1" thickBot="1" x14ac:dyDescent="0.3">
      <c r="A4751" s="682">
        <f t="shared" si="135"/>
        <v>2683</v>
      </c>
      <c r="B4751" s="479" t="s">
        <v>1036</v>
      </c>
      <c r="C4751" s="480" t="s">
        <v>15</v>
      </c>
      <c r="D4751" s="481">
        <v>4.91</v>
      </c>
      <c r="E4751" s="482">
        <v>4.859</v>
      </c>
      <c r="F4751" s="483" t="s">
        <v>30</v>
      </c>
      <c r="G4751" s="686" t="s">
        <v>1043</v>
      </c>
      <c r="H4751" s="483" t="s">
        <v>1041</v>
      </c>
      <c r="I4751" s="484" t="s">
        <v>1041</v>
      </c>
      <c r="J4751" s="485"/>
      <c r="K4751" s="649" t="str">
        <f t="shared" si="136"/>
        <v>09,25</v>
      </c>
      <c r="L4751" s="483" t="s">
        <v>28</v>
      </c>
      <c r="M4751" s="483">
        <v>4910.04</v>
      </c>
      <c r="N4751" s="486">
        <v>0.41666666666666669</v>
      </c>
    </row>
    <row r="4752" spans="1:14" ht="27.75" hidden="1" customHeight="1" thickBot="1" x14ac:dyDescent="0.3">
      <c r="A4752" s="685"/>
      <c r="B4752" s="645" t="s">
        <v>1036</v>
      </c>
      <c r="C4752" s="646" t="s">
        <v>23</v>
      </c>
      <c r="D4752" s="647">
        <v>5.3170000000000002</v>
      </c>
      <c r="E4752" s="648">
        <v>5.0650000000000004</v>
      </c>
      <c r="F4752" s="649" t="s">
        <v>30</v>
      </c>
      <c r="G4752" s="688"/>
      <c r="H4752" s="649" t="s">
        <v>1041</v>
      </c>
      <c r="I4752" s="651" t="s">
        <v>1041</v>
      </c>
      <c r="J4752" s="652"/>
      <c r="K4752" s="649" t="str">
        <f t="shared" si="136"/>
        <v>09,25</v>
      </c>
      <c r="L4752" s="649" t="s">
        <v>28</v>
      </c>
      <c r="M4752" s="649">
        <v>5317.079999999999</v>
      </c>
      <c r="N4752" s="653">
        <v>0.41666666666666669</v>
      </c>
    </row>
    <row r="4753" spans="1:14" ht="19.5" hidden="1" thickBot="1" x14ac:dyDescent="0.3">
      <c r="A4753" s="503">
        <f t="shared" si="135"/>
        <v>2684</v>
      </c>
      <c r="B4753" s="504" t="s">
        <v>1036</v>
      </c>
      <c r="C4753" s="505" t="s">
        <v>24</v>
      </c>
      <c r="D4753" s="506">
        <v>11.814</v>
      </c>
      <c r="E4753" s="507">
        <v>10.050000000000001</v>
      </c>
      <c r="F4753" s="508" t="s">
        <v>30</v>
      </c>
      <c r="G4753" s="509"/>
      <c r="H4753" s="508" t="s">
        <v>1041</v>
      </c>
      <c r="I4753" s="510" t="s">
        <v>1042</v>
      </c>
      <c r="J4753" s="511"/>
      <c r="K4753" s="649" t="str">
        <f t="shared" si="136"/>
        <v>09,25</v>
      </c>
      <c r="L4753" s="508" t="s">
        <v>28</v>
      </c>
      <c r="M4753" s="508">
        <v>11814.839999999998</v>
      </c>
      <c r="N4753" s="512">
        <v>0.45833333333333331</v>
      </c>
    </row>
    <row r="4754" spans="1:14" ht="19.5" hidden="1" thickBot="1" x14ac:dyDescent="0.3">
      <c r="A4754" s="682">
        <f t="shared" si="135"/>
        <v>2685</v>
      </c>
      <c r="B4754" s="479" t="s">
        <v>1036</v>
      </c>
      <c r="C4754" s="480" t="s">
        <v>47</v>
      </c>
      <c r="D4754" s="481">
        <v>8.6050000000000004</v>
      </c>
      <c r="E4754" s="482">
        <v>7.8419999999999996</v>
      </c>
      <c r="F4754" s="483" t="s">
        <v>30</v>
      </c>
      <c r="G4754" s="549"/>
      <c r="H4754" s="483" t="s">
        <v>1041</v>
      </c>
      <c r="I4754" s="484" t="s">
        <v>1042</v>
      </c>
      <c r="J4754" s="485"/>
      <c r="K4754" s="649" t="str">
        <f t="shared" si="136"/>
        <v>09,25</v>
      </c>
      <c r="L4754" s="483" t="s">
        <v>28</v>
      </c>
      <c r="M4754" s="483">
        <v>8605.1200000000008</v>
      </c>
      <c r="N4754" s="486">
        <v>0.5</v>
      </c>
    </row>
    <row r="4755" spans="1:14" ht="19.5" hidden="1" thickBot="1" x14ac:dyDescent="0.3">
      <c r="A4755" s="685"/>
      <c r="B4755" s="645" t="s">
        <v>1036</v>
      </c>
      <c r="C4755" s="646" t="s">
        <v>24</v>
      </c>
      <c r="D4755" s="647">
        <v>3.2160000000000002</v>
      </c>
      <c r="E4755" s="648">
        <v>3.2160000000000002</v>
      </c>
      <c r="F4755" s="649" t="s">
        <v>30</v>
      </c>
      <c r="G4755" s="650"/>
      <c r="H4755" s="649" t="s">
        <v>1041</v>
      </c>
      <c r="I4755" s="651" t="s">
        <v>1042</v>
      </c>
      <c r="J4755" s="652"/>
      <c r="K4755" s="649" t="str">
        <f t="shared" si="136"/>
        <v>09,25</v>
      </c>
      <c r="L4755" s="649" t="s">
        <v>28</v>
      </c>
      <c r="M4755" s="649">
        <v>3216</v>
      </c>
      <c r="N4755" s="653">
        <v>0.5</v>
      </c>
    </row>
    <row r="4756" spans="1:14" ht="19.5" hidden="1" thickBot="1" x14ac:dyDescent="0.3">
      <c r="A4756" s="678">
        <f t="shared" si="135"/>
        <v>2686</v>
      </c>
      <c r="B4756" s="531" t="s">
        <v>1036</v>
      </c>
      <c r="C4756" s="532" t="s">
        <v>587</v>
      </c>
      <c r="D4756" s="533">
        <v>7.3220000000000001</v>
      </c>
      <c r="E4756" s="534">
        <v>7.3220000000000001</v>
      </c>
      <c r="F4756" s="535" t="s">
        <v>30</v>
      </c>
      <c r="G4756" s="536" t="s">
        <v>23</v>
      </c>
      <c r="H4756" s="535" t="s">
        <v>1041</v>
      </c>
      <c r="I4756" s="537" t="s">
        <v>1042</v>
      </c>
      <c r="J4756" s="538"/>
      <c r="K4756" s="535" t="str">
        <f t="shared" si="136"/>
        <v>09,25</v>
      </c>
      <c r="L4756" s="535" t="s">
        <v>28</v>
      </c>
      <c r="M4756" s="535">
        <v>7322.8000000000011</v>
      </c>
      <c r="N4756" s="539">
        <v>0.54166666666666663</v>
      </c>
    </row>
    <row r="4757" spans="1:14" ht="19.5" hidden="1" thickBot="1" x14ac:dyDescent="0.3">
      <c r="A4757" s="684"/>
      <c r="B4757" s="590" t="s">
        <v>1036</v>
      </c>
      <c r="C4757" s="591" t="s">
        <v>587</v>
      </c>
      <c r="D4757" s="592">
        <v>5.7069999999999999</v>
      </c>
      <c r="E4757" s="593">
        <v>5.556</v>
      </c>
      <c r="F4757" s="594" t="s">
        <v>30</v>
      </c>
      <c r="G4757" s="595" t="s">
        <v>47</v>
      </c>
      <c r="H4757" s="594" t="s">
        <v>1041</v>
      </c>
      <c r="I4757" s="596" t="s">
        <v>1042</v>
      </c>
      <c r="J4757" s="597"/>
      <c r="K4757" s="594" t="str">
        <f t="shared" si="136"/>
        <v>09,25</v>
      </c>
      <c r="L4757" s="594" t="s">
        <v>28</v>
      </c>
      <c r="M4757" s="594">
        <v>5707.2000000000007</v>
      </c>
      <c r="N4757" s="598">
        <v>0.54166666666666663</v>
      </c>
    </row>
    <row r="4758" spans="1:14" ht="19.5" hidden="1" thickBot="1" x14ac:dyDescent="0.3">
      <c r="A4758" s="513">
        <f t="shared" si="135"/>
        <v>2687</v>
      </c>
      <c r="B4758" s="514" t="s">
        <v>1042</v>
      </c>
      <c r="C4758" s="515" t="s">
        <v>44</v>
      </c>
      <c r="D4758" s="516">
        <v>17.736000000000001</v>
      </c>
      <c r="E4758" s="517">
        <v>17.873999999999999</v>
      </c>
      <c r="F4758" s="518" t="s">
        <v>16</v>
      </c>
      <c r="G4758" s="519" t="s">
        <v>1045</v>
      </c>
      <c r="H4758" s="518" t="s">
        <v>1046</v>
      </c>
      <c r="I4758" s="520" t="s">
        <v>1046</v>
      </c>
      <c r="J4758" s="521"/>
      <c r="K4758" s="518" t="str">
        <f t="shared" si="136"/>
        <v>09,25</v>
      </c>
      <c r="L4758" s="518" t="s">
        <v>266</v>
      </c>
      <c r="M4758" s="518">
        <v>17823.300000000003</v>
      </c>
      <c r="N4758" s="522">
        <v>0.375</v>
      </c>
    </row>
    <row r="4759" spans="1:14" ht="19.5" hidden="1" thickBot="1" x14ac:dyDescent="0.3">
      <c r="A4759" s="503">
        <f t="shared" si="135"/>
        <v>2688</v>
      </c>
      <c r="B4759" s="504" t="s">
        <v>1042</v>
      </c>
      <c r="C4759" s="505" t="s">
        <v>32</v>
      </c>
      <c r="D4759" s="506">
        <v>17.885999999999999</v>
      </c>
      <c r="E4759" s="507">
        <v>18.058</v>
      </c>
      <c r="F4759" s="508" t="s">
        <v>16</v>
      </c>
      <c r="G4759" s="509"/>
      <c r="H4759" s="508" t="s">
        <v>1046</v>
      </c>
      <c r="I4759" s="510" t="s">
        <v>1046</v>
      </c>
      <c r="J4759" s="511"/>
      <c r="K4759" s="508" t="str">
        <f t="shared" si="136"/>
        <v>09,25</v>
      </c>
      <c r="L4759" s="508" t="s">
        <v>266</v>
      </c>
      <c r="M4759" s="508">
        <v>18005.179999999997</v>
      </c>
      <c r="N4759" s="512">
        <v>0.41666666666666669</v>
      </c>
    </row>
    <row r="4760" spans="1:14" ht="19.5" hidden="1" thickBot="1" x14ac:dyDescent="0.3">
      <c r="A4760" s="513">
        <f t="shared" si="135"/>
        <v>2689</v>
      </c>
      <c r="B4760" s="514" t="s">
        <v>1042</v>
      </c>
      <c r="C4760" s="515" t="s">
        <v>32</v>
      </c>
      <c r="D4760" s="516">
        <v>17.896000000000001</v>
      </c>
      <c r="E4760" s="517">
        <v>18.073</v>
      </c>
      <c r="F4760" s="518" t="s">
        <v>16</v>
      </c>
      <c r="G4760" s="519"/>
      <c r="H4760" s="518" t="s">
        <v>1046</v>
      </c>
      <c r="I4760" s="520" t="s">
        <v>1048</v>
      </c>
      <c r="J4760" s="521"/>
      <c r="K4760" s="518" t="str">
        <f t="shared" si="136"/>
        <v>09,25</v>
      </c>
      <c r="L4760" s="518" t="s">
        <v>266</v>
      </c>
      <c r="M4760" s="518">
        <v>18016.400000000001</v>
      </c>
      <c r="N4760" s="522">
        <v>0.45833333333333331</v>
      </c>
    </row>
    <row r="4761" spans="1:14" ht="19.5" hidden="1" thickBot="1" x14ac:dyDescent="0.3">
      <c r="A4761" s="678">
        <f t="shared" ref="A4761:A4824" si="137">MAX(A4745:A4760)+1</f>
        <v>2690</v>
      </c>
      <c r="B4761" s="531" t="s">
        <v>1042</v>
      </c>
      <c r="C4761" s="532" t="s">
        <v>42</v>
      </c>
      <c r="D4761" s="533">
        <v>1.75</v>
      </c>
      <c r="E4761" s="534">
        <v>1.8120000000000001</v>
      </c>
      <c r="F4761" s="535" t="s">
        <v>16</v>
      </c>
      <c r="G4761" s="536"/>
      <c r="H4761" s="535" t="s">
        <v>1046</v>
      </c>
      <c r="I4761" s="537" t="s">
        <v>1048</v>
      </c>
      <c r="J4761" s="538"/>
      <c r="K4761" s="535" t="str">
        <f t="shared" si="136"/>
        <v>09,25</v>
      </c>
      <c r="L4761" s="535" t="s">
        <v>266</v>
      </c>
      <c r="M4761" s="535">
        <v>1797.1000000000001</v>
      </c>
      <c r="N4761" s="539">
        <v>0.5</v>
      </c>
    </row>
    <row r="4762" spans="1:14" ht="19.5" hidden="1" thickBot="1" x14ac:dyDescent="0.3">
      <c r="A4762" s="684"/>
      <c r="B4762" s="563" t="s">
        <v>1042</v>
      </c>
      <c r="C4762" s="564" t="s">
        <v>41</v>
      </c>
      <c r="D4762" s="565">
        <v>5.23</v>
      </c>
      <c r="E4762" s="566">
        <v>5.3360000000000003</v>
      </c>
      <c r="F4762" s="567" t="s">
        <v>16</v>
      </c>
      <c r="G4762" s="568"/>
      <c r="H4762" s="567" t="s">
        <v>1046</v>
      </c>
      <c r="I4762" s="569" t="s">
        <v>1048</v>
      </c>
      <c r="J4762" s="570"/>
      <c r="K4762" s="567" t="str">
        <f t="shared" si="136"/>
        <v>09,25</v>
      </c>
      <c r="L4762" s="567" t="s">
        <v>266</v>
      </c>
      <c r="M4762" s="567">
        <v>5328.119999999999</v>
      </c>
      <c r="N4762" s="571">
        <v>0.5</v>
      </c>
    </row>
    <row r="4763" spans="1:14" ht="19.5" hidden="1" thickBot="1" x14ac:dyDescent="0.3">
      <c r="A4763" s="684"/>
      <c r="B4763" s="563" t="s">
        <v>1042</v>
      </c>
      <c r="C4763" s="564" t="s">
        <v>811</v>
      </c>
      <c r="D4763" s="565">
        <v>8.7240000000000002</v>
      </c>
      <c r="E4763" s="566">
        <v>8.9350000000000005</v>
      </c>
      <c r="F4763" s="567" t="s">
        <v>16</v>
      </c>
      <c r="G4763" s="568"/>
      <c r="H4763" s="567" t="s">
        <v>1046</v>
      </c>
      <c r="I4763" s="569" t="s">
        <v>1048</v>
      </c>
      <c r="J4763" s="570"/>
      <c r="K4763" s="567" t="str">
        <f t="shared" si="136"/>
        <v>09,25</v>
      </c>
      <c r="L4763" s="567" t="s">
        <v>266</v>
      </c>
      <c r="M4763" s="567">
        <v>8908.2499999999982</v>
      </c>
      <c r="N4763" s="571">
        <v>0.5</v>
      </c>
    </row>
    <row r="4764" spans="1:14" ht="19.5" hidden="1" thickBot="1" x14ac:dyDescent="0.3">
      <c r="A4764" s="679"/>
      <c r="B4764" s="636" t="s">
        <v>1042</v>
      </c>
      <c r="C4764" s="637" t="s">
        <v>873</v>
      </c>
      <c r="D4764" s="638">
        <v>1.256</v>
      </c>
      <c r="E4764" s="639">
        <v>1.3120000000000001</v>
      </c>
      <c r="F4764" s="640" t="s">
        <v>16</v>
      </c>
      <c r="G4764" s="641"/>
      <c r="H4764" s="640" t="s">
        <v>1046</v>
      </c>
      <c r="I4764" s="642" t="s">
        <v>1048</v>
      </c>
      <c r="J4764" s="643"/>
      <c r="K4764" s="640" t="str">
        <f t="shared" si="136"/>
        <v>09,25</v>
      </c>
      <c r="L4764" s="640" t="s">
        <v>266</v>
      </c>
      <c r="M4764" s="640">
        <v>1303.02</v>
      </c>
      <c r="N4764" s="644">
        <v>0.5</v>
      </c>
    </row>
    <row r="4765" spans="1:14" ht="19.5" hidden="1" thickBot="1" x14ac:dyDescent="0.3">
      <c r="A4765" s="682">
        <f t="shared" si="137"/>
        <v>2691</v>
      </c>
      <c r="B4765" s="479" t="s">
        <v>1042</v>
      </c>
      <c r="C4765" s="480" t="s">
        <v>39</v>
      </c>
      <c r="D4765" s="481">
        <v>3.98</v>
      </c>
      <c r="E4765" s="482">
        <v>4.0119999999999996</v>
      </c>
      <c r="F4765" s="483" t="s">
        <v>16</v>
      </c>
      <c r="G4765" s="686" t="s">
        <v>467</v>
      </c>
      <c r="H4765" s="483" t="s">
        <v>1046</v>
      </c>
      <c r="I4765" s="484" t="s">
        <v>1046</v>
      </c>
      <c r="J4765" s="485"/>
      <c r="K4765" s="483" t="str">
        <f t="shared" si="136"/>
        <v>09,25</v>
      </c>
      <c r="L4765" s="483" t="s">
        <v>266</v>
      </c>
      <c r="M4765" s="483">
        <v>4001.92</v>
      </c>
      <c r="N4765" s="486">
        <v>0.54166666666666663</v>
      </c>
    </row>
    <row r="4766" spans="1:14" ht="19.5" hidden="1" thickBot="1" x14ac:dyDescent="0.3">
      <c r="A4766" s="683"/>
      <c r="B4766" s="495" t="s">
        <v>1042</v>
      </c>
      <c r="C4766" s="496" t="s">
        <v>50</v>
      </c>
      <c r="D4766" s="497">
        <v>3.1840000000000002</v>
      </c>
      <c r="E4766" s="498">
        <v>3.3170000000000002</v>
      </c>
      <c r="F4766" s="499" t="s">
        <v>16</v>
      </c>
      <c r="G4766" s="687"/>
      <c r="H4766" s="499" t="s">
        <v>1046</v>
      </c>
      <c r="I4766" s="500" t="s">
        <v>1046</v>
      </c>
      <c r="J4766" s="501"/>
      <c r="K4766" s="499" t="str">
        <f t="shared" si="136"/>
        <v>09,25</v>
      </c>
      <c r="L4766" s="499" t="s">
        <v>266</v>
      </c>
      <c r="M4766" s="499">
        <v>3299.4</v>
      </c>
      <c r="N4766" s="502">
        <v>0.54166666666666663</v>
      </c>
    </row>
    <row r="4767" spans="1:14" ht="19.5" hidden="1" thickBot="1" x14ac:dyDescent="0.3">
      <c r="A4767" s="678">
        <f t="shared" si="137"/>
        <v>2692</v>
      </c>
      <c r="B4767" s="531" t="s">
        <v>1047</v>
      </c>
      <c r="C4767" s="532" t="s">
        <v>26</v>
      </c>
      <c r="D4767" s="533">
        <v>11.488</v>
      </c>
      <c r="E4767" s="534">
        <v>11.695</v>
      </c>
      <c r="F4767" s="535" t="s">
        <v>16</v>
      </c>
      <c r="G4767" s="536"/>
      <c r="H4767" s="535" t="s">
        <v>1048</v>
      </c>
      <c r="I4767" s="537" t="s">
        <v>1048</v>
      </c>
      <c r="J4767" s="538"/>
      <c r="K4767" s="535" t="str">
        <f t="shared" si="136"/>
        <v>09,25</v>
      </c>
      <c r="L4767" s="535" t="s">
        <v>265</v>
      </c>
      <c r="M4767" s="535">
        <v>11660.760000000002</v>
      </c>
      <c r="N4767" s="539">
        <v>0.375</v>
      </c>
    </row>
    <row r="4768" spans="1:14" ht="19.5" hidden="1" thickBot="1" x14ac:dyDescent="0.3">
      <c r="A4768" s="679"/>
      <c r="B4768" s="636" t="s">
        <v>1047</v>
      </c>
      <c r="C4768" s="637" t="s">
        <v>26</v>
      </c>
      <c r="D4768" s="638">
        <v>5.9240000000000004</v>
      </c>
      <c r="E4768" s="639">
        <v>5.9249999999999998</v>
      </c>
      <c r="F4768" s="640" t="s">
        <v>16</v>
      </c>
      <c r="G4768" s="641" t="s">
        <v>496</v>
      </c>
      <c r="H4768" s="640" t="s">
        <v>1048</v>
      </c>
      <c r="I4768" s="642" t="s">
        <v>1048</v>
      </c>
      <c r="J4768" s="643"/>
      <c r="K4768" s="640" t="str">
        <f t="shared" si="136"/>
        <v>09,25</v>
      </c>
      <c r="L4768" s="640" t="s">
        <v>265</v>
      </c>
      <c r="M4768" s="640">
        <v>5924.3700000000008</v>
      </c>
      <c r="N4768" s="644">
        <v>0.375</v>
      </c>
    </row>
    <row r="4769" spans="1:14" ht="19.5" hidden="1" thickBot="1" x14ac:dyDescent="0.3">
      <c r="A4769" s="513">
        <f t="shared" si="137"/>
        <v>2693</v>
      </c>
      <c r="B4769" s="514" t="s">
        <v>1047</v>
      </c>
      <c r="C4769" s="515" t="s">
        <v>26</v>
      </c>
      <c r="D4769" s="516">
        <v>17.488</v>
      </c>
      <c r="E4769" s="517">
        <v>17.68</v>
      </c>
      <c r="F4769" s="518" t="s">
        <v>16</v>
      </c>
      <c r="G4769" s="519"/>
      <c r="H4769" s="518" t="s">
        <v>1049</v>
      </c>
      <c r="I4769" s="520" t="s">
        <v>1049</v>
      </c>
      <c r="J4769" s="521"/>
      <c r="K4769" s="518" t="str">
        <f t="shared" si="136"/>
        <v>09,25</v>
      </c>
      <c r="L4769" s="518" t="s">
        <v>265</v>
      </c>
      <c r="M4769" s="518">
        <v>17630.919999999998</v>
      </c>
      <c r="N4769" s="522">
        <v>0.375</v>
      </c>
    </row>
    <row r="4770" spans="1:14" ht="19.5" hidden="1" thickBot="1" x14ac:dyDescent="0.3">
      <c r="A4770" s="678">
        <f t="shared" si="137"/>
        <v>2694</v>
      </c>
      <c r="B4770" s="531" t="s">
        <v>1047</v>
      </c>
      <c r="C4770" s="532" t="s">
        <v>839</v>
      </c>
      <c r="D4770" s="533">
        <v>1.327</v>
      </c>
      <c r="E4770" s="534">
        <v>1.389</v>
      </c>
      <c r="F4770" s="535" t="s">
        <v>16</v>
      </c>
      <c r="G4770" s="536"/>
      <c r="H4770" s="535" t="s">
        <v>1049</v>
      </c>
      <c r="I4770" s="537" t="s">
        <v>1049</v>
      </c>
      <c r="J4770" s="538"/>
      <c r="K4770" s="535" t="str">
        <f t="shared" si="136"/>
        <v>09,25</v>
      </c>
      <c r="L4770" s="535" t="s">
        <v>28</v>
      </c>
      <c r="M4770" s="535">
        <v>1389.0000000000002</v>
      </c>
      <c r="N4770" s="539">
        <v>0.41666666666666669</v>
      </c>
    </row>
    <row r="4771" spans="1:14" ht="19.5" hidden="1" thickBot="1" x14ac:dyDescent="0.3">
      <c r="A4771" s="679"/>
      <c r="B4771" s="636" t="s">
        <v>1047</v>
      </c>
      <c r="C4771" s="637" t="s">
        <v>23</v>
      </c>
      <c r="D4771" s="638">
        <v>15.704000000000001</v>
      </c>
      <c r="E4771" s="639">
        <v>15.871</v>
      </c>
      <c r="F4771" s="640" t="s">
        <v>16</v>
      </c>
      <c r="G4771" s="641"/>
      <c r="H4771" s="640" t="s">
        <v>1049</v>
      </c>
      <c r="I4771" s="642" t="s">
        <v>1049</v>
      </c>
      <c r="J4771" s="643"/>
      <c r="K4771" s="640" t="str">
        <f t="shared" si="136"/>
        <v>09,25</v>
      </c>
      <c r="L4771" s="640" t="s">
        <v>28</v>
      </c>
      <c r="M4771" s="640">
        <v>15837.669999999998</v>
      </c>
      <c r="N4771" s="644">
        <v>0.41666666666666669</v>
      </c>
    </row>
    <row r="4772" spans="1:14" ht="19.5" hidden="1" thickBot="1" x14ac:dyDescent="0.3">
      <c r="A4772" s="682">
        <f t="shared" si="137"/>
        <v>2695</v>
      </c>
      <c r="B4772" s="479" t="s">
        <v>1047</v>
      </c>
      <c r="C4772" s="480" t="s">
        <v>47</v>
      </c>
      <c r="D4772" s="481">
        <v>5.8</v>
      </c>
      <c r="E4772" s="482">
        <v>5.8650000000000002</v>
      </c>
      <c r="F4772" s="483" t="s">
        <v>16</v>
      </c>
      <c r="G4772" s="549"/>
      <c r="H4772" s="483" t="s">
        <v>1049</v>
      </c>
      <c r="I4772" s="484" t="s">
        <v>1049</v>
      </c>
      <c r="J4772" s="485"/>
      <c r="K4772" s="483" t="str">
        <f t="shared" si="136"/>
        <v>09,25</v>
      </c>
      <c r="L4772" s="483" t="s">
        <v>28</v>
      </c>
      <c r="M4772" s="483">
        <v>5844.2400000000007</v>
      </c>
      <c r="N4772" s="486">
        <v>0.45833333333333331</v>
      </c>
    </row>
    <row r="4773" spans="1:14" ht="19.5" hidden="1" thickBot="1" x14ac:dyDescent="0.3">
      <c r="A4773" s="685"/>
      <c r="B4773" s="645" t="s">
        <v>1047</v>
      </c>
      <c r="C4773" s="646" t="s">
        <v>21</v>
      </c>
      <c r="D4773" s="647">
        <v>11.454000000000001</v>
      </c>
      <c r="E4773" s="648">
        <v>11.587999999999999</v>
      </c>
      <c r="F4773" s="649" t="s">
        <v>16</v>
      </c>
      <c r="G4773" s="650"/>
      <c r="H4773" s="649" t="s">
        <v>1049</v>
      </c>
      <c r="I4773" s="651" t="s">
        <v>1049</v>
      </c>
      <c r="J4773" s="652"/>
      <c r="K4773" s="649" t="str">
        <f t="shared" si="136"/>
        <v>09,25</v>
      </c>
      <c r="L4773" s="649" t="s">
        <v>28</v>
      </c>
      <c r="M4773" s="649">
        <v>11535.18</v>
      </c>
      <c r="N4773" s="653">
        <v>0.45833333333333331</v>
      </c>
    </row>
    <row r="4774" spans="1:14" ht="19.5" hidden="1" thickBot="1" x14ac:dyDescent="0.3">
      <c r="A4774" s="678">
        <f t="shared" si="137"/>
        <v>2696</v>
      </c>
      <c r="B4774" s="531" t="s">
        <v>1047</v>
      </c>
      <c r="C4774" s="532" t="s">
        <v>23</v>
      </c>
      <c r="D4774" s="533">
        <v>10.039999999999999</v>
      </c>
      <c r="E4774" s="534">
        <v>10.084</v>
      </c>
      <c r="F4774" s="535" t="s">
        <v>16</v>
      </c>
      <c r="G4774" s="536"/>
      <c r="H4774" s="535" t="s">
        <v>1049</v>
      </c>
      <c r="I4774" s="537" t="s">
        <v>1049</v>
      </c>
      <c r="J4774" s="538"/>
      <c r="K4774" s="535" t="str">
        <f t="shared" si="136"/>
        <v>09,25</v>
      </c>
      <c r="L4774" s="535" t="s">
        <v>28</v>
      </c>
      <c r="M4774" s="535">
        <v>10078.86</v>
      </c>
      <c r="N4774" s="539">
        <v>0.5</v>
      </c>
    </row>
    <row r="4775" spans="1:14" ht="19.5" hidden="1" thickBot="1" x14ac:dyDescent="0.3">
      <c r="A4775" s="679"/>
      <c r="B4775" s="636" t="s">
        <v>1047</v>
      </c>
      <c r="C4775" s="637" t="s">
        <v>24</v>
      </c>
      <c r="D4775" s="638">
        <v>7.0410000000000004</v>
      </c>
      <c r="E4775" s="639">
        <v>7.2110000000000003</v>
      </c>
      <c r="F4775" s="640" t="s">
        <v>16</v>
      </c>
      <c r="G4775" s="641"/>
      <c r="H4775" s="640" t="s">
        <v>1049</v>
      </c>
      <c r="I4775" s="642" t="s">
        <v>1049</v>
      </c>
      <c r="J4775" s="643"/>
      <c r="K4775" s="640" t="str">
        <f t="shared" si="136"/>
        <v>09,25</v>
      </c>
      <c r="L4775" s="640" t="s">
        <v>28</v>
      </c>
      <c r="M4775" s="640">
        <v>7207.4999999999991</v>
      </c>
      <c r="N4775" s="644">
        <v>0.5</v>
      </c>
    </row>
    <row r="4776" spans="1:14" ht="28.5" hidden="1" customHeight="1" x14ac:dyDescent="0.25">
      <c r="A4776" s="682">
        <f t="shared" si="137"/>
        <v>2697</v>
      </c>
      <c r="B4776" s="479" t="s">
        <v>1047</v>
      </c>
      <c r="C4776" s="480" t="s">
        <v>15</v>
      </c>
      <c r="D4776" s="481">
        <v>2.2959999999999998</v>
      </c>
      <c r="E4776" s="482">
        <v>2.4140000000000001</v>
      </c>
      <c r="F4776" s="483" t="s">
        <v>16</v>
      </c>
      <c r="G4776" s="686" t="s">
        <v>1050</v>
      </c>
      <c r="H4776" s="483" t="s">
        <v>1049</v>
      </c>
      <c r="I4776" s="484" t="s">
        <v>1049</v>
      </c>
      <c r="J4776" s="485"/>
      <c r="K4776" s="483" t="str">
        <f t="shared" si="136"/>
        <v>09,25</v>
      </c>
      <c r="L4776" s="483" t="s">
        <v>28</v>
      </c>
      <c r="M4776" s="483">
        <v>2403.7799999999997</v>
      </c>
      <c r="N4776" s="486">
        <v>0.54166666666666663</v>
      </c>
    </row>
    <row r="4777" spans="1:14" ht="28.5" hidden="1" customHeight="1" thickBot="1" x14ac:dyDescent="0.3">
      <c r="A4777" s="685"/>
      <c r="B4777" s="645" t="s">
        <v>1047</v>
      </c>
      <c r="C4777" s="646" t="s">
        <v>47</v>
      </c>
      <c r="D4777" s="647">
        <v>10.798</v>
      </c>
      <c r="E4777" s="648">
        <v>11.026</v>
      </c>
      <c r="F4777" s="649" t="s">
        <v>16</v>
      </c>
      <c r="G4777" s="688"/>
      <c r="H4777" s="649" t="s">
        <v>1049</v>
      </c>
      <c r="I4777" s="651" t="s">
        <v>1049</v>
      </c>
      <c r="J4777" s="652"/>
      <c r="K4777" s="649" t="str">
        <f t="shared" si="136"/>
        <v>09,25</v>
      </c>
      <c r="L4777" s="649" t="s">
        <v>28</v>
      </c>
      <c r="M4777" s="649">
        <v>10963.33</v>
      </c>
      <c r="N4777" s="653">
        <v>0.54166666666666663</v>
      </c>
    </row>
    <row r="4778" spans="1:14" ht="19.5" hidden="1" thickBot="1" x14ac:dyDescent="0.3">
      <c r="A4778" s="503">
        <f t="shared" si="137"/>
        <v>2698</v>
      </c>
      <c r="B4778" s="504" t="s">
        <v>1047</v>
      </c>
      <c r="C4778" s="505" t="s">
        <v>26</v>
      </c>
      <c r="D4778" s="506">
        <v>12.125999999999999</v>
      </c>
      <c r="E4778" s="507">
        <v>12.125999999999999</v>
      </c>
      <c r="F4778" s="508" t="s">
        <v>30</v>
      </c>
      <c r="G4778" s="509"/>
      <c r="H4778" s="508" t="s">
        <v>1048</v>
      </c>
      <c r="I4778" s="510" t="s">
        <v>1048</v>
      </c>
      <c r="J4778" s="511"/>
      <c r="K4778" s="508" t="str">
        <f t="shared" si="136"/>
        <v>09,25</v>
      </c>
      <c r="L4778" s="508" t="s">
        <v>265</v>
      </c>
      <c r="M4778" s="508">
        <v>12126.04</v>
      </c>
      <c r="N4778" s="512">
        <v>0.375</v>
      </c>
    </row>
    <row r="4779" spans="1:14" ht="19.5" hidden="1" thickBot="1" x14ac:dyDescent="0.3">
      <c r="A4779" s="513">
        <f t="shared" si="137"/>
        <v>2699</v>
      </c>
      <c r="B4779" s="514" t="s">
        <v>1047</v>
      </c>
      <c r="C4779" s="515" t="s">
        <v>811</v>
      </c>
      <c r="D4779" s="516">
        <v>9.7409999999999997</v>
      </c>
      <c r="E4779" s="517">
        <v>9.7409999999999997</v>
      </c>
      <c r="F4779" s="518" t="s">
        <v>30</v>
      </c>
      <c r="G4779" s="519"/>
      <c r="H4779" s="518" t="s">
        <v>1048</v>
      </c>
      <c r="I4779" s="520" t="s">
        <v>1048</v>
      </c>
      <c r="J4779" s="521"/>
      <c r="K4779" s="518" t="str">
        <f t="shared" si="136"/>
        <v>09,25</v>
      </c>
      <c r="L4779" s="518" t="s">
        <v>266</v>
      </c>
      <c r="M4779" s="518">
        <v>9741.2000000000007</v>
      </c>
      <c r="N4779" s="522">
        <v>0.41666666666666669</v>
      </c>
    </row>
    <row r="4780" spans="1:14" ht="19.5" hidden="1" thickBot="1" x14ac:dyDescent="0.3">
      <c r="A4780" s="503">
        <f t="shared" si="137"/>
        <v>2700</v>
      </c>
      <c r="B4780" s="504" t="s">
        <v>1046</v>
      </c>
      <c r="C4780" s="505" t="s">
        <v>26</v>
      </c>
      <c r="D4780" s="506">
        <v>17.306000000000001</v>
      </c>
      <c r="E4780" s="507">
        <v>17.52</v>
      </c>
      <c r="F4780" s="508" t="s">
        <v>16</v>
      </c>
      <c r="G4780" s="509"/>
      <c r="H4780" s="508" t="s">
        <v>1051</v>
      </c>
      <c r="I4780" s="510" t="s">
        <v>1051</v>
      </c>
      <c r="J4780" s="511"/>
      <c r="K4780" s="508" t="str">
        <f t="shared" si="136"/>
        <v>09,25</v>
      </c>
      <c r="L4780" s="508" t="s">
        <v>265</v>
      </c>
      <c r="M4780" s="508">
        <v>17470.25</v>
      </c>
      <c r="N4780" s="512">
        <v>0.375</v>
      </c>
    </row>
    <row r="4781" spans="1:14" ht="19.5" hidden="1" thickBot="1" x14ac:dyDescent="0.3">
      <c r="A4781" s="572">
        <f t="shared" si="137"/>
        <v>2701</v>
      </c>
      <c r="B4781" s="573" t="s">
        <v>1046</v>
      </c>
      <c r="C4781" s="574" t="s">
        <v>26</v>
      </c>
      <c r="D4781" s="575">
        <v>12.584</v>
      </c>
      <c r="E4781" s="576">
        <v>12.584</v>
      </c>
      <c r="F4781" s="577" t="s">
        <v>30</v>
      </c>
      <c r="G4781" s="578"/>
      <c r="H4781" s="577" t="s">
        <v>1051</v>
      </c>
      <c r="I4781" s="579" t="s">
        <v>1051</v>
      </c>
      <c r="J4781" s="580"/>
      <c r="K4781" s="577" t="str">
        <f t="shared" si="136"/>
        <v>09,25</v>
      </c>
      <c r="L4781" s="577" t="s">
        <v>265</v>
      </c>
      <c r="M4781" s="577">
        <v>12584.960000000001</v>
      </c>
      <c r="N4781" s="581">
        <v>0.375</v>
      </c>
    </row>
    <row r="4782" spans="1:14" ht="19.5" hidden="1" thickBot="1" x14ac:dyDescent="0.3">
      <c r="A4782" s="503">
        <f t="shared" si="137"/>
        <v>2702</v>
      </c>
      <c r="B4782" s="504" t="s">
        <v>1048</v>
      </c>
      <c r="C4782" s="505" t="s">
        <v>587</v>
      </c>
      <c r="D4782" s="506">
        <v>9.1839999999999993</v>
      </c>
      <c r="E4782" s="507">
        <f>8.781+0.403</f>
        <v>9.1840000000000011</v>
      </c>
      <c r="F4782" s="508" t="s">
        <v>30</v>
      </c>
      <c r="G4782" s="509" t="s">
        <v>23</v>
      </c>
      <c r="H4782" s="508" t="s">
        <v>1051</v>
      </c>
      <c r="I4782" s="510" t="s">
        <v>1051</v>
      </c>
      <c r="J4782" s="511" t="s">
        <v>986</v>
      </c>
      <c r="K4782" s="508" t="str">
        <f t="shared" si="136"/>
        <v>09,25</v>
      </c>
      <c r="L4782" s="508" t="s">
        <v>28</v>
      </c>
      <c r="M4782" s="508">
        <v>9184.7999999999993</v>
      </c>
      <c r="N4782" s="512">
        <v>0.41666666666666669</v>
      </c>
    </row>
    <row r="4783" spans="1:14" ht="19.5" hidden="1" thickBot="1" x14ac:dyDescent="0.3">
      <c r="A4783" s="513">
        <f t="shared" si="137"/>
        <v>2703</v>
      </c>
      <c r="B4783" s="514" t="s">
        <v>1048</v>
      </c>
      <c r="C4783" s="515" t="s">
        <v>32</v>
      </c>
      <c r="D4783" s="516">
        <v>17.96</v>
      </c>
      <c r="E4783" s="517">
        <v>17.963999999999999</v>
      </c>
      <c r="F4783" s="518" t="s">
        <v>16</v>
      </c>
      <c r="G4783" s="519"/>
      <c r="H4783" s="518" t="s">
        <v>1051</v>
      </c>
      <c r="I4783" s="520" t="s">
        <v>1051</v>
      </c>
      <c r="J4783" s="521"/>
      <c r="K4783" s="518" t="str">
        <f t="shared" si="136"/>
        <v>09,25</v>
      </c>
      <c r="L4783" s="518" t="s">
        <v>266</v>
      </c>
      <c r="M4783" s="518">
        <v>17970</v>
      </c>
      <c r="N4783" s="522">
        <v>0.41666666666666669</v>
      </c>
    </row>
    <row r="4784" spans="1:14" ht="19.5" hidden="1" thickBot="1" x14ac:dyDescent="0.3">
      <c r="A4784" s="503">
        <f t="shared" si="137"/>
        <v>2704</v>
      </c>
      <c r="B4784" s="504" t="s">
        <v>1048</v>
      </c>
      <c r="C4784" s="505" t="s">
        <v>26</v>
      </c>
      <c r="D4784" s="506">
        <v>17.367000000000001</v>
      </c>
      <c r="E4784" s="507">
        <v>17.579999999999998</v>
      </c>
      <c r="F4784" s="508" t="s">
        <v>16</v>
      </c>
      <c r="G4784" s="509"/>
      <c r="H4784" s="508" t="s">
        <v>1052</v>
      </c>
      <c r="I4784" s="510" t="s">
        <v>1052</v>
      </c>
      <c r="J4784" s="511"/>
      <c r="K4784" s="508" t="str">
        <f t="shared" si="136"/>
        <v>09,25</v>
      </c>
      <c r="L4784" s="508" t="s">
        <v>265</v>
      </c>
      <c r="M4784" s="508">
        <v>17536.719999999998</v>
      </c>
      <c r="N4784" s="512">
        <v>0.375</v>
      </c>
    </row>
    <row r="4785" spans="1:14" ht="19.5" hidden="1" thickBot="1" x14ac:dyDescent="0.3">
      <c r="A4785" s="682">
        <f t="shared" si="137"/>
        <v>2705</v>
      </c>
      <c r="B4785" s="479" t="s">
        <v>1048</v>
      </c>
      <c r="C4785" s="480" t="s">
        <v>15</v>
      </c>
      <c r="D4785" s="481">
        <v>2.323</v>
      </c>
      <c r="E4785" s="482">
        <v>2.423</v>
      </c>
      <c r="F4785" s="483" t="s">
        <v>16</v>
      </c>
      <c r="G4785" s="549"/>
      <c r="H4785" s="483" t="s">
        <v>1052</v>
      </c>
      <c r="I4785" s="484" t="s">
        <v>1052</v>
      </c>
      <c r="J4785" s="485"/>
      <c r="K4785" s="483" t="str">
        <f t="shared" si="136"/>
        <v>09,25</v>
      </c>
      <c r="L4785" s="483" t="s">
        <v>28</v>
      </c>
      <c r="M4785" s="483">
        <v>2418.5099999999998</v>
      </c>
      <c r="N4785" s="486">
        <v>0.41666666666666669</v>
      </c>
    </row>
    <row r="4786" spans="1:14" ht="19.5" hidden="1" thickBot="1" x14ac:dyDescent="0.3">
      <c r="A4786" s="683"/>
      <c r="B4786" s="523" t="s">
        <v>1048</v>
      </c>
      <c r="C4786" s="524" t="s">
        <v>23</v>
      </c>
      <c r="D4786" s="525">
        <v>9.0519999999999996</v>
      </c>
      <c r="E4786" s="526">
        <v>9.2219999999999995</v>
      </c>
      <c r="F4786" s="527" t="s">
        <v>16</v>
      </c>
      <c r="G4786" s="561"/>
      <c r="H4786" s="527" t="s">
        <v>1052</v>
      </c>
      <c r="I4786" s="528" t="s">
        <v>1052</v>
      </c>
      <c r="J4786" s="529"/>
      <c r="K4786" s="527" t="str">
        <f t="shared" si="136"/>
        <v>09,25</v>
      </c>
      <c r="L4786" s="527" t="s">
        <v>28</v>
      </c>
      <c r="M4786" s="527">
        <v>9171.0899999999983</v>
      </c>
      <c r="N4786" s="530">
        <v>0.41666666666666669</v>
      </c>
    </row>
    <row r="4787" spans="1:14" ht="19.5" hidden="1" thickBot="1" x14ac:dyDescent="0.3">
      <c r="A4787" s="685"/>
      <c r="B4787" s="645" t="s">
        <v>1048</v>
      </c>
      <c r="C4787" s="646" t="s">
        <v>25</v>
      </c>
      <c r="D4787" s="647">
        <v>6.0129999999999999</v>
      </c>
      <c r="E4787" s="648">
        <v>6.05</v>
      </c>
      <c r="F4787" s="649" t="s">
        <v>16</v>
      </c>
      <c r="G4787" s="650"/>
      <c r="H4787" s="649" t="s">
        <v>1052</v>
      </c>
      <c r="I4787" s="651" t="s">
        <v>1052</v>
      </c>
      <c r="J4787" s="652"/>
      <c r="K4787" s="649" t="str">
        <f t="shared" si="136"/>
        <v>09,25</v>
      </c>
      <c r="L4787" s="649" t="s">
        <v>28</v>
      </c>
      <c r="M4787" s="649">
        <v>6041.7</v>
      </c>
      <c r="N4787" s="653">
        <v>0.41666666666666669</v>
      </c>
    </row>
    <row r="4788" spans="1:14" ht="19.5" hidden="1" thickBot="1" x14ac:dyDescent="0.3">
      <c r="A4788" s="678">
        <f t="shared" si="137"/>
        <v>2706</v>
      </c>
      <c r="B4788" s="531" t="s">
        <v>1048</v>
      </c>
      <c r="C4788" s="532" t="s">
        <v>913</v>
      </c>
      <c r="D4788" s="533">
        <v>4.03</v>
      </c>
      <c r="E4788" s="534">
        <v>3.9609999999999999</v>
      </c>
      <c r="F4788" s="535" t="s">
        <v>16</v>
      </c>
      <c r="G4788" s="536"/>
      <c r="H4788" s="535" t="s">
        <v>1052</v>
      </c>
      <c r="I4788" s="537" t="s">
        <v>1052</v>
      </c>
      <c r="J4788" s="538"/>
      <c r="K4788" s="535" t="str">
        <f t="shared" si="136"/>
        <v>09,25</v>
      </c>
      <c r="L4788" s="535" t="s">
        <v>266</v>
      </c>
      <c r="M4788" s="535">
        <v>4051.7200000000003</v>
      </c>
      <c r="N4788" s="539">
        <v>0.45833333333333331</v>
      </c>
    </row>
    <row r="4789" spans="1:14" ht="19.5" hidden="1" thickBot="1" x14ac:dyDescent="0.3">
      <c r="A4789" s="684"/>
      <c r="B4789" s="563" t="s">
        <v>1048</v>
      </c>
      <c r="C4789" s="564" t="s">
        <v>47</v>
      </c>
      <c r="D4789" s="565">
        <v>10.211</v>
      </c>
      <c r="E4789" s="566">
        <v>10.388</v>
      </c>
      <c r="F4789" s="567" t="s">
        <v>16</v>
      </c>
      <c r="G4789" s="568"/>
      <c r="H4789" s="567" t="s">
        <v>1052</v>
      </c>
      <c r="I4789" s="569" t="s">
        <v>1052</v>
      </c>
      <c r="J4789" s="570"/>
      <c r="K4789" s="567" t="str">
        <f t="shared" si="136"/>
        <v>09,25</v>
      </c>
      <c r="L4789" s="567" t="s">
        <v>28</v>
      </c>
      <c r="M4789" s="567">
        <v>10361.009999999998</v>
      </c>
      <c r="N4789" s="571">
        <v>0.45833333333333331</v>
      </c>
    </row>
    <row r="4790" spans="1:14" ht="19.5" hidden="1" thickBot="1" x14ac:dyDescent="0.3">
      <c r="A4790" s="679"/>
      <c r="B4790" s="636" t="s">
        <v>1048</v>
      </c>
      <c r="C4790" s="637" t="s">
        <v>24</v>
      </c>
      <c r="D4790" s="638">
        <v>3.01</v>
      </c>
      <c r="E4790" s="639">
        <v>3.1190000000000002</v>
      </c>
      <c r="F4790" s="640" t="s">
        <v>16</v>
      </c>
      <c r="G4790" s="641"/>
      <c r="H4790" s="640" t="s">
        <v>1052</v>
      </c>
      <c r="I4790" s="642" t="s">
        <v>1052</v>
      </c>
      <c r="J4790" s="643"/>
      <c r="K4790" s="640" t="str">
        <f t="shared" si="136"/>
        <v>09,25</v>
      </c>
      <c r="L4790" s="640" t="s">
        <v>28</v>
      </c>
      <c r="M4790" s="640">
        <v>3105.2200000000003</v>
      </c>
      <c r="N4790" s="644">
        <v>0.45833333333333331</v>
      </c>
    </row>
    <row r="4791" spans="1:14" ht="60" hidden="1" customHeight="1" thickBot="1" x14ac:dyDescent="0.3">
      <c r="A4791" s="513">
        <f t="shared" si="137"/>
        <v>2707</v>
      </c>
      <c r="B4791" s="514" t="s">
        <v>1048</v>
      </c>
      <c r="C4791" s="515" t="s">
        <v>47</v>
      </c>
      <c r="D4791" s="516">
        <v>8.5470000000000006</v>
      </c>
      <c r="E4791" s="517">
        <v>8.5470000000000006</v>
      </c>
      <c r="F4791" s="518" t="s">
        <v>30</v>
      </c>
      <c r="G4791" s="674" t="s">
        <v>1053</v>
      </c>
      <c r="H4791" s="518" t="s">
        <v>1052</v>
      </c>
      <c r="I4791" s="520" t="s">
        <v>1055</v>
      </c>
      <c r="J4791" s="521"/>
      <c r="K4791" s="518" t="str">
        <f t="shared" si="136"/>
        <v>09,25</v>
      </c>
      <c r="L4791" s="518" t="s">
        <v>28</v>
      </c>
      <c r="M4791" s="518">
        <v>8547.84</v>
      </c>
      <c r="N4791" s="522">
        <v>0.375</v>
      </c>
    </row>
    <row r="4792" spans="1:14" ht="33" hidden="1" customHeight="1" x14ac:dyDescent="0.25">
      <c r="A4792" s="678">
        <f t="shared" si="137"/>
        <v>2708</v>
      </c>
      <c r="B4792" s="531" t="s">
        <v>1048</v>
      </c>
      <c r="C4792" s="532" t="s">
        <v>15</v>
      </c>
      <c r="D4792" s="533">
        <v>7.0590000000000002</v>
      </c>
      <c r="E4792" s="534">
        <v>7.0590000000000002</v>
      </c>
      <c r="F4792" s="535" t="s">
        <v>30</v>
      </c>
      <c r="G4792" s="680" t="s">
        <v>1054</v>
      </c>
      <c r="H4792" s="535" t="s">
        <v>1052</v>
      </c>
      <c r="I4792" s="537" t="s">
        <v>1055</v>
      </c>
      <c r="J4792" s="538"/>
      <c r="K4792" s="535" t="str">
        <f t="shared" si="136"/>
        <v>09,25</v>
      </c>
      <c r="L4792" s="535" t="s">
        <v>28</v>
      </c>
      <c r="M4792" s="535">
        <v>7059.88</v>
      </c>
      <c r="N4792" s="539">
        <v>0.41666666666666669</v>
      </c>
    </row>
    <row r="4793" spans="1:14" ht="33" hidden="1" customHeight="1" thickBot="1" x14ac:dyDescent="0.3">
      <c r="A4793" s="679"/>
      <c r="B4793" s="636" t="s">
        <v>1048</v>
      </c>
      <c r="C4793" s="637" t="s">
        <v>23</v>
      </c>
      <c r="D4793" s="638">
        <v>3.64</v>
      </c>
      <c r="E4793" s="639">
        <v>3.64</v>
      </c>
      <c r="F4793" s="640" t="s">
        <v>30</v>
      </c>
      <c r="G4793" s="681"/>
      <c r="H4793" s="640" t="s">
        <v>1052</v>
      </c>
      <c r="I4793" s="642" t="s">
        <v>1055</v>
      </c>
      <c r="J4793" s="643"/>
      <c r="K4793" s="640" t="str">
        <f t="shared" si="136"/>
        <v>09,25</v>
      </c>
      <c r="L4793" s="640" t="s">
        <v>28</v>
      </c>
      <c r="M4793" s="640">
        <v>3640.8</v>
      </c>
      <c r="N4793" s="644">
        <v>0.41666666666666669</v>
      </c>
    </row>
    <row r="4794" spans="1:14" ht="19.5" hidden="1" thickBot="1" x14ac:dyDescent="0.3">
      <c r="A4794" s="682">
        <f t="shared" si="137"/>
        <v>2709</v>
      </c>
      <c r="B4794" s="479" t="s">
        <v>1048</v>
      </c>
      <c r="C4794" s="480" t="s">
        <v>587</v>
      </c>
      <c r="D4794" s="481">
        <v>6.6440000000000001</v>
      </c>
      <c r="E4794" s="482">
        <v>6.6440000000000001</v>
      </c>
      <c r="F4794" s="483" t="s">
        <v>30</v>
      </c>
      <c r="G4794" s="549" t="s">
        <v>23</v>
      </c>
      <c r="H4794" s="483" t="s">
        <v>1052</v>
      </c>
      <c r="I4794" s="484" t="s">
        <v>1055</v>
      </c>
      <c r="J4794" s="485"/>
      <c r="K4794" s="483" t="str">
        <f t="shared" si="136"/>
        <v>09,25</v>
      </c>
      <c r="L4794" s="483" t="s">
        <v>28</v>
      </c>
      <c r="M4794" s="483">
        <v>6644</v>
      </c>
      <c r="N4794" s="486">
        <v>0.45833333333333331</v>
      </c>
    </row>
    <row r="4795" spans="1:14" ht="19.5" hidden="1" thickBot="1" x14ac:dyDescent="0.3">
      <c r="A4795" s="685"/>
      <c r="B4795" s="645" t="s">
        <v>1048</v>
      </c>
      <c r="C4795" s="646" t="s">
        <v>24</v>
      </c>
      <c r="D4795" s="647">
        <v>5.9489999999999998</v>
      </c>
      <c r="E4795" s="648">
        <v>5.9489999999999998</v>
      </c>
      <c r="F4795" s="649" t="s">
        <v>30</v>
      </c>
      <c r="G4795" s="650"/>
      <c r="H4795" s="649" t="s">
        <v>1052</v>
      </c>
      <c r="I4795" s="651" t="s">
        <v>1055</v>
      </c>
      <c r="J4795" s="652"/>
      <c r="K4795" s="649" t="str">
        <f t="shared" si="136"/>
        <v>09,25</v>
      </c>
      <c r="L4795" s="649" t="s">
        <v>28</v>
      </c>
      <c r="M4795" s="649">
        <v>5949.04</v>
      </c>
      <c r="N4795" s="653">
        <v>0.45833333333333331</v>
      </c>
    </row>
    <row r="4796" spans="1:14" ht="19.5" hidden="1" thickBot="1" x14ac:dyDescent="0.3">
      <c r="A4796" s="503">
        <f t="shared" si="137"/>
        <v>2710</v>
      </c>
      <c r="B4796" s="504" t="s">
        <v>1048</v>
      </c>
      <c r="C4796" s="505" t="s">
        <v>26</v>
      </c>
      <c r="D4796" s="506">
        <v>17.366</v>
      </c>
      <c r="E4796" s="507">
        <f>17.55+0.035</f>
        <v>17.585000000000001</v>
      </c>
      <c r="F4796" s="508" t="s">
        <v>16</v>
      </c>
      <c r="G4796" s="509"/>
      <c r="H4796" s="508" t="s">
        <v>1055</v>
      </c>
      <c r="I4796" s="510" t="s">
        <v>1055</v>
      </c>
      <c r="J4796" s="511" t="s">
        <v>986</v>
      </c>
      <c r="K4796" s="508" t="str">
        <f t="shared" si="136"/>
        <v>09,25</v>
      </c>
      <c r="L4796" s="508" t="s">
        <v>265</v>
      </c>
      <c r="M4796" s="508">
        <v>17544.96</v>
      </c>
      <c r="N4796" s="512">
        <v>0.375</v>
      </c>
    </row>
    <row r="4797" spans="1:14" ht="19.5" hidden="1" thickBot="1" x14ac:dyDescent="0.3">
      <c r="A4797" s="572">
        <f t="shared" si="137"/>
        <v>2711</v>
      </c>
      <c r="B4797" s="573" t="s">
        <v>1048</v>
      </c>
      <c r="C4797" s="574" t="s">
        <v>480</v>
      </c>
      <c r="D4797" s="575">
        <v>14.352</v>
      </c>
      <c r="E4797" s="576">
        <v>14.518000000000001</v>
      </c>
      <c r="F4797" s="577" t="s">
        <v>16</v>
      </c>
      <c r="G4797" s="578"/>
      <c r="H4797" s="577" t="s">
        <v>1052</v>
      </c>
      <c r="I4797" s="579" t="s">
        <v>1055</v>
      </c>
      <c r="J4797" s="580"/>
      <c r="K4797" s="577" t="str">
        <f t="shared" si="136"/>
        <v>09,25</v>
      </c>
      <c r="L4797" s="577" t="s">
        <v>266</v>
      </c>
      <c r="M4797" s="577">
        <v>14443.2</v>
      </c>
      <c r="N4797" s="581">
        <v>0.5</v>
      </c>
    </row>
    <row r="4798" spans="1:14" ht="19.5" hidden="1" thickBot="1" x14ac:dyDescent="0.3">
      <c r="A4798" s="503">
        <f t="shared" si="137"/>
        <v>2712</v>
      </c>
      <c r="B4798" s="504" t="s">
        <v>1052</v>
      </c>
      <c r="C4798" s="505" t="s">
        <v>848</v>
      </c>
      <c r="D4798" s="506">
        <v>17.794</v>
      </c>
      <c r="E4798" s="507">
        <v>17.89</v>
      </c>
      <c r="F4798" s="508" t="s">
        <v>16</v>
      </c>
      <c r="G4798" s="509"/>
      <c r="H4798" s="508" t="s">
        <v>1056</v>
      </c>
      <c r="I4798" s="510" t="s">
        <v>1056</v>
      </c>
      <c r="J4798" s="511"/>
      <c r="K4798" s="508" t="str">
        <f t="shared" si="136"/>
        <v>09,25</v>
      </c>
      <c r="L4798" s="508" t="s">
        <v>266</v>
      </c>
      <c r="M4798" s="508">
        <v>17858.82</v>
      </c>
      <c r="N4798" s="512">
        <v>0.41666666666666669</v>
      </c>
    </row>
    <row r="4799" spans="1:14" ht="19.5" hidden="1" thickBot="1" x14ac:dyDescent="0.3">
      <c r="A4799" s="682">
        <f t="shared" si="137"/>
        <v>2713</v>
      </c>
      <c r="B4799" s="479" t="s">
        <v>1052</v>
      </c>
      <c r="C4799" s="480" t="s">
        <v>55</v>
      </c>
      <c r="D4799" s="481">
        <v>9.8420000000000005</v>
      </c>
      <c r="E4799" s="482">
        <v>10.009</v>
      </c>
      <c r="F4799" s="483" t="s">
        <v>16</v>
      </c>
      <c r="G4799" s="549" t="s">
        <v>844</v>
      </c>
      <c r="H4799" s="483" t="s">
        <v>1056</v>
      </c>
      <c r="I4799" s="484" t="s">
        <v>1056</v>
      </c>
      <c r="J4799" s="485"/>
      <c r="K4799" s="483" t="str">
        <f t="shared" si="136"/>
        <v>09,25</v>
      </c>
      <c r="L4799" s="483" t="s">
        <v>266</v>
      </c>
      <c r="M4799" s="483">
        <v>9976.52</v>
      </c>
      <c r="N4799" s="486">
        <v>0.5</v>
      </c>
    </row>
    <row r="4800" spans="1:14" ht="19.5" hidden="1" thickBot="1" x14ac:dyDescent="0.3">
      <c r="A4800" s="683"/>
      <c r="B4800" s="495" t="s">
        <v>1052</v>
      </c>
      <c r="C4800" s="496" t="s">
        <v>55</v>
      </c>
      <c r="D4800" s="497">
        <v>3.01</v>
      </c>
      <c r="E4800" s="498">
        <v>3.093</v>
      </c>
      <c r="F4800" s="499" t="s">
        <v>16</v>
      </c>
      <c r="G4800" s="562" t="s">
        <v>845</v>
      </c>
      <c r="H4800" s="499" t="s">
        <v>1056</v>
      </c>
      <c r="I4800" s="500" t="s">
        <v>1056</v>
      </c>
      <c r="J4800" s="501"/>
      <c r="K4800" s="499" t="str">
        <f t="shared" si="136"/>
        <v>09,25</v>
      </c>
      <c r="L4800" s="499" t="s">
        <v>266</v>
      </c>
      <c r="M4800" s="499">
        <v>3072.1000000000004</v>
      </c>
      <c r="N4800" s="502">
        <v>0.5</v>
      </c>
    </row>
    <row r="4801" spans="1:14" ht="38.25" hidden="1" thickBot="1" x14ac:dyDescent="0.3">
      <c r="A4801" s="503">
        <f t="shared" si="137"/>
        <v>2714</v>
      </c>
      <c r="B4801" s="504" t="s">
        <v>1055</v>
      </c>
      <c r="C4801" s="505" t="s">
        <v>44</v>
      </c>
      <c r="D4801" s="506">
        <v>14.667999999999999</v>
      </c>
      <c r="E4801" s="507">
        <v>14.834</v>
      </c>
      <c r="F4801" s="508" t="s">
        <v>16</v>
      </c>
      <c r="G4801" s="509" t="s">
        <v>1033</v>
      </c>
      <c r="H4801" s="508" t="s">
        <v>1057</v>
      </c>
      <c r="I4801" s="510" t="s">
        <v>1057</v>
      </c>
      <c r="J4801" s="511"/>
      <c r="K4801" s="508" t="str">
        <f t="shared" si="136"/>
        <v>09,25</v>
      </c>
      <c r="L4801" s="508" t="s">
        <v>266</v>
      </c>
      <c r="M4801" s="508">
        <v>14779.380000000001</v>
      </c>
      <c r="N4801" s="512">
        <v>0.375</v>
      </c>
    </row>
    <row r="4802" spans="1:14" ht="38.25" hidden="1" thickBot="1" x14ac:dyDescent="0.3">
      <c r="A4802" s="513">
        <f t="shared" si="137"/>
        <v>2715</v>
      </c>
      <c r="B4802" s="514" t="s">
        <v>1055</v>
      </c>
      <c r="C4802" s="515" t="s">
        <v>44</v>
      </c>
      <c r="D4802" s="516">
        <v>15</v>
      </c>
      <c r="E4802" s="517">
        <v>15.018000000000001</v>
      </c>
      <c r="F4802" s="518" t="s">
        <v>16</v>
      </c>
      <c r="G4802" s="519" t="s">
        <v>407</v>
      </c>
      <c r="H4802" s="518" t="s">
        <v>1057</v>
      </c>
      <c r="I4802" s="520" t="s">
        <v>1057</v>
      </c>
      <c r="J4802" s="521"/>
      <c r="K4802" s="518" t="str">
        <f t="shared" si="136"/>
        <v>09,25</v>
      </c>
      <c r="L4802" s="518" t="s">
        <v>266</v>
      </c>
      <c r="M4802" s="518">
        <v>15027.720000000001</v>
      </c>
      <c r="N4802" s="522">
        <v>0.39583333333333331</v>
      </c>
    </row>
    <row r="4803" spans="1:14" ht="19.5" hidden="1" thickBot="1" x14ac:dyDescent="0.3">
      <c r="A4803" s="503">
        <f t="shared" si="137"/>
        <v>2716</v>
      </c>
      <c r="B4803" s="504" t="s">
        <v>1055</v>
      </c>
      <c r="C4803" s="505" t="s">
        <v>32</v>
      </c>
      <c r="D4803" s="506">
        <v>18.149000000000001</v>
      </c>
      <c r="E4803" s="507">
        <v>18.309999999999999</v>
      </c>
      <c r="F4803" s="508" t="s">
        <v>16</v>
      </c>
      <c r="G4803" s="509"/>
      <c r="H4803" s="508" t="s">
        <v>1057</v>
      </c>
      <c r="I4803" s="510" t="s">
        <v>1057</v>
      </c>
      <c r="J4803" s="511"/>
      <c r="K4803" s="508" t="str">
        <f t="shared" si="136"/>
        <v>09,25</v>
      </c>
      <c r="L4803" s="508" t="s">
        <v>266</v>
      </c>
      <c r="M4803" s="508">
        <v>18265.919999999998</v>
      </c>
      <c r="N4803" s="512">
        <v>0.41666666666666669</v>
      </c>
    </row>
    <row r="4804" spans="1:14" ht="19.5" hidden="1" thickBot="1" x14ac:dyDescent="0.3">
      <c r="A4804" s="513">
        <f t="shared" si="137"/>
        <v>2717</v>
      </c>
      <c r="B4804" s="514" t="s">
        <v>1055</v>
      </c>
      <c r="C4804" s="515" t="s">
        <v>32</v>
      </c>
      <c r="D4804" s="516">
        <v>18.010999999999999</v>
      </c>
      <c r="E4804" s="517">
        <v>18.13</v>
      </c>
      <c r="F4804" s="518" t="s">
        <v>16</v>
      </c>
      <c r="G4804" s="519"/>
      <c r="H4804" s="518" t="s">
        <v>1057</v>
      </c>
      <c r="I4804" s="520" t="s">
        <v>1057</v>
      </c>
      <c r="J4804" s="521"/>
      <c r="K4804" s="518" t="str">
        <f t="shared" si="136"/>
        <v>09,25</v>
      </c>
      <c r="L4804" s="518" t="s">
        <v>266</v>
      </c>
      <c r="M4804" s="518">
        <v>18099.2</v>
      </c>
      <c r="N4804" s="522">
        <v>0.45833333333333331</v>
      </c>
    </row>
    <row r="4805" spans="1:14" ht="19.5" hidden="1" thickBot="1" x14ac:dyDescent="0.3">
      <c r="A4805" s="503">
        <f t="shared" si="137"/>
        <v>2718</v>
      </c>
      <c r="B4805" s="504" t="s">
        <v>1055</v>
      </c>
      <c r="C4805" s="505" t="s">
        <v>32</v>
      </c>
      <c r="D4805" s="506">
        <v>18.079999999999998</v>
      </c>
      <c r="E4805" s="507">
        <v>18.099</v>
      </c>
      <c r="F4805" s="508" t="s">
        <v>16</v>
      </c>
      <c r="G4805" s="509"/>
      <c r="H4805" s="508" t="s">
        <v>1057</v>
      </c>
      <c r="I4805" s="510" t="s">
        <v>1057</v>
      </c>
      <c r="J4805" s="511"/>
      <c r="K4805" s="508" t="str">
        <f t="shared" si="136"/>
        <v>09,25</v>
      </c>
      <c r="L4805" s="508" t="s">
        <v>266</v>
      </c>
      <c r="M4805" s="508">
        <v>18101.399999999998</v>
      </c>
      <c r="N4805" s="512">
        <v>0.5</v>
      </c>
    </row>
    <row r="4806" spans="1:14" ht="19.5" hidden="1" thickBot="1" x14ac:dyDescent="0.3">
      <c r="A4806" s="682">
        <f t="shared" si="137"/>
        <v>2719</v>
      </c>
      <c r="B4806" s="479" t="s">
        <v>1055</v>
      </c>
      <c r="C4806" s="480" t="s">
        <v>42</v>
      </c>
      <c r="D4806" s="481">
        <v>0.54700000000000004</v>
      </c>
      <c r="E4806" s="482">
        <v>0.59899999999999998</v>
      </c>
      <c r="F4806" s="483" t="s">
        <v>16</v>
      </c>
      <c r="G4806" s="549"/>
      <c r="H4806" s="483" t="s">
        <v>1057</v>
      </c>
      <c r="I4806" s="484" t="s">
        <v>1058</v>
      </c>
      <c r="J4806" s="485"/>
      <c r="K4806" s="483" t="str">
        <f t="shared" si="136"/>
        <v>09,25</v>
      </c>
      <c r="L4806" s="483" t="s">
        <v>266</v>
      </c>
      <c r="M4806" s="483">
        <v>594.61999999999989</v>
      </c>
      <c r="N4806" s="486">
        <v>0.54166666666666663</v>
      </c>
    </row>
    <row r="4807" spans="1:14" ht="19.5" hidden="1" thickBot="1" x14ac:dyDescent="0.3">
      <c r="A4807" s="685"/>
      <c r="B4807" s="645" t="s">
        <v>1055</v>
      </c>
      <c r="C4807" s="646" t="s">
        <v>811</v>
      </c>
      <c r="D4807" s="647">
        <v>16.492000000000001</v>
      </c>
      <c r="E4807" s="648">
        <v>16.670000000000002</v>
      </c>
      <c r="F4807" s="649" t="s">
        <v>16</v>
      </c>
      <c r="G4807" s="650"/>
      <c r="H4807" s="649" t="s">
        <v>1057</v>
      </c>
      <c r="I4807" s="651" t="s">
        <v>1058</v>
      </c>
      <c r="J4807" s="652"/>
      <c r="K4807" s="649" t="str">
        <f t="shared" si="136"/>
        <v>09,25</v>
      </c>
      <c r="L4807" s="649" t="s">
        <v>266</v>
      </c>
      <c r="M4807" s="649">
        <v>16651.39</v>
      </c>
      <c r="N4807" s="653">
        <v>0.54166666666666663</v>
      </c>
    </row>
    <row r="4808" spans="1:14" ht="19.5" hidden="1" thickBot="1" x14ac:dyDescent="0.3">
      <c r="A4808" s="678">
        <f t="shared" si="137"/>
        <v>2720</v>
      </c>
      <c r="B4808" s="531" t="s">
        <v>1055</v>
      </c>
      <c r="C4808" s="532" t="s">
        <v>39</v>
      </c>
      <c r="D4808" s="533">
        <v>7.7619999999999996</v>
      </c>
      <c r="E4808" s="534">
        <v>7.8630000000000004</v>
      </c>
      <c r="F4808" s="535" t="s">
        <v>16</v>
      </c>
      <c r="G4808" s="536"/>
      <c r="H4808" s="535" t="s">
        <v>1057</v>
      </c>
      <c r="I4808" s="537" t="s">
        <v>1058</v>
      </c>
      <c r="J4808" s="538"/>
      <c r="K4808" s="535" t="str">
        <f t="shared" si="136"/>
        <v>09,25</v>
      </c>
      <c r="L4808" s="535" t="s">
        <v>266</v>
      </c>
      <c r="M4808" s="535">
        <v>7830.2200000000012</v>
      </c>
      <c r="N4808" s="539">
        <v>0.58333333333333337</v>
      </c>
    </row>
    <row r="4809" spans="1:14" ht="19.5" hidden="1" thickBot="1" x14ac:dyDescent="0.3">
      <c r="A4809" s="684"/>
      <c r="B4809" s="563" t="s">
        <v>1055</v>
      </c>
      <c r="C4809" s="564" t="s">
        <v>41</v>
      </c>
      <c r="D4809" s="565">
        <v>3.6150000000000002</v>
      </c>
      <c r="E4809" s="566">
        <v>3.7069999999999999</v>
      </c>
      <c r="F4809" s="567" t="s">
        <v>16</v>
      </c>
      <c r="G4809" s="568"/>
      <c r="H4809" s="567" t="s">
        <v>1057</v>
      </c>
      <c r="I4809" s="569" t="s">
        <v>1058</v>
      </c>
      <c r="J4809" s="570"/>
      <c r="K4809" s="567" t="str">
        <f t="shared" si="136"/>
        <v>09,25</v>
      </c>
      <c r="L4809" s="567" t="s">
        <v>266</v>
      </c>
      <c r="M4809" s="567">
        <v>3692.7</v>
      </c>
      <c r="N4809" s="571">
        <v>0.58333333333333337</v>
      </c>
    </row>
    <row r="4810" spans="1:14" ht="19.5" hidden="1" thickBot="1" x14ac:dyDescent="0.3">
      <c r="A4810" s="684"/>
      <c r="B4810" s="563" t="s">
        <v>1055</v>
      </c>
      <c r="C4810" s="564" t="s">
        <v>981</v>
      </c>
      <c r="D4810" s="565">
        <v>5.0869999999999997</v>
      </c>
      <c r="E4810" s="566">
        <v>5.1109999999999998</v>
      </c>
      <c r="F4810" s="567" t="s">
        <v>16</v>
      </c>
      <c r="G4810" s="568"/>
      <c r="H4810" s="567" t="s">
        <v>1057</v>
      </c>
      <c r="I4810" s="569" t="s">
        <v>1058</v>
      </c>
      <c r="J4810" s="570"/>
      <c r="K4810" s="567" t="str">
        <f t="shared" si="136"/>
        <v>09,25</v>
      </c>
      <c r="L4810" s="567" t="s">
        <v>266</v>
      </c>
      <c r="M4810" s="567">
        <v>5091.66</v>
      </c>
      <c r="N4810" s="571">
        <v>0.58333333333333337</v>
      </c>
    </row>
    <row r="4811" spans="1:14" ht="19.5" hidden="1" thickBot="1" x14ac:dyDescent="0.3">
      <c r="A4811" s="684"/>
      <c r="B4811" s="590" t="s">
        <v>1055</v>
      </c>
      <c r="C4811" s="591" t="s">
        <v>32</v>
      </c>
      <c r="D4811" s="592">
        <v>1</v>
      </c>
      <c r="E4811" s="593">
        <v>1.0069999999999999</v>
      </c>
      <c r="F4811" s="594" t="s">
        <v>16</v>
      </c>
      <c r="G4811" s="595"/>
      <c r="H4811" s="594" t="s">
        <v>1057</v>
      </c>
      <c r="I4811" s="596" t="s">
        <v>1058</v>
      </c>
      <c r="J4811" s="597"/>
      <c r="K4811" s="594" t="str">
        <f t="shared" si="136"/>
        <v>09,25</v>
      </c>
      <c r="L4811" s="594" t="s">
        <v>266</v>
      </c>
      <c r="M4811" s="594">
        <v>1006.1999999999999</v>
      </c>
      <c r="N4811" s="598">
        <v>0.58333333333333337</v>
      </c>
    </row>
    <row r="4812" spans="1:14" ht="19.5" hidden="1" thickBot="1" x14ac:dyDescent="0.3">
      <c r="A4812" s="682">
        <f t="shared" si="137"/>
        <v>2721</v>
      </c>
      <c r="B4812" s="479" t="s">
        <v>1056</v>
      </c>
      <c r="C4812" s="480" t="s">
        <v>26</v>
      </c>
      <c r="D4812" s="481">
        <v>12.981</v>
      </c>
      <c r="E4812" s="482">
        <v>13.157</v>
      </c>
      <c r="F4812" s="483" t="s">
        <v>16</v>
      </c>
      <c r="G4812" s="549"/>
      <c r="H4812" s="483" t="s">
        <v>1058</v>
      </c>
      <c r="I4812" s="484" t="s">
        <v>1058</v>
      </c>
      <c r="J4812" s="485"/>
      <c r="K4812" s="483" t="str">
        <f t="shared" si="136"/>
        <v>09,25</v>
      </c>
      <c r="L4812" s="483" t="s">
        <v>265</v>
      </c>
      <c r="M4812" s="483">
        <v>13108.020000000002</v>
      </c>
      <c r="N4812" s="486">
        <v>0.375</v>
      </c>
    </row>
    <row r="4813" spans="1:14" ht="19.5" hidden="1" thickBot="1" x14ac:dyDescent="0.3">
      <c r="A4813" s="685"/>
      <c r="B4813" s="645" t="s">
        <v>1056</v>
      </c>
      <c r="C4813" s="646" t="s">
        <v>26</v>
      </c>
      <c r="D4813" s="647">
        <v>4.1139999999999999</v>
      </c>
      <c r="E4813" s="648">
        <v>4.1130000000000004</v>
      </c>
      <c r="F4813" s="649" t="s">
        <v>16</v>
      </c>
      <c r="G4813" s="650" t="s">
        <v>496</v>
      </c>
      <c r="H4813" s="649" t="s">
        <v>1058</v>
      </c>
      <c r="I4813" s="651" t="s">
        <v>1058</v>
      </c>
      <c r="J4813" s="652"/>
      <c r="K4813" s="649" t="str">
        <f t="shared" si="136"/>
        <v>09,25</v>
      </c>
      <c r="L4813" s="649" t="s">
        <v>265</v>
      </c>
      <c r="M4813" s="649">
        <v>4114.26</v>
      </c>
      <c r="N4813" s="653">
        <v>0.375</v>
      </c>
    </row>
    <row r="4814" spans="1:14" ht="19.5" hidden="1" thickBot="1" x14ac:dyDescent="0.3">
      <c r="A4814" s="503">
        <f t="shared" si="137"/>
        <v>2722</v>
      </c>
      <c r="B4814" s="504" t="s">
        <v>1056</v>
      </c>
      <c r="C4814" s="505" t="s">
        <v>848</v>
      </c>
      <c r="D4814" s="506">
        <v>18</v>
      </c>
      <c r="E4814" s="507">
        <v>18.11</v>
      </c>
      <c r="F4814" s="508" t="s">
        <v>16</v>
      </c>
      <c r="G4814" s="509"/>
      <c r="H4814" s="508" t="s">
        <v>1058</v>
      </c>
      <c r="I4814" s="510" t="s">
        <v>1058</v>
      </c>
      <c r="J4814" s="511"/>
      <c r="K4814" s="508" t="str">
        <f t="shared" si="136"/>
        <v>09,25</v>
      </c>
      <c r="L4814" s="508" t="s">
        <v>266</v>
      </c>
      <c r="M4814" s="508">
        <v>18091.980000000003</v>
      </c>
      <c r="N4814" s="512">
        <v>0.41666666666666669</v>
      </c>
    </row>
    <row r="4815" spans="1:14" ht="19.5" hidden="1" thickBot="1" x14ac:dyDescent="0.3">
      <c r="A4815" s="513">
        <f t="shared" si="137"/>
        <v>2723</v>
      </c>
      <c r="B4815" s="514" t="s">
        <v>1056</v>
      </c>
      <c r="C4815" s="515" t="s">
        <v>26</v>
      </c>
      <c r="D4815" s="516">
        <v>17.477</v>
      </c>
      <c r="E4815" s="517">
        <f>17.539+0.116</f>
        <v>17.655000000000001</v>
      </c>
      <c r="F4815" s="518" t="s">
        <v>16</v>
      </c>
      <c r="G4815" s="519"/>
      <c r="H4815" s="518" t="s">
        <v>1059</v>
      </c>
      <c r="I4815" s="520" t="s">
        <v>1059</v>
      </c>
      <c r="J4815" s="521" t="s">
        <v>986</v>
      </c>
      <c r="K4815" s="518" t="str">
        <f t="shared" si="136"/>
        <v>09,25</v>
      </c>
      <c r="L4815" s="518" t="s">
        <v>265</v>
      </c>
      <c r="M4815" s="518">
        <v>17646.160000000003</v>
      </c>
      <c r="N4815" s="522">
        <v>0.375</v>
      </c>
    </row>
    <row r="4816" spans="1:14" ht="19.5" hidden="1" thickBot="1" x14ac:dyDescent="0.3">
      <c r="A4816" s="678">
        <f t="shared" si="137"/>
        <v>2724</v>
      </c>
      <c r="B4816" s="531" t="s">
        <v>1056</v>
      </c>
      <c r="C4816" s="532" t="s">
        <v>839</v>
      </c>
      <c r="D4816" s="533">
        <v>1.673</v>
      </c>
      <c r="E4816" s="534">
        <v>1.7390000000000001</v>
      </c>
      <c r="F4816" s="535" t="s">
        <v>16</v>
      </c>
      <c r="G4816" s="536"/>
      <c r="H4816" s="535" t="s">
        <v>1059</v>
      </c>
      <c r="I4816" s="537" t="s">
        <v>1059</v>
      </c>
      <c r="J4816" s="538"/>
      <c r="K4816" s="535" t="str">
        <f t="shared" si="136"/>
        <v>09,25</v>
      </c>
      <c r="L4816" s="535" t="s">
        <v>28</v>
      </c>
      <c r="M4816" s="535">
        <v>1734.84</v>
      </c>
      <c r="N4816" s="539">
        <v>0.41666666666666669</v>
      </c>
    </row>
    <row r="4817" spans="1:14" ht="19.5" hidden="1" thickBot="1" x14ac:dyDescent="0.3">
      <c r="A4817" s="679"/>
      <c r="B4817" s="636" t="s">
        <v>1056</v>
      </c>
      <c r="C4817" s="637" t="s">
        <v>23</v>
      </c>
      <c r="D4817" s="638">
        <v>15.743</v>
      </c>
      <c r="E4817" s="639">
        <v>15.932</v>
      </c>
      <c r="F4817" s="640" t="s">
        <v>16</v>
      </c>
      <c r="G4817" s="641"/>
      <c r="H4817" s="640" t="s">
        <v>1059</v>
      </c>
      <c r="I4817" s="642" t="s">
        <v>1059</v>
      </c>
      <c r="J4817" s="643"/>
      <c r="K4817" s="640" t="str">
        <f t="shared" si="136"/>
        <v>09,25</v>
      </c>
      <c r="L4817" s="640" t="s">
        <v>28</v>
      </c>
      <c r="M4817" s="640">
        <v>15871.61</v>
      </c>
      <c r="N4817" s="644">
        <v>0.41666666666666669</v>
      </c>
    </row>
    <row r="4818" spans="1:14" ht="19.5" hidden="1" thickBot="1" x14ac:dyDescent="0.3">
      <c r="A4818" s="682">
        <f t="shared" si="137"/>
        <v>2725</v>
      </c>
      <c r="B4818" s="479" t="s">
        <v>1056</v>
      </c>
      <c r="C4818" s="480" t="s">
        <v>23</v>
      </c>
      <c r="D4818" s="481">
        <v>2.8</v>
      </c>
      <c r="E4818" s="482">
        <v>2.85</v>
      </c>
      <c r="F4818" s="483" t="s">
        <v>16</v>
      </c>
      <c r="G4818" s="549"/>
      <c r="H4818" s="483" t="s">
        <v>1059</v>
      </c>
      <c r="I4818" s="484" t="s">
        <v>1059</v>
      </c>
      <c r="J4818" s="485"/>
      <c r="K4818" s="483" t="str">
        <f t="shared" si="136"/>
        <v>09,25</v>
      </c>
      <c r="L4818" s="483" t="s">
        <v>28</v>
      </c>
      <c r="M4818" s="483">
        <v>2824.68</v>
      </c>
      <c r="N4818" s="486">
        <v>0.45833333333333331</v>
      </c>
    </row>
    <row r="4819" spans="1:14" ht="19.5" hidden="1" thickBot="1" x14ac:dyDescent="0.3">
      <c r="A4819" s="685"/>
      <c r="B4819" s="645" t="s">
        <v>1056</v>
      </c>
      <c r="C4819" s="646" t="s">
        <v>47</v>
      </c>
      <c r="D4819" s="647">
        <v>14.62</v>
      </c>
      <c r="E4819" s="648">
        <v>14.839</v>
      </c>
      <c r="F4819" s="649" t="s">
        <v>16</v>
      </c>
      <c r="G4819" s="650"/>
      <c r="H4819" s="649" t="s">
        <v>1059</v>
      </c>
      <c r="I4819" s="651" t="s">
        <v>1059</v>
      </c>
      <c r="J4819" s="652"/>
      <c r="K4819" s="649" t="str">
        <f t="shared" si="136"/>
        <v>09,25</v>
      </c>
      <c r="L4819" s="649" t="s">
        <v>28</v>
      </c>
      <c r="M4819" s="649">
        <v>14781.06</v>
      </c>
      <c r="N4819" s="653">
        <v>0.45833333333333331</v>
      </c>
    </row>
    <row r="4820" spans="1:14" ht="19.5" hidden="1" thickBot="1" x14ac:dyDescent="0.3">
      <c r="A4820" s="678">
        <f t="shared" si="137"/>
        <v>2726</v>
      </c>
      <c r="B4820" s="531" t="s">
        <v>1056</v>
      </c>
      <c r="C4820" s="532" t="s">
        <v>15</v>
      </c>
      <c r="D4820" s="533">
        <v>4.24</v>
      </c>
      <c r="E4820" s="534">
        <v>4.3490000000000002</v>
      </c>
      <c r="F4820" s="535" t="s">
        <v>16</v>
      </c>
      <c r="G4820" s="680" t="s">
        <v>1060</v>
      </c>
      <c r="H4820" s="535" t="s">
        <v>1059</v>
      </c>
      <c r="I4820" s="537" t="s">
        <v>1059</v>
      </c>
      <c r="J4820" s="538"/>
      <c r="K4820" s="535" t="str">
        <f t="shared" si="136"/>
        <v>09,25</v>
      </c>
      <c r="L4820" s="535" t="s">
        <v>28</v>
      </c>
      <c r="M4820" s="535">
        <v>4348.18</v>
      </c>
      <c r="N4820" s="539">
        <v>0.5</v>
      </c>
    </row>
    <row r="4821" spans="1:14" ht="19.5" hidden="1" thickBot="1" x14ac:dyDescent="0.3">
      <c r="A4821" s="684"/>
      <c r="B4821" s="563" t="s">
        <v>1056</v>
      </c>
      <c r="C4821" s="564" t="s">
        <v>24</v>
      </c>
      <c r="D4821" s="565">
        <v>3.1859999999999999</v>
      </c>
      <c r="E4821" s="566">
        <f>3.324+0.028</f>
        <v>3.3519999999999999</v>
      </c>
      <c r="F4821" s="567" t="s">
        <v>16</v>
      </c>
      <c r="G4821" s="689"/>
      <c r="H4821" s="567" t="s">
        <v>1059</v>
      </c>
      <c r="I4821" s="569" t="s">
        <v>1059</v>
      </c>
      <c r="J4821" s="570" t="s">
        <v>986</v>
      </c>
      <c r="K4821" s="567" t="str">
        <f t="shared" si="136"/>
        <v>09,25</v>
      </c>
      <c r="L4821" s="567" t="s">
        <v>28</v>
      </c>
      <c r="M4821" s="567">
        <v>3332.7400000000007</v>
      </c>
      <c r="N4821" s="571">
        <v>0.5</v>
      </c>
    </row>
    <row r="4822" spans="1:14" ht="19.5" hidden="1" thickBot="1" x14ac:dyDescent="0.3">
      <c r="A4822" s="679"/>
      <c r="B4822" s="636" t="s">
        <v>1056</v>
      </c>
      <c r="C4822" s="637" t="s">
        <v>21</v>
      </c>
      <c r="D4822" s="638">
        <v>6.9189999999999996</v>
      </c>
      <c r="E4822" s="639">
        <v>7.0330000000000004</v>
      </c>
      <c r="F4822" s="640" t="s">
        <v>16</v>
      </c>
      <c r="G4822" s="681"/>
      <c r="H4822" s="640" t="s">
        <v>1059</v>
      </c>
      <c r="I4822" s="642" t="s">
        <v>1059</v>
      </c>
      <c r="J4822" s="643"/>
      <c r="K4822" s="640" t="str">
        <f t="shared" si="136"/>
        <v>09,25</v>
      </c>
      <c r="L4822" s="640" t="s">
        <v>28</v>
      </c>
      <c r="M4822" s="640">
        <v>6994.6799999999994</v>
      </c>
      <c r="N4822" s="644">
        <v>0.5</v>
      </c>
    </row>
    <row r="4823" spans="1:14" ht="19.5" hidden="1" thickBot="1" x14ac:dyDescent="0.3">
      <c r="A4823" s="513">
        <f t="shared" si="137"/>
        <v>2727</v>
      </c>
      <c r="B4823" s="514" t="s">
        <v>1056</v>
      </c>
      <c r="C4823" s="515" t="s">
        <v>26</v>
      </c>
      <c r="D4823" s="516">
        <v>12.038</v>
      </c>
      <c r="E4823" s="517">
        <v>12.038</v>
      </c>
      <c r="F4823" s="518" t="s">
        <v>30</v>
      </c>
      <c r="G4823" s="519"/>
      <c r="H4823" s="518" t="s">
        <v>1058</v>
      </c>
      <c r="I4823" s="520" t="s">
        <v>1058</v>
      </c>
      <c r="J4823" s="521"/>
      <c r="K4823" s="518" t="str">
        <f t="shared" si="136"/>
        <v>09,25</v>
      </c>
      <c r="L4823" s="518" t="s">
        <v>265</v>
      </c>
      <c r="M4823" s="518">
        <v>12038.400000000001</v>
      </c>
      <c r="N4823" s="522">
        <v>0.375</v>
      </c>
    </row>
    <row r="4824" spans="1:14" ht="19.5" hidden="1" thickBot="1" x14ac:dyDescent="0.3">
      <c r="A4824" s="551">
        <f t="shared" si="137"/>
        <v>2728</v>
      </c>
      <c r="B4824" s="552" t="s">
        <v>1056</v>
      </c>
      <c r="C4824" s="553" t="s">
        <v>764</v>
      </c>
      <c r="D4824" s="554">
        <v>9.9160000000000004</v>
      </c>
      <c r="E4824" s="555">
        <v>9.9160000000000004</v>
      </c>
      <c r="F4824" s="556" t="s">
        <v>30</v>
      </c>
      <c r="G4824" s="557"/>
      <c r="H4824" s="556" t="s">
        <v>1058</v>
      </c>
      <c r="I4824" s="558" t="s">
        <v>1059</v>
      </c>
      <c r="J4824" s="559"/>
      <c r="K4824" s="556" t="str">
        <f t="shared" si="136"/>
        <v>09,25</v>
      </c>
      <c r="L4824" s="556" t="s">
        <v>28</v>
      </c>
      <c r="M4824" s="556">
        <v>9916.8000000000011</v>
      </c>
      <c r="N4824" s="560">
        <v>0.5</v>
      </c>
    </row>
    <row r="4825" spans="1:14" ht="19.5" hidden="1" thickBot="1" x14ac:dyDescent="0.3">
      <c r="A4825" s="682">
        <f t="shared" ref="A4825:A4887" si="138">MAX(A4809:A4824)+1</f>
        <v>2729</v>
      </c>
      <c r="B4825" s="479" t="s">
        <v>1057</v>
      </c>
      <c r="C4825" s="480" t="s">
        <v>587</v>
      </c>
      <c r="D4825" s="481">
        <v>15.914999999999999</v>
      </c>
      <c r="E4825" s="482">
        <v>15.972</v>
      </c>
      <c r="F4825" s="483" t="s">
        <v>16</v>
      </c>
      <c r="G4825" s="549" t="s">
        <v>47</v>
      </c>
      <c r="H4825" s="483" t="s">
        <v>1059</v>
      </c>
      <c r="I4825" s="484" t="s">
        <v>1059</v>
      </c>
      <c r="J4825" s="485"/>
      <c r="K4825" s="483" t="str">
        <f t="shared" si="136"/>
        <v>09,25</v>
      </c>
      <c r="L4825" s="483" t="s">
        <v>28</v>
      </c>
      <c r="M4825" s="483">
        <v>15915.400000000001</v>
      </c>
      <c r="N4825" s="486">
        <v>0.54166666666666663</v>
      </c>
    </row>
    <row r="4826" spans="1:14" ht="57" hidden="1" thickBot="1" x14ac:dyDescent="0.3">
      <c r="A4826" s="685"/>
      <c r="B4826" s="645" t="s">
        <v>1057</v>
      </c>
      <c r="C4826" s="646" t="s">
        <v>587</v>
      </c>
      <c r="D4826" s="647">
        <v>1.4</v>
      </c>
      <c r="E4826" s="648">
        <v>1.413</v>
      </c>
      <c r="F4826" s="649" t="s">
        <v>16</v>
      </c>
      <c r="G4826" s="650" t="s">
        <v>794</v>
      </c>
      <c r="H4826" s="649" t="s">
        <v>1059</v>
      </c>
      <c r="I4826" s="651" t="s">
        <v>1059</v>
      </c>
      <c r="J4826" s="652"/>
      <c r="K4826" s="649" t="str">
        <f t="shared" si="136"/>
        <v>09,25</v>
      </c>
      <c r="L4826" s="649" t="s">
        <v>28</v>
      </c>
      <c r="M4826" s="649">
        <v>1400.1599999999999</v>
      </c>
      <c r="N4826" s="653">
        <v>0.54166666666666663</v>
      </c>
    </row>
    <row r="4827" spans="1:14" ht="19.5" hidden="1" thickBot="1" x14ac:dyDescent="0.3">
      <c r="A4827" s="503">
        <f t="shared" si="138"/>
        <v>2730</v>
      </c>
      <c r="B4827" s="504" t="s">
        <v>1057</v>
      </c>
      <c r="C4827" s="505" t="s">
        <v>26</v>
      </c>
      <c r="D4827" s="506">
        <v>17.344000000000001</v>
      </c>
      <c r="E4827" s="507">
        <f>17.381+0.12</f>
        <v>17.501000000000001</v>
      </c>
      <c r="F4827" s="508" t="s">
        <v>16</v>
      </c>
      <c r="G4827" s="509"/>
      <c r="H4827" s="508" t="s">
        <v>1061</v>
      </c>
      <c r="I4827" s="510" t="s">
        <v>1061</v>
      </c>
      <c r="J4827" s="511" t="s">
        <v>986</v>
      </c>
      <c r="K4827" s="508" t="str">
        <f t="shared" si="136"/>
        <v>09,25</v>
      </c>
      <c r="L4827" s="508" t="s">
        <v>265</v>
      </c>
      <c r="M4827" s="508">
        <v>17513.120000000003</v>
      </c>
      <c r="N4827" s="512">
        <v>0.375</v>
      </c>
    </row>
    <row r="4828" spans="1:14" ht="19.5" hidden="1" thickBot="1" x14ac:dyDescent="0.3">
      <c r="A4828" s="572">
        <f t="shared" si="138"/>
        <v>2731</v>
      </c>
      <c r="B4828" s="573" t="s">
        <v>1057</v>
      </c>
      <c r="C4828" s="574" t="s">
        <v>26</v>
      </c>
      <c r="D4828" s="575">
        <v>12.459</v>
      </c>
      <c r="E4828" s="576">
        <v>12.459</v>
      </c>
      <c r="F4828" s="577" t="s">
        <v>30</v>
      </c>
      <c r="G4828" s="578"/>
      <c r="H4828" s="577" t="s">
        <v>1059</v>
      </c>
      <c r="I4828" s="579" t="s">
        <v>1059</v>
      </c>
      <c r="J4828" s="580"/>
      <c r="K4828" s="577" t="str">
        <f t="shared" si="136"/>
        <v>09,25</v>
      </c>
      <c r="L4828" s="577" t="s">
        <v>265</v>
      </c>
      <c r="M4828" s="577">
        <v>12459.160000000002</v>
      </c>
      <c r="N4828" s="581">
        <v>0.375</v>
      </c>
    </row>
    <row r="4829" spans="1:14" ht="19.5" hidden="1" thickBot="1" x14ac:dyDescent="0.3">
      <c r="A4829" s="503">
        <f t="shared" si="138"/>
        <v>2732</v>
      </c>
      <c r="B4829" s="504" t="s">
        <v>1058</v>
      </c>
      <c r="C4829" s="505" t="s">
        <v>587</v>
      </c>
      <c r="D4829" s="506">
        <v>9.7520000000000007</v>
      </c>
      <c r="E4829" s="507">
        <v>9.7520000000000007</v>
      </c>
      <c r="F4829" s="508" t="s">
        <v>30</v>
      </c>
      <c r="G4829" s="509" t="s">
        <v>23</v>
      </c>
      <c r="H4829" s="508" t="s">
        <v>1061</v>
      </c>
      <c r="I4829" s="510" t="s">
        <v>1061</v>
      </c>
      <c r="J4829" s="511"/>
      <c r="K4829" s="508" t="str">
        <f t="shared" si="136"/>
        <v>09,25</v>
      </c>
      <c r="L4829" s="508" t="s">
        <v>28</v>
      </c>
      <c r="M4829" s="508">
        <v>9752.8799999999992</v>
      </c>
      <c r="N4829" s="512">
        <v>0.41666666666666669</v>
      </c>
    </row>
    <row r="4830" spans="1:14" ht="19.5" hidden="1" thickBot="1" x14ac:dyDescent="0.3">
      <c r="A4830" s="682">
        <f t="shared" si="138"/>
        <v>2733</v>
      </c>
      <c r="B4830" s="479" t="s">
        <v>1058</v>
      </c>
      <c r="C4830" s="480" t="s">
        <v>26</v>
      </c>
      <c r="D4830" s="481">
        <v>8.2159999999999993</v>
      </c>
      <c r="E4830" s="482">
        <v>8.2159999999999993</v>
      </c>
      <c r="F4830" s="483" t="s">
        <v>30</v>
      </c>
      <c r="G4830" s="686" t="s">
        <v>72</v>
      </c>
      <c r="H4830" s="483" t="s">
        <v>1062</v>
      </c>
      <c r="I4830" s="484" t="s">
        <v>1062</v>
      </c>
      <c r="J4830" s="485"/>
      <c r="K4830" s="483" t="str">
        <f t="shared" si="136"/>
        <v>09,25</v>
      </c>
      <c r="L4830" s="483" t="s">
        <v>265</v>
      </c>
      <c r="M4830" s="483">
        <v>8216.9600000000009</v>
      </c>
      <c r="N4830" s="486">
        <v>0.375</v>
      </c>
    </row>
    <row r="4831" spans="1:14" ht="19.5" hidden="1" thickBot="1" x14ac:dyDescent="0.3">
      <c r="A4831" s="685"/>
      <c r="B4831" s="645" t="s">
        <v>1058</v>
      </c>
      <c r="C4831" s="646" t="s">
        <v>26</v>
      </c>
      <c r="D4831" s="647">
        <v>5.649</v>
      </c>
      <c r="E4831" s="648">
        <v>5.7240000000000002</v>
      </c>
      <c r="F4831" s="649" t="s">
        <v>16</v>
      </c>
      <c r="G4831" s="688"/>
      <c r="H4831" s="649" t="s">
        <v>1062</v>
      </c>
      <c r="I4831" s="651" t="s">
        <v>1062</v>
      </c>
      <c r="J4831" s="652"/>
      <c r="K4831" s="649" t="str">
        <f t="shared" si="136"/>
        <v>09,25</v>
      </c>
      <c r="L4831" s="649" t="s">
        <v>265</v>
      </c>
      <c r="M4831" s="649">
        <v>5790.78</v>
      </c>
      <c r="N4831" s="653">
        <v>0.375</v>
      </c>
    </row>
    <row r="4832" spans="1:14" ht="19.5" hidden="1" thickBot="1" x14ac:dyDescent="0.3">
      <c r="A4832" s="678">
        <f t="shared" si="138"/>
        <v>2734</v>
      </c>
      <c r="B4832" s="531" t="s">
        <v>1058</v>
      </c>
      <c r="C4832" s="532" t="s">
        <v>47</v>
      </c>
      <c r="D4832" s="533">
        <v>9.39</v>
      </c>
      <c r="E4832" s="534">
        <v>9.5549999999999997</v>
      </c>
      <c r="F4832" s="535" t="s">
        <v>16</v>
      </c>
      <c r="G4832" s="536"/>
      <c r="H4832" s="535" t="s">
        <v>1062</v>
      </c>
      <c r="I4832" s="537" t="s">
        <v>1062</v>
      </c>
      <c r="J4832" s="538"/>
      <c r="K4832" s="535" t="str">
        <f t="shared" si="136"/>
        <v>09,25</v>
      </c>
      <c r="L4832" s="535" t="s">
        <v>28</v>
      </c>
      <c r="M4832" s="535">
        <v>9517.57</v>
      </c>
      <c r="N4832" s="539">
        <v>0.41666666666666669</v>
      </c>
    </row>
    <row r="4833" spans="1:14" ht="19.5" hidden="1" thickBot="1" x14ac:dyDescent="0.3">
      <c r="A4833" s="679"/>
      <c r="B4833" s="636" t="s">
        <v>1058</v>
      </c>
      <c r="C4833" s="637" t="s">
        <v>25</v>
      </c>
      <c r="D4833" s="638">
        <v>7.78</v>
      </c>
      <c r="E4833" s="639">
        <v>7.8380000000000001</v>
      </c>
      <c r="F4833" s="640" t="s">
        <v>16</v>
      </c>
      <c r="G4833" s="641"/>
      <c r="H4833" s="640" t="s">
        <v>1062</v>
      </c>
      <c r="I4833" s="642" t="s">
        <v>1062</v>
      </c>
      <c r="J4833" s="643"/>
      <c r="K4833" s="640" t="str">
        <f t="shared" si="136"/>
        <v>09,25</v>
      </c>
      <c r="L4833" s="640" t="s">
        <v>28</v>
      </c>
      <c r="M4833" s="640">
        <v>7823.88</v>
      </c>
      <c r="N4833" s="644">
        <v>0.41666666666666669</v>
      </c>
    </row>
    <row r="4834" spans="1:14" ht="19.5" hidden="1" thickBot="1" x14ac:dyDescent="0.3">
      <c r="A4834" s="682">
        <f t="shared" si="138"/>
        <v>2735</v>
      </c>
      <c r="B4834" s="479" t="s">
        <v>1058</v>
      </c>
      <c r="C4834" s="480" t="s">
        <v>913</v>
      </c>
      <c r="D4834" s="481">
        <v>3.74</v>
      </c>
      <c r="E4834" s="482">
        <f>3.498+0.18</f>
        <v>3.6780000000000004</v>
      </c>
      <c r="F4834" s="483" t="s">
        <v>16</v>
      </c>
      <c r="G4834" s="549"/>
      <c r="H4834" s="483" t="s">
        <v>1062</v>
      </c>
      <c r="I4834" s="484" t="s">
        <v>1062</v>
      </c>
      <c r="J4834" s="485" t="s">
        <v>986</v>
      </c>
      <c r="K4834" s="483" t="str">
        <f t="shared" si="136"/>
        <v>09,25</v>
      </c>
      <c r="L4834" s="483" t="s">
        <v>266</v>
      </c>
      <c r="M4834" s="483">
        <v>3760.8199999999997</v>
      </c>
      <c r="N4834" s="486">
        <v>0.45833333333333331</v>
      </c>
    </row>
    <row r="4835" spans="1:14" ht="19.5" hidden="1" thickBot="1" x14ac:dyDescent="0.3">
      <c r="A4835" s="683"/>
      <c r="B4835" s="523" t="s">
        <v>1058</v>
      </c>
      <c r="C4835" s="524" t="s">
        <v>15</v>
      </c>
      <c r="D4835" s="525">
        <v>3.6509999999999998</v>
      </c>
      <c r="E4835" s="526">
        <v>3.7839999999999998</v>
      </c>
      <c r="F4835" s="527" t="s">
        <v>16</v>
      </c>
      <c r="G4835" s="561"/>
      <c r="H4835" s="527" t="s">
        <v>1062</v>
      </c>
      <c r="I4835" s="528" t="s">
        <v>1062</v>
      </c>
      <c r="J4835" s="529"/>
      <c r="K4835" s="527" t="str">
        <f t="shared" si="136"/>
        <v>09,25</v>
      </c>
      <c r="L4835" s="527" t="s">
        <v>28</v>
      </c>
      <c r="M4835" s="527">
        <v>3769.1099999999997</v>
      </c>
      <c r="N4835" s="530">
        <v>0.45833333333333331</v>
      </c>
    </row>
    <row r="4836" spans="1:14" ht="19.5" hidden="1" thickBot="1" x14ac:dyDescent="0.3">
      <c r="A4836" s="683"/>
      <c r="B4836" s="523" t="s">
        <v>1058</v>
      </c>
      <c r="C4836" s="524" t="s">
        <v>23</v>
      </c>
      <c r="D4836" s="525">
        <v>4.9000000000000004</v>
      </c>
      <c r="E4836" s="526">
        <v>4.9370000000000003</v>
      </c>
      <c r="F4836" s="527" t="s">
        <v>16</v>
      </c>
      <c r="G4836" s="561"/>
      <c r="H4836" s="527" t="s">
        <v>1062</v>
      </c>
      <c r="I4836" s="528" t="s">
        <v>1062</v>
      </c>
      <c r="J4836" s="529"/>
      <c r="K4836" s="527" t="str">
        <f t="shared" si="136"/>
        <v>09,25</v>
      </c>
      <c r="L4836" s="527" t="s">
        <v>28</v>
      </c>
      <c r="M4836" s="527">
        <v>4958.6400000000003</v>
      </c>
      <c r="N4836" s="530">
        <v>0.45833333333333331</v>
      </c>
    </row>
    <row r="4837" spans="1:14" ht="19.5" hidden="1" thickBot="1" x14ac:dyDescent="0.3">
      <c r="A4837" s="685"/>
      <c r="B4837" s="645" t="s">
        <v>1058</v>
      </c>
      <c r="C4837" s="646" t="s">
        <v>24</v>
      </c>
      <c r="D4837" s="647">
        <v>4.84</v>
      </c>
      <c r="E4837" s="648">
        <v>4.9649999999999999</v>
      </c>
      <c r="F4837" s="649" t="s">
        <v>16</v>
      </c>
      <c r="G4837" s="650"/>
      <c r="H4837" s="649" t="s">
        <v>1062</v>
      </c>
      <c r="I4837" s="651" t="s">
        <v>1062</v>
      </c>
      <c r="J4837" s="652"/>
      <c r="K4837" s="649" t="str">
        <f t="shared" si="136"/>
        <v>09,25</v>
      </c>
      <c r="L4837" s="649" t="s">
        <v>28</v>
      </c>
      <c r="M4837" s="649">
        <v>4967</v>
      </c>
      <c r="N4837" s="653">
        <v>0.45833333333333331</v>
      </c>
    </row>
    <row r="4838" spans="1:14" ht="29.25" hidden="1" customHeight="1" x14ac:dyDescent="0.25">
      <c r="A4838" s="678">
        <f t="shared" si="138"/>
        <v>2736</v>
      </c>
      <c r="B4838" s="531" t="s">
        <v>1058</v>
      </c>
      <c r="C4838" s="532" t="s">
        <v>23</v>
      </c>
      <c r="D4838" s="533">
        <v>10.782</v>
      </c>
      <c r="E4838" s="534">
        <v>10.962</v>
      </c>
      <c r="F4838" s="535" t="s">
        <v>16</v>
      </c>
      <c r="G4838" s="680" t="s">
        <v>1063</v>
      </c>
      <c r="H4838" s="535" t="s">
        <v>1062</v>
      </c>
      <c r="I4838" s="537" t="s">
        <v>1064</v>
      </c>
      <c r="J4838" s="538"/>
      <c r="K4838" s="535" t="str">
        <f t="shared" si="136"/>
        <v>09,25</v>
      </c>
      <c r="L4838" s="535" t="s">
        <v>28</v>
      </c>
      <c r="M4838" s="535">
        <v>10921.36</v>
      </c>
      <c r="N4838" s="539">
        <v>0.5</v>
      </c>
    </row>
    <row r="4839" spans="1:14" ht="29.25" hidden="1" customHeight="1" thickBot="1" x14ac:dyDescent="0.3">
      <c r="A4839" s="679"/>
      <c r="B4839" s="636" t="s">
        <v>1058</v>
      </c>
      <c r="C4839" s="637" t="s">
        <v>47</v>
      </c>
      <c r="D4839" s="638">
        <v>2.621</v>
      </c>
      <c r="E4839" s="639">
        <v>2.6819999999999999</v>
      </c>
      <c r="F4839" s="640" t="s">
        <v>16</v>
      </c>
      <c r="G4839" s="681"/>
      <c r="H4839" s="640" t="s">
        <v>1062</v>
      </c>
      <c r="I4839" s="642" t="s">
        <v>1064</v>
      </c>
      <c r="J4839" s="643"/>
      <c r="K4839" s="640" t="str">
        <f t="shared" si="136"/>
        <v>09,25</v>
      </c>
      <c r="L4839" s="640" t="s">
        <v>28</v>
      </c>
      <c r="M4839" s="640">
        <v>2670.6600000000003</v>
      </c>
      <c r="N4839" s="644">
        <v>0.5</v>
      </c>
    </row>
    <row r="4840" spans="1:14" ht="19.5" hidden="1" thickBot="1" x14ac:dyDescent="0.3">
      <c r="A4840" s="682">
        <f t="shared" si="138"/>
        <v>2737</v>
      </c>
      <c r="B4840" s="479" t="s">
        <v>1058</v>
      </c>
      <c r="C4840" s="480" t="s">
        <v>26</v>
      </c>
      <c r="D4840" s="481">
        <v>14.997</v>
      </c>
      <c r="E4840" s="482">
        <f>15.167+0.02</f>
        <v>15.186999999999999</v>
      </c>
      <c r="F4840" s="483" t="s">
        <v>16</v>
      </c>
      <c r="G4840" s="549"/>
      <c r="H4840" s="483" t="s">
        <v>1064</v>
      </c>
      <c r="I4840" s="484" t="s">
        <v>1064</v>
      </c>
      <c r="J4840" s="485" t="s">
        <v>986</v>
      </c>
      <c r="K4840" s="483" t="str">
        <f t="shared" si="136"/>
        <v>09,25</v>
      </c>
      <c r="L4840" s="483" t="s">
        <v>265</v>
      </c>
      <c r="M4840" s="483">
        <v>15173.48</v>
      </c>
      <c r="N4840" s="486">
        <v>0.375</v>
      </c>
    </row>
    <row r="4841" spans="1:14" ht="19.5" hidden="1" thickBot="1" x14ac:dyDescent="0.3">
      <c r="A4841" s="685"/>
      <c r="B4841" s="645" t="s">
        <v>1058</v>
      </c>
      <c r="C4841" s="646" t="s">
        <v>952</v>
      </c>
      <c r="D4841" s="647">
        <v>2.3849999999999998</v>
      </c>
      <c r="E4841" s="648">
        <v>2.4889999999999999</v>
      </c>
      <c r="F4841" s="649" t="s">
        <v>16</v>
      </c>
      <c r="G4841" s="650"/>
      <c r="H4841" s="649" t="s">
        <v>1064</v>
      </c>
      <c r="I4841" s="651" t="s">
        <v>1064</v>
      </c>
      <c r="J4841" s="652"/>
      <c r="K4841" s="649" t="str">
        <f t="shared" si="136"/>
        <v>09,25</v>
      </c>
      <c r="L4841" s="649" t="s">
        <v>266</v>
      </c>
      <c r="M4841" s="649">
        <v>2483.2200000000003</v>
      </c>
      <c r="N4841" s="653">
        <v>0.375</v>
      </c>
    </row>
    <row r="4842" spans="1:14" ht="19.5" hidden="1" thickBot="1" x14ac:dyDescent="0.3">
      <c r="A4842" s="678">
        <f t="shared" si="138"/>
        <v>2738</v>
      </c>
      <c r="B4842" s="531" t="s">
        <v>1058</v>
      </c>
      <c r="C4842" s="532" t="s">
        <v>587</v>
      </c>
      <c r="D4842" s="533">
        <v>7.1950000000000003</v>
      </c>
      <c r="E4842" s="534">
        <v>7.1950000000000003</v>
      </c>
      <c r="F4842" s="535" t="s">
        <v>30</v>
      </c>
      <c r="G4842" s="536" t="s">
        <v>23</v>
      </c>
      <c r="H4842" s="535" t="s">
        <v>1062</v>
      </c>
      <c r="I4842" s="537" t="s">
        <v>1062</v>
      </c>
      <c r="J4842" s="538"/>
      <c r="K4842" s="535" t="str">
        <f t="shared" si="136"/>
        <v>09,25</v>
      </c>
      <c r="L4842" s="535" t="s">
        <v>28</v>
      </c>
      <c r="M4842" s="535">
        <v>7195.2</v>
      </c>
      <c r="N4842" s="539">
        <v>0.41666666666666669</v>
      </c>
    </row>
    <row r="4843" spans="1:14" ht="19.5" hidden="1" thickBot="1" x14ac:dyDescent="0.3">
      <c r="A4843" s="679"/>
      <c r="B4843" s="636" t="s">
        <v>1058</v>
      </c>
      <c r="C4843" s="637" t="s">
        <v>23</v>
      </c>
      <c r="D4843" s="638">
        <v>5.7839999999999998</v>
      </c>
      <c r="E4843" s="639">
        <v>5.7839999999999998</v>
      </c>
      <c r="F4843" s="640" t="s">
        <v>30</v>
      </c>
      <c r="G4843" s="641"/>
      <c r="H4843" s="640" t="s">
        <v>1062</v>
      </c>
      <c r="I4843" s="642" t="s">
        <v>1062</v>
      </c>
      <c r="J4843" s="643"/>
      <c r="K4843" s="640" t="str">
        <f t="shared" si="136"/>
        <v>09,25</v>
      </c>
      <c r="L4843" s="640" t="s">
        <v>28</v>
      </c>
      <c r="M4843" s="640">
        <v>5784.0400000000009</v>
      </c>
      <c r="N4843" s="644">
        <v>0.41666666666666669</v>
      </c>
    </row>
    <row r="4844" spans="1:14" ht="19.5" hidden="1" thickBot="1" x14ac:dyDescent="0.3">
      <c r="A4844" s="682">
        <f t="shared" si="138"/>
        <v>2739</v>
      </c>
      <c r="B4844" s="479" t="s">
        <v>1058</v>
      </c>
      <c r="C4844" s="480" t="s">
        <v>47</v>
      </c>
      <c r="D4844" s="481">
        <v>5.8330000000000002</v>
      </c>
      <c r="E4844" s="482">
        <v>5.8330000000000002</v>
      </c>
      <c r="F4844" s="483" t="s">
        <v>30</v>
      </c>
      <c r="G4844" s="549"/>
      <c r="H4844" s="483" t="s">
        <v>1062</v>
      </c>
      <c r="I4844" s="484" t="s">
        <v>1065</v>
      </c>
      <c r="J4844" s="485"/>
      <c r="K4844" s="483" t="str">
        <f t="shared" si="136"/>
        <v>09,25</v>
      </c>
      <c r="L4844" s="483" t="s">
        <v>28</v>
      </c>
      <c r="M4844" s="483">
        <v>5833.28</v>
      </c>
      <c r="N4844" s="486">
        <v>0.45833333333333331</v>
      </c>
    </row>
    <row r="4845" spans="1:14" ht="19.5" hidden="1" thickBot="1" x14ac:dyDescent="0.3">
      <c r="A4845" s="685"/>
      <c r="B4845" s="645" t="s">
        <v>1058</v>
      </c>
      <c r="C4845" s="646" t="s">
        <v>24</v>
      </c>
      <c r="D4845" s="647">
        <v>4.9029999999999996</v>
      </c>
      <c r="E4845" s="648">
        <v>4.9029999999999996</v>
      </c>
      <c r="F4845" s="649" t="s">
        <v>30</v>
      </c>
      <c r="G4845" s="650"/>
      <c r="H4845" s="649" t="s">
        <v>1062</v>
      </c>
      <c r="I4845" s="651" t="s">
        <v>1065</v>
      </c>
      <c r="J4845" s="652"/>
      <c r="K4845" s="649" t="str">
        <f t="shared" si="136"/>
        <v>09,25</v>
      </c>
      <c r="L4845" s="649" t="s">
        <v>28</v>
      </c>
      <c r="M4845" s="649">
        <v>4903.2</v>
      </c>
      <c r="N4845" s="653">
        <v>0.45833333333333331</v>
      </c>
    </row>
    <row r="4846" spans="1:14" ht="19.5" hidden="1" thickBot="1" x14ac:dyDescent="0.3">
      <c r="A4846" s="678">
        <f t="shared" si="138"/>
        <v>2740</v>
      </c>
      <c r="B4846" s="531" t="s">
        <v>1058</v>
      </c>
      <c r="C4846" s="532" t="s">
        <v>15</v>
      </c>
      <c r="D4846" s="533">
        <v>6.7290000000000001</v>
      </c>
      <c r="E4846" s="534">
        <v>6.7290000000000001</v>
      </c>
      <c r="F4846" s="535" t="s">
        <v>30</v>
      </c>
      <c r="G4846" s="536"/>
      <c r="H4846" s="535" t="s">
        <v>1062</v>
      </c>
      <c r="I4846" s="537" t="s">
        <v>1064</v>
      </c>
      <c r="J4846" s="538"/>
      <c r="K4846" s="535" t="str">
        <f t="shared" si="136"/>
        <v>09,25</v>
      </c>
      <c r="L4846" s="535" t="s">
        <v>28</v>
      </c>
      <c r="M4846" s="535">
        <v>6729.2800000000007</v>
      </c>
      <c r="N4846" s="539">
        <v>0.5</v>
      </c>
    </row>
    <row r="4847" spans="1:14" ht="19.5" hidden="1" thickBot="1" x14ac:dyDescent="0.3">
      <c r="A4847" s="684"/>
      <c r="B4847" s="590" t="s">
        <v>1058</v>
      </c>
      <c r="C4847" s="591" t="s">
        <v>24</v>
      </c>
      <c r="D4847" s="592">
        <v>4.3769999999999998</v>
      </c>
      <c r="E4847" s="593">
        <f>4.309+0.067</f>
        <v>4.3760000000000003</v>
      </c>
      <c r="F4847" s="594" t="s">
        <v>30</v>
      </c>
      <c r="G4847" s="595"/>
      <c r="H4847" s="594" t="s">
        <v>1062</v>
      </c>
      <c r="I4847" s="596" t="s">
        <v>1064</v>
      </c>
      <c r="J4847" s="597" t="s">
        <v>986</v>
      </c>
      <c r="K4847" s="594" t="str">
        <f t="shared" si="136"/>
        <v>09,25</v>
      </c>
      <c r="L4847" s="594" t="s">
        <v>28</v>
      </c>
      <c r="M4847" s="594">
        <v>4377.16</v>
      </c>
      <c r="N4847" s="598">
        <v>0.5</v>
      </c>
    </row>
    <row r="4848" spans="1:14" ht="19.5" hidden="1" thickBot="1" x14ac:dyDescent="0.3">
      <c r="A4848" s="513">
        <f t="shared" si="138"/>
        <v>2741</v>
      </c>
      <c r="B4848" s="514" t="s">
        <v>1062</v>
      </c>
      <c r="C4848" s="515" t="s">
        <v>480</v>
      </c>
      <c r="D4848" s="516">
        <v>14.02</v>
      </c>
      <c r="E4848" s="517">
        <v>14.214</v>
      </c>
      <c r="F4848" s="518" t="s">
        <v>16</v>
      </c>
      <c r="G4848" s="519"/>
      <c r="H4848" s="518" t="s">
        <v>1065</v>
      </c>
      <c r="I4848" s="520" t="s">
        <v>1065</v>
      </c>
      <c r="J4848" s="521"/>
      <c r="K4848" s="518" t="str">
        <f t="shared" si="136"/>
        <v>09,25</v>
      </c>
      <c r="L4848" s="518" t="s">
        <v>266</v>
      </c>
      <c r="M4848" s="518">
        <v>14163.82</v>
      </c>
      <c r="N4848" s="522">
        <v>0.41666666666666669</v>
      </c>
    </row>
    <row r="4849" spans="1:14" ht="19.5" hidden="1" thickBot="1" x14ac:dyDescent="0.3">
      <c r="A4849" s="503">
        <f t="shared" si="138"/>
        <v>2742</v>
      </c>
      <c r="B4849" s="504" t="s">
        <v>1062</v>
      </c>
      <c r="C4849" s="505" t="s">
        <v>848</v>
      </c>
      <c r="D4849" s="506">
        <v>17.97</v>
      </c>
      <c r="E4849" s="507">
        <v>18.065000000000001</v>
      </c>
      <c r="F4849" s="508" t="s">
        <v>16</v>
      </c>
      <c r="G4849" s="509"/>
      <c r="H4849" s="508" t="s">
        <v>1065</v>
      </c>
      <c r="I4849" s="510" t="s">
        <v>1065</v>
      </c>
      <c r="J4849" s="511"/>
      <c r="K4849" s="508" t="str">
        <f t="shared" si="136"/>
        <v>09,25</v>
      </c>
      <c r="L4849" s="508" t="s">
        <v>266</v>
      </c>
      <c r="M4849" s="508">
        <v>18029.82</v>
      </c>
      <c r="N4849" s="512">
        <v>0.45833333333333331</v>
      </c>
    </row>
    <row r="4850" spans="1:14" ht="38.25" hidden="1" thickBot="1" x14ac:dyDescent="0.3">
      <c r="A4850" s="572">
        <f t="shared" si="138"/>
        <v>2743</v>
      </c>
      <c r="B4850" s="573" t="s">
        <v>1062</v>
      </c>
      <c r="C4850" s="574" t="s">
        <v>44</v>
      </c>
      <c r="D4850" s="575">
        <v>17.875</v>
      </c>
      <c r="E4850" s="576">
        <v>17.986000000000001</v>
      </c>
      <c r="F4850" s="577" t="s">
        <v>16</v>
      </c>
      <c r="G4850" s="578" t="s">
        <v>1033</v>
      </c>
      <c r="H4850" s="577" t="s">
        <v>1065</v>
      </c>
      <c r="I4850" s="579" t="s">
        <v>1065</v>
      </c>
      <c r="J4850" s="580"/>
      <c r="K4850" s="577" t="str">
        <f t="shared" si="136"/>
        <v>09,25</v>
      </c>
      <c r="L4850" s="577" t="s">
        <v>266</v>
      </c>
      <c r="M4850" s="577">
        <v>17952.36</v>
      </c>
      <c r="N4850" s="581">
        <v>0.5</v>
      </c>
    </row>
    <row r="4851" spans="1:14" ht="19.5" hidden="1" thickBot="1" x14ac:dyDescent="0.3">
      <c r="A4851" s="503">
        <f t="shared" si="138"/>
        <v>2744</v>
      </c>
      <c r="B4851" s="504" t="s">
        <v>1064</v>
      </c>
      <c r="C4851" s="505" t="s">
        <v>32</v>
      </c>
      <c r="D4851" s="506">
        <v>17.959</v>
      </c>
      <c r="E4851" s="507">
        <v>18.140999999999998</v>
      </c>
      <c r="F4851" s="508" t="s">
        <v>16</v>
      </c>
      <c r="G4851" s="509"/>
      <c r="H4851" s="508" t="s">
        <v>1066</v>
      </c>
      <c r="I4851" s="510" t="s">
        <v>1066</v>
      </c>
      <c r="J4851" s="511"/>
      <c r="K4851" s="508" t="str">
        <f t="shared" si="136"/>
        <v>09,25</v>
      </c>
      <c r="L4851" s="508" t="s">
        <v>266</v>
      </c>
      <c r="M4851" s="508">
        <v>18107.38</v>
      </c>
      <c r="N4851" s="512">
        <v>0.41666666666666669</v>
      </c>
    </row>
    <row r="4852" spans="1:14" ht="19.5" hidden="1" thickBot="1" x14ac:dyDescent="0.3">
      <c r="A4852" s="513">
        <f t="shared" si="138"/>
        <v>2745</v>
      </c>
      <c r="B4852" s="514" t="s">
        <v>1064</v>
      </c>
      <c r="C4852" s="515" t="s">
        <v>32</v>
      </c>
      <c r="D4852" s="516">
        <v>18.018999999999998</v>
      </c>
      <c r="E4852" s="517">
        <v>18.175000000000001</v>
      </c>
      <c r="F4852" s="518" t="s">
        <v>16</v>
      </c>
      <c r="G4852" s="519"/>
      <c r="H4852" s="518" t="s">
        <v>1066</v>
      </c>
      <c r="I4852" s="520" t="s">
        <v>1066</v>
      </c>
      <c r="J4852" s="521"/>
      <c r="K4852" s="518" t="str">
        <f t="shared" si="136"/>
        <v>09,25</v>
      </c>
      <c r="L4852" s="518" t="s">
        <v>266</v>
      </c>
      <c r="M4852" s="518">
        <v>18107.38</v>
      </c>
      <c r="N4852" s="522">
        <v>0.45833333333333331</v>
      </c>
    </row>
    <row r="4853" spans="1:14" ht="19.5" hidden="1" thickBot="1" x14ac:dyDescent="0.3">
      <c r="A4853" s="503">
        <f t="shared" si="138"/>
        <v>2746</v>
      </c>
      <c r="B4853" s="504" t="s">
        <v>1064</v>
      </c>
      <c r="C4853" s="505" t="s">
        <v>32</v>
      </c>
      <c r="D4853" s="506">
        <v>18.100000000000001</v>
      </c>
      <c r="E4853" s="507">
        <v>18.085000000000001</v>
      </c>
      <c r="F4853" s="508" t="s">
        <v>16</v>
      </c>
      <c r="G4853" s="509"/>
      <c r="H4853" s="508" t="s">
        <v>1066</v>
      </c>
      <c r="I4853" s="510" t="s">
        <v>1066</v>
      </c>
      <c r="J4853" s="511"/>
      <c r="K4853" s="508" t="str">
        <f t="shared" si="136"/>
        <v>09,25</v>
      </c>
      <c r="L4853" s="508" t="s">
        <v>266</v>
      </c>
      <c r="M4853" s="508">
        <v>18119.52</v>
      </c>
      <c r="N4853" s="512">
        <v>0.5</v>
      </c>
    </row>
    <row r="4854" spans="1:14" ht="19.5" hidden="1" thickBot="1" x14ac:dyDescent="0.3">
      <c r="A4854" s="682">
        <f t="shared" si="138"/>
        <v>2747</v>
      </c>
      <c r="B4854" s="479" t="s">
        <v>1064</v>
      </c>
      <c r="C4854" s="480" t="s">
        <v>41</v>
      </c>
      <c r="D4854" s="481">
        <v>4.8419999999999996</v>
      </c>
      <c r="E4854" s="482">
        <v>4.9089999999999998</v>
      </c>
      <c r="F4854" s="483" t="s">
        <v>16</v>
      </c>
      <c r="G4854" s="686" t="s">
        <v>467</v>
      </c>
      <c r="H4854" s="483" t="s">
        <v>1066</v>
      </c>
      <c r="I4854" s="484" t="s">
        <v>1067</v>
      </c>
      <c r="J4854" s="485"/>
      <c r="K4854" s="483" t="str">
        <f t="shared" si="136"/>
        <v>09,25</v>
      </c>
      <c r="L4854" s="483" t="s">
        <v>266</v>
      </c>
      <c r="M4854" s="483">
        <v>4899.0800000000008</v>
      </c>
      <c r="N4854" s="486">
        <v>0.54166666666666663</v>
      </c>
    </row>
    <row r="4855" spans="1:14" ht="19.5" hidden="1" thickBot="1" x14ac:dyDescent="0.3">
      <c r="A4855" s="685"/>
      <c r="B4855" s="645" t="s">
        <v>1064</v>
      </c>
      <c r="C4855" s="646" t="s">
        <v>32</v>
      </c>
      <c r="D4855" s="647">
        <v>3.5</v>
      </c>
      <c r="E4855" s="648">
        <v>3.5009999999999999</v>
      </c>
      <c r="F4855" s="649" t="s">
        <v>16</v>
      </c>
      <c r="G4855" s="688"/>
      <c r="H4855" s="649" t="s">
        <v>1066</v>
      </c>
      <c r="I4855" s="651" t="s">
        <v>1067</v>
      </c>
      <c r="J4855" s="652"/>
      <c r="K4855" s="649" t="str">
        <f t="shared" si="136"/>
        <v>09,25</v>
      </c>
      <c r="L4855" s="649" t="s">
        <v>266</v>
      </c>
      <c r="M4855" s="649">
        <v>3502.2</v>
      </c>
      <c r="N4855" s="653">
        <v>0.54166666666666663</v>
      </c>
    </row>
    <row r="4856" spans="1:14" ht="19.5" hidden="1" thickBot="1" x14ac:dyDescent="0.3">
      <c r="A4856" s="678">
        <f t="shared" si="138"/>
        <v>2748</v>
      </c>
      <c r="B4856" s="531" t="s">
        <v>1064</v>
      </c>
      <c r="C4856" s="532" t="s">
        <v>39</v>
      </c>
      <c r="D4856" s="533">
        <v>5.6109999999999998</v>
      </c>
      <c r="E4856" s="534">
        <v>5.7050000000000001</v>
      </c>
      <c r="F4856" s="535" t="s">
        <v>16</v>
      </c>
      <c r="G4856" s="536"/>
      <c r="H4856" s="535" t="s">
        <v>1066</v>
      </c>
      <c r="I4856" s="537" t="s">
        <v>1067</v>
      </c>
      <c r="J4856" s="538"/>
      <c r="K4856" s="535" t="str">
        <f t="shared" si="136"/>
        <v>09,25</v>
      </c>
      <c r="L4856" s="535" t="s">
        <v>266</v>
      </c>
      <c r="M4856" s="535">
        <v>5685.88</v>
      </c>
      <c r="N4856" s="539">
        <v>0.58333333333333337</v>
      </c>
    </row>
    <row r="4857" spans="1:14" ht="19.5" hidden="1" thickBot="1" x14ac:dyDescent="0.3">
      <c r="A4857" s="684"/>
      <c r="B4857" s="563" t="s">
        <v>1064</v>
      </c>
      <c r="C4857" s="564" t="s">
        <v>42</v>
      </c>
      <c r="D4857" s="565">
        <v>0.46400000000000002</v>
      </c>
      <c r="E4857" s="566">
        <v>0.499</v>
      </c>
      <c r="F4857" s="567" t="s">
        <v>16</v>
      </c>
      <c r="G4857" s="568"/>
      <c r="H4857" s="567" t="s">
        <v>1066</v>
      </c>
      <c r="I4857" s="569" t="s">
        <v>1067</v>
      </c>
      <c r="J4857" s="570"/>
      <c r="K4857" s="567" t="str">
        <f t="shared" si="136"/>
        <v>09,25</v>
      </c>
      <c r="L4857" s="567" t="s">
        <v>266</v>
      </c>
      <c r="M4857" s="567">
        <v>499.49999999999994</v>
      </c>
      <c r="N4857" s="571">
        <v>0.58333333333333337</v>
      </c>
    </row>
    <row r="4858" spans="1:14" ht="19.5" hidden="1" thickBot="1" x14ac:dyDescent="0.3">
      <c r="A4858" s="684"/>
      <c r="B4858" s="590" t="s">
        <v>1064</v>
      </c>
      <c r="C4858" s="591" t="s">
        <v>811</v>
      </c>
      <c r="D4858" s="592">
        <v>10.638</v>
      </c>
      <c r="E4858" s="593">
        <v>10.843999999999999</v>
      </c>
      <c r="F4858" s="594" t="s">
        <v>16</v>
      </c>
      <c r="G4858" s="595"/>
      <c r="H4858" s="594" t="s">
        <v>1066</v>
      </c>
      <c r="I4858" s="596" t="s">
        <v>1067</v>
      </c>
      <c r="J4858" s="597"/>
      <c r="K4858" s="594" t="str">
        <f t="shared" si="136"/>
        <v>09,25</v>
      </c>
      <c r="L4858" s="594" t="s">
        <v>266</v>
      </c>
      <c r="M4858" s="594">
        <v>10814.03</v>
      </c>
      <c r="N4858" s="598">
        <v>0.58333333333333337</v>
      </c>
    </row>
    <row r="4859" spans="1:14" ht="19.5" hidden="1" thickBot="1" x14ac:dyDescent="0.3">
      <c r="A4859" s="682">
        <f t="shared" si="138"/>
        <v>2749</v>
      </c>
      <c r="B4859" s="479" t="s">
        <v>1065</v>
      </c>
      <c r="C4859" s="480" t="s">
        <v>26</v>
      </c>
      <c r="D4859" s="481">
        <v>11.803000000000001</v>
      </c>
      <c r="E4859" s="482">
        <f>11.911+0.06+0.012</f>
        <v>11.983000000000001</v>
      </c>
      <c r="F4859" s="483" t="s">
        <v>16</v>
      </c>
      <c r="G4859" s="549"/>
      <c r="H4859" s="483" t="s">
        <v>1067</v>
      </c>
      <c r="I4859" s="484" t="s">
        <v>1067</v>
      </c>
      <c r="J4859" s="485" t="s">
        <v>1044</v>
      </c>
      <c r="K4859" s="483" t="str">
        <f t="shared" si="136"/>
        <v>09,25</v>
      </c>
      <c r="L4859" s="483" t="s">
        <v>265</v>
      </c>
      <c r="M4859" s="483">
        <v>11968.160000000002</v>
      </c>
      <c r="N4859" s="486">
        <v>0.375</v>
      </c>
    </row>
    <row r="4860" spans="1:14" ht="19.5" hidden="1" thickBot="1" x14ac:dyDescent="0.3">
      <c r="A4860" s="685"/>
      <c r="B4860" s="645" t="s">
        <v>1065</v>
      </c>
      <c r="C4860" s="646" t="s">
        <v>26</v>
      </c>
      <c r="D4860" s="647">
        <v>5.1859999999999999</v>
      </c>
      <c r="E4860" s="648">
        <v>5.1870000000000003</v>
      </c>
      <c r="F4860" s="649" t="s">
        <v>16</v>
      </c>
      <c r="G4860" s="650" t="s">
        <v>496</v>
      </c>
      <c r="H4860" s="649" t="s">
        <v>1067</v>
      </c>
      <c r="I4860" s="651" t="s">
        <v>1067</v>
      </c>
      <c r="J4860" s="652"/>
      <c r="K4860" s="649" t="str">
        <f t="shared" si="136"/>
        <v>09,25</v>
      </c>
      <c r="L4860" s="649" t="s">
        <v>265</v>
      </c>
      <c r="M4860" s="649">
        <v>5186.5400000000009</v>
      </c>
      <c r="N4860" s="653">
        <v>0.375</v>
      </c>
    </row>
    <row r="4861" spans="1:14" ht="19.5" hidden="1" thickBot="1" x14ac:dyDescent="0.3">
      <c r="A4861" s="503">
        <f t="shared" si="138"/>
        <v>2750</v>
      </c>
      <c r="B4861" s="504" t="s">
        <v>1065</v>
      </c>
      <c r="C4861" s="505" t="s">
        <v>26</v>
      </c>
      <c r="D4861" s="506">
        <v>17.422000000000001</v>
      </c>
      <c r="E4861" s="507">
        <f>17.47+0.1</f>
        <v>17.57</v>
      </c>
      <c r="F4861" s="508" t="s">
        <v>16</v>
      </c>
      <c r="G4861" s="509"/>
      <c r="H4861" s="508" t="s">
        <v>1067</v>
      </c>
      <c r="I4861" s="510" t="s">
        <v>1067</v>
      </c>
      <c r="J4861" s="511" t="s">
        <v>986</v>
      </c>
      <c r="K4861" s="508" t="str">
        <f t="shared" si="136"/>
        <v>09,25</v>
      </c>
      <c r="L4861" s="508" t="s">
        <v>265</v>
      </c>
      <c r="M4861" s="508">
        <v>17533.86</v>
      </c>
      <c r="N4861" s="512">
        <v>0.41666666666666669</v>
      </c>
    </row>
    <row r="4862" spans="1:14" ht="19.5" hidden="1" thickBot="1" x14ac:dyDescent="0.3">
      <c r="A4862" s="513">
        <f t="shared" si="138"/>
        <v>2751</v>
      </c>
      <c r="B4862" s="514" t="s">
        <v>1065</v>
      </c>
      <c r="C4862" s="515" t="s">
        <v>848</v>
      </c>
      <c r="D4862" s="516">
        <v>17.71</v>
      </c>
      <c r="E4862" s="517">
        <v>17.760999999999999</v>
      </c>
      <c r="F4862" s="518" t="s">
        <v>16</v>
      </c>
      <c r="G4862" s="519"/>
      <c r="H4862" s="518" t="s">
        <v>1067</v>
      </c>
      <c r="I4862" s="520" t="s">
        <v>1067</v>
      </c>
      <c r="J4862" s="521"/>
      <c r="K4862" s="518" t="str">
        <f t="shared" si="136"/>
        <v>09,25</v>
      </c>
      <c r="L4862" s="518" t="s">
        <v>266</v>
      </c>
      <c r="M4862" s="518">
        <v>17755.419999999998</v>
      </c>
      <c r="N4862" s="522">
        <v>0.45833333333333331</v>
      </c>
    </row>
    <row r="4863" spans="1:14" ht="19.5" hidden="1" thickBot="1" x14ac:dyDescent="0.3">
      <c r="A4863" s="503">
        <f t="shared" si="138"/>
        <v>2752</v>
      </c>
      <c r="B4863" s="504" t="s">
        <v>1065</v>
      </c>
      <c r="C4863" s="505" t="s">
        <v>26</v>
      </c>
      <c r="D4863" s="506">
        <v>17.527999999999999</v>
      </c>
      <c r="E4863" s="507">
        <v>17.754000000000001</v>
      </c>
      <c r="F4863" s="508" t="s">
        <v>16</v>
      </c>
      <c r="G4863" s="509"/>
      <c r="H4863" s="508" t="s">
        <v>1068</v>
      </c>
      <c r="I4863" s="510" t="s">
        <v>1068</v>
      </c>
      <c r="J4863" s="511"/>
      <c r="K4863" s="508" t="str">
        <f t="shared" si="136"/>
        <v>09,25</v>
      </c>
      <c r="L4863" s="508" t="s">
        <v>265</v>
      </c>
      <c r="M4863" s="508">
        <v>17746.68</v>
      </c>
      <c r="N4863" s="512">
        <v>0.375</v>
      </c>
    </row>
    <row r="4864" spans="1:14" ht="19.5" hidden="1" thickBot="1" x14ac:dyDescent="0.3">
      <c r="A4864" s="513">
        <f t="shared" si="138"/>
        <v>2753</v>
      </c>
      <c r="B4864" s="514" t="s">
        <v>1065</v>
      </c>
      <c r="C4864" s="515" t="s">
        <v>26</v>
      </c>
      <c r="D4864" s="516">
        <v>13.105</v>
      </c>
      <c r="E4864" s="517">
        <v>13.038</v>
      </c>
      <c r="F4864" s="518" t="s">
        <v>30</v>
      </c>
      <c r="G4864" s="519"/>
      <c r="H4864" s="518" t="s">
        <v>1067</v>
      </c>
      <c r="I4864" s="520" t="s">
        <v>1067</v>
      </c>
      <c r="J4864" s="521"/>
      <c r="K4864" s="518" t="str">
        <f t="shared" si="136"/>
        <v>09,25</v>
      </c>
      <c r="L4864" s="518" t="s">
        <v>265</v>
      </c>
      <c r="M4864" s="518">
        <v>13105.76</v>
      </c>
      <c r="N4864" s="522">
        <v>0.375</v>
      </c>
    </row>
    <row r="4865" spans="1:14" ht="19.5" hidden="1" thickBot="1" x14ac:dyDescent="0.3">
      <c r="A4865" s="503">
        <f t="shared" si="138"/>
        <v>2754</v>
      </c>
      <c r="B4865" s="504" t="s">
        <v>1065</v>
      </c>
      <c r="C4865" s="505" t="s">
        <v>23</v>
      </c>
      <c r="D4865" s="506">
        <v>17.242999999999999</v>
      </c>
      <c r="E4865" s="507">
        <v>17.393000000000001</v>
      </c>
      <c r="F4865" s="508" t="s">
        <v>16</v>
      </c>
      <c r="G4865" s="509"/>
      <c r="H4865" s="508" t="s">
        <v>1068</v>
      </c>
      <c r="I4865" s="510" t="s">
        <v>1068</v>
      </c>
      <c r="J4865" s="511"/>
      <c r="K4865" s="508" t="str">
        <f t="shared" si="136"/>
        <v>09,25</v>
      </c>
      <c r="L4865" s="508" t="s">
        <v>28</v>
      </c>
      <c r="M4865" s="508">
        <v>17358.68</v>
      </c>
      <c r="N4865" s="512">
        <v>0.41666666666666669</v>
      </c>
    </row>
    <row r="4866" spans="1:14" ht="29.25" hidden="1" customHeight="1" x14ac:dyDescent="0.25">
      <c r="A4866" s="682">
        <f t="shared" si="138"/>
        <v>2755</v>
      </c>
      <c r="B4866" s="479" t="s">
        <v>1065</v>
      </c>
      <c r="C4866" s="480" t="s">
        <v>839</v>
      </c>
      <c r="D4866" s="481">
        <v>1.266</v>
      </c>
      <c r="E4866" s="482">
        <v>1.323</v>
      </c>
      <c r="F4866" s="483" t="s">
        <v>16</v>
      </c>
      <c r="G4866" s="686" t="s">
        <v>1069</v>
      </c>
      <c r="H4866" s="483" t="s">
        <v>1068</v>
      </c>
      <c r="I4866" s="484" t="s">
        <v>1070</v>
      </c>
      <c r="J4866" s="485"/>
      <c r="K4866" s="483" t="str">
        <f t="shared" si="136"/>
        <v>09,25</v>
      </c>
      <c r="L4866" s="483" t="s">
        <v>28</v>
      </c>
      <c r="M4866" s="483">
        <v>1321.8</v>
      </c>
      <c r="N4866" s="486">
        <v>0.45833333333333331</v>
      </c>
    </row>
    <row r="4867" spans="1:14" ht="29.25" hidden="1" customHeight="1" thickBot="1" x14ac:dyDescent="0.3">
      <c r="A4867" s="685"/>
      <c r="B4867" s="645" t="s">
        <v>1065</v>
      </c>
      <c r="C4867" s="646" t="s">
        <v>47</v>
      </c>
      <c r="D4867" s="647">
        <v>11.81</v>
      </c>
      <c r="E4867" s="648">
        <v>12.032999999999999</v>
      </c>
      <c r="F4867" s="649" t="s">
        <v>16</v>
      </c>
      <c r="G4867" s="688"/>
      <c r="H4867" s="649" t="s">
        <v>1068</v>
      </c>
      <c r="I4867" s="651" t="s">
        <v>1070</v>
      </c>
      <c r="J4867" s="652"/>
      <c r="K4867" s="649" t="str">
        <f t="shared" si="136"/>
        <v>09,25</v>
      </c>
      <c r="L4867" s="649" t="s">
        <v>28</v>
      </c>
      <c r="M4867" s="649">
        <v>11973.279999999999</v>
      </c>
      <c r="N4867" s="653">
        <v>0.45833333333333331</v>
      </c>
    </row>
    <row r="4868" spans="1:14" ht="19.5" hidden="1" thickBot="1" x14ac:dyDescent="0.3">
      <c r="A4868" s="678">
        <f t="shared" si="138"/>
        <v>2756</v>
      </c>
      <c r="B4868" s="531" t="s">
        <v>1065</v>
      </c>
      <c r="C4868" s="532" t="s">
        <v>1029</v>
      </c>
      <c r="D4868" s="533">
        <v>0.34300000000000003</v>
      </c>
      <c r="E4868" s="534">
        <v>0.39</v>
      </c>
      <c r="F4868" s="535" t="s">
        <v>16</v>
      </c>
      <c r="G4868" s="536"/>
      <c r="H4868" s="535" t="s">
        <v>1068</v>
      </c>
      <c r="I4868" s="537" t="s">
        <v>1070</v>
      </c>
      <c r="J4868" s="538"/>
      <c r="K4868" s="535" t="str">
        <f t="shared" si="136"/>
        <v>09,25</v>
      </c>
      <c r="L4868" s="535" t="s">
        <v>28</v>
      </c>
      <c r="M4868" s="535">
        <v>388.79999999999995</v>
      </c>
      <c r="N4868" s="539">
        <v>0.5</v>
      </c>
    </row>
    <row r="4869" spans="1:14" ht="19.5" hidden="1" thickBot="1" x14ac:dyDescent="0.3">
      <c r="A4869" s="684"/>
      <c r="B4869" s="563" t="s">
        <v>1065</v>
      </c>
      <c r="C4869" s="564" t="s">
        <v>15</v>
      </c>
      <c r="D4869" s="565">
        <v>5.7210000000000001</v>
      </c>
      <c r="E4869" s="566">
        <v>5.883</v>
      </c>
      <c r="F4869" s="567" t="s">
        <v>16</v>
      </c>
      <c r="G4869" s="568"/>
      <c r="H4869" s="567" t="s">
        <v>1068</v>
      </c>
      <c r="I4869" s="569" t="s">
        <v>1070</v>
      </c>
      <c r="J4869" s="570"/>
      <c r="K4869" s="567" t="str">
        <f t="shared" si="136"/>
        <v>09,25</v>
      </c>
      <c r="L4869" s="567" t="s">
        <v>28</v>
      </c>
      <c r="M4869" s="567">
        <v>5862.67</v>
      </c>
      <c r="N4869" s="571">
        <v>0.5</v>
      </c>
    </row>
    <row r="4870" spans="1:14" ht="19.5" hidden="1" thickBot="1" x14ac:dyDescent="0.3">
      <c r="A4870" s="684"/>
      <c r="B4870" s="563" t="s">
        <v>1065</v>
      </c>
      <c r="C4870" s="564" t="s">
        <v>24</v>
      </c>
      <c r="D4870" s="565">
        <v>5.4139999999999997</v>
      </c>
      <c r="E4870" s="566">
        <v>5.6269999999999998</v>
      </c>
      <c r="F4870" s="567" t="s">
        <v>16</v>
      </c>
      <c r="G4870" s="568"/>
      <c r="H4870" s="567" t="s">
        <v>1068</v>
      </c>
      <c r="I4870" s="569" t="s">
        <v>1070</v>
      </c>
      <c r="J4870" s="570"/>
      <c r="K4870" s="567" t="str">
        <f t="shared" si="136"/>
        <v>09,25</v>
      </c>
      <c r="L4870" s="567" t="s">
        <v>28</v>
      </c>
      <c r="M4870" s="567">
        <v>5572.5099999999993</v>
      </c>
      <c r="N4870" s="571">
        <v>0.5</v>
      </c>
    </row>
    <row r="4871" spans="1:14" ht="19.5" hidden="1" thickBot="1" x14ac:dyDescent="0.3">
      <c r="A4871" s="679"/>
      <c r="B4871" s="636" t="s">
        <v>1065</v>
      </c>
      <c r="C4871" s="637" t="s">
        <v>21</v>
      </c>
      <c r="D4871" s="638">
        <v>5.3979999999999997</v>
      </c>
      <c r="E4871" s="639">
        <v>5.524</v>
      </c>
      <c r="F4871" s="640" t="s">
        <v>16</v>
      </c>
      <c r="G4871" s="641"/>
      <c r="H4871" s="640" t="s">
        <v>1068</v>
      </c>
      <c r="I4871" s="642" t="s">
        <v>1070</v>
      </c>
      <c r="J4871" s="643"/>
      <c r="K4871" s="640" t="str">
        <f t="shared" si="136"/>
        <v>09,25</v>
      </c>
      <c r="L4871" s="640" t="s">
        <v>28</v>
      </c>
      <c r="M4871" s="640">
        <v>5506.8000000000011</v>
      </c>
      <c r="N4871" s="644">
        <v>0.5</v>
      </c>
    </row>
    <row r="4872" spans="1:14" ht="19.5" hidden="1" thickBot="1" x14ac:dyDescent="0.3">
      <c r="A4872" s="682">
        <f t="shared" si="138"/>
        <v>2757</v>
      </c>
      <c r="B4872" s="479" t="s">
        <v>1066</v>
      </c>
      <c r="C4872" s="480" t="s">
        <v>26</v>
      </c>
      <c r="D4872" s="481">
        <v>16.035</v>
      </c>
      <c r="E4872" s="482">
        <v>16.251999999999999</v>
      </c>
      <c r="F4872" s="483" t="s">
        <v>16</v>
      </c>
      <c r="G4872" s="549"/>
      <c r="H4872" s="483" t="s">
        <v>1070</v>
      </c>
      <c r="I4872" s="484" t="s">
        <v>1071</v>
      </c>
      <c r="J4872" s="485"/>
      <c r="K4872" s="483" t="str">
        <f t="shared" si="136"/>
        <v>09,25</v>
      </c>
      <c r="L4872" s="483" t="s">
        <v>265</v>
      </c>
      <c r="M4872" s="483">
        <v>16209.080000000002</v>
      </c>
      <c r="N4872" s="486">
        <v>0.375</v>
      </c>
    </row>
    <row r="4873" spans="1:14" ht="19.5" hidden="1" thickBot="1" x14ac:dyDescent="0.3">
      <c r="A4873" s="685"/>
      <c r="B4873" s="645" t="s">
        <v>1066</v>
      </c>
      <c r="C4873" s="646" t="s">
        <v>952</v>
      </c>
      <c r="D4873" s="647">
        <v>0.96299999999999997</v>
      </c>
      <c r="E4873" s="648">
        <v>1.0149999999999999</v>
      </c>
      <c r="F4873" s="649" t="s">
        <v>16</v>
      </c>
      <c r="G4873" s="650"/>
      <c r="H4873" s="649" t="s">
        <v>1070</v>
      </c>
      <c r="I4873" s="651" t="s">
        <v>1071</v>
      </c>
      <c r="J4873" s="652"/>
      <c r="K4873" s="649" t="str">
        <f t="shared" si="136"/>
        <v>09,25</v>
      </c>
      <c r="L4873" s="649" t="s">
        <v>266</v>
      </c>
      <c r="M4873" s="649">
        <v>1018.9799999999999</v>
      </c>
      <c r="N4873" s="653">
        <v>0.375</v>
      </c>
    </row>
    <row r="4874" spans="1:14" ht="19.5" hidden="1" thickBot="1" x14ac:dyDescent="0.3">
      <c r="A4874" s="551">
        <f t="shared" si="138"/>
        <v>2758</v>
      </c>
      <c r="B4874" s="552" t="s">
        <v>1066</v>
      </c>
      <c r="C4874" s="553" t="s">
        <v>26</v>
      </c>
      <c r="D4874" s="554">
        <v>13.743</v>
      </c>
      <c r="E4874" s="555">
        <v>13.675000000000001</v>
      </c>
      <c r="F4874" s="556" t="s">
        <v>30</v>
      </c>
      <c r="G4874" s="557"/>
      <c r="H4874" s="556" t="s">
        <v>1068</v>
      </c>
      <c r="I4874" s="558" t="s">
        <v>1068</v>
      </c>
      <c r="J4874" s="559"/>
      <c r="K4874" s="556" t="str">
        <f t="shared" si="136"/>
        <v>09,25</v>
      </c>
      <c r="L4874" s="556" t="s">
        <v>265</v>
      </c>
      <c r="M4874" s="556">
        <v>13743.160000000002</v>
      </c>
      <c r="N4874" s="560">
        <v>0.375</v>
      </c>
    </row>
    <row r="4875" spans="1:14" ht="19.5" hidden="1" thickBot="1" x14ac:dyDescent="0.3">
      <c r="A4875" s="513">
        <f t="shared" si="138"/>
        <v>2759</v>
      </c>
      <c r="B4875" s="514" t="s">
        <v>1067</v>
      </c>
      <c r="C4875" s="515" t="s">
        <v>587</v>
      </c>
      <c r="D4875" s="516">
        <v>8.4209999999999994</v>
      </c>
      <c r="E4875" s="517">
        <v>8.4209999999999994</v>
      </c>
      <c r="F4875" s="518" t="s">
        <v>30</v>
      </c>
      <c r="G4875" s="519" t="s">
        <v>23</v>
      </c>
      <c r="H4875" s="518" t="s">
        <v>1070</v>
      </c>
      <c r="I4875" s="520" t="s">
        <v>1071</v>
      </c>
      <c r="J4875" s="521"/>
      <c r="K4875" s="518" t="str">
        <f t="shared" si="136"/>
        <v>09,25</v>
      </c>
      <c r="L4875" s="518" t="s">
        <v>28</v>
      </c>
      <c r="M4875" s="518">
        <v>8421.9599999999991</v>
      </c>
      <c r="N4875" s="522">
        <v>0.41666666666666669</v>
      </c>
    </row>
    <row r="4876" spans="1:14" ht="19.5" hidden="1" thickBot="1" x14ac:dyDescent="0.3">
      <c r="A4876" s="503">
        <f t="shared" si="138"/>
        <v>2760</v>
      </c>
      <c r="B4876" s="504" t="s">
        <v>1067</v>
      </c>
      <c r="C4876" s="505" t="s">
        <v>26</v>
      </c>
      <c r="D4876" s="506">
        <v>17.523</v>
      </c>
      <c r="E4876" s="507">
        <v>17.753</v>
      </c>
      <c r="F4876" s="508" t="s">
        <v>16</v>
      </c>
      <c r="G4876" s="509"/>
      <c r="H4876" s="508" t="s">
        <v>1071</v>
      </c>
      <c r="I4876" s="510" t="s">
        <v>1071</v>
      </c>
      <c r="J4876" s="511"/>
      <c r="K4876" s="508" t="str">
        <f t="shared" si="136"/>
        <v>09,25</v>
      </c>
      <c r="L4876" s="508" t="s">
        <v>265</v>
      </c>
      <c r="M4876" s="508">
        <v>17714.16</v>
      </c>
      <c r="N4876" s="512">
        <v>0.375</v>
      </c>
    </row>
    <row r="4877" spans="1:14" ht="57" hidden="1" thickBot="1" x14ac:dyDescent="0.3">
      <c r="A4877" s="513">
        <f t="shared" si="138"/>
        <v>2761</v>
      </c>
      <c r="B4877" s="514" t="s">
        <v>1067</v>
      </c>
      <c r="C4877" s="515" t="s">
        <v>47</v>
      </c>
      <c r="D4877" s="516">
        <v>13.746</v>
      </c>
      <c r="E4877" s="517">
        <v>13.996</v>
      </c>
      <c r="F4877" s="518" t="s">
        <v>16</v>
      </c>
      <c r="G4877" s="519" t="s">
        <v>1072</v>
      </c>
      <c r="H4877" s="518" t="s">
        <v>1070</v>
      </c>
      <c r="I4877" s="520" t="s">
        <v>1071</v>
      </c>
      <c r="J4877" s="521"/>
      <c r="K4877" s="518" t="str">
        <f t="shared" si="136"/>
        <v>09,25</v>
      </c>
      <c r="L4877" s="518" t="s">
        <v>28</v>
      </c>
      <c r="M4877" s="518">
        <v>13943.29</v>
      </c>
      <c r="N4877" s="522">
        <v>0.41666666666666669</v>
      </c>
    </row>
    <row r="4878" spans="1:14" ht="19.5" hidden="1" thickBot="1" x14ac:dyDescent="0.3">
      <c r="A4878" s="678">
        <f t="shared" si="138"/>
        <v>2762</v>
      </c>
      <c r="B4878" s="531" t="s">
        <v>1067</v>
      </c>
      <c r="C4878" s="532" t="s">
        <v>913</v>
      </c>
      <c r="D4878" s="533">
        <v>3.8849999999999998</v>
      </c>
      <c r="E4878" s="534">
        <v>3.9009999999999998</v>
      </c>
      <c r="F4878" s="535" t="s">
        <v>16</v>
      </c>
      <c r="G4878" s="536"/>
      <c r="H4878" s="535" t="s">
        <v>1071</v>
      </c>
      <c r="I4878" s="537" t="s">
        <v>1071</v>
      </c>
      <c r="J4878" s="538"/>
      <c r="K4878" s="535" t="str">
        <f t="shared" si="136"/>
        <v>09,25</v>
      </c>
      <c r="L4878" s="535" t="s">
        <v>266</v>
      </c>
      <c r="M4878" s="535">
        <v>3901.8199999999997</v>
      </c>
      <c r="N4878" s="539">
        <v>0.41666666666666669</v>
      </c>
    </row>
    <row r="4879" spans="1:14" ht="19.5" hidden="1" thickBot="1" x14ac:dyDescent="0.3">
      <c r="A4879" s="684"/>
      <c r="B4879" s="563" t="s">
        <v>1067</v>
      </c>
      <c r="C4879" s="564" t="s">
        <v>23</v>
      </c>
      <c r="D4879" s="565">
        <v>12.782999999999999</v>
      </c>
      <c r="E4879" s="566">
        <v>12.923</v>
      </c>
      <c r="F4879" s="567" t="s">
        <v>16</v>
      </c>
      <c r="G4879" s="568"/>
      <c r="H4879" s="567" t="s">
        <v>1071</v>
      </c>
      <c r="I4879" s="569" t="s">
        <v>1071</v>
      </c>
      <c r="J4879" s="570"/>
      <c r="K4879" s="567" t="str">
        <f t="shared" si="136"/>
        <v>09,25</v>
      </c>
      <c r="L4879" s="567" t="s">
        <v>28</v>
      </c>
      <c r="M4879" s="567">
        <v>12910.009999999998</v>
      </c>
      <c r="N4879" s="571">
        <v>0.41666666666666669</v>
      </c>
    </row>
    <row r="4880" spans="1:14" ht="19.5" hidden="1" thickBot="1" x14ac:dyDescent="0.3">
      <c r="A4880" s="679"/>
      <c r="B4880" s="636" t="s">
        <v>1067</v>
      </c>
      <c r="C4880" s="637" t="s">
        <v>47</v>
      </c>
      <c r="D4880" s="638">
        <v>0.9</v>
      </c>
      <c r="E4880" s="639">
        <v>0.92700000000000005</v>
      </c>
      <c r="F4880" s="640" t="s">
        <v>16</v>
      </c>
      <c r="G4880" s="641"/>
      <c r="H4880" s="640" t="s">
        <v>1071</v>
      </c>
      <c r="I4880" s="642" t="s">
        <v>1071</v>
      </c>
      <c r="J4880" s="643"/>
      <c r="K4880" s="640" t="str">
        <f t="shared" si="136"/>
        <v>09,25</v>
      </c>
      <c r="L4880" s="640" t="s">
        <v>28</v>
      </c>
      <c r="M4880" s="640">
        <v>915.96</v>
      </c>
      <c r="N4880" s="644">
        <v>0.41666666666666669</v>
      </c>
    </row>
    <row r="4881" spans="1:14" ht="19.5" hidden="1" thickBot="1" x14ac:dyDescent="0.3">
      <c r="A4881" s="682">
        <f t="shared" si="138"/>
        <v>2763</v>
      </c>
      <c r="B4881" s="479" t="s">
        <v>1067</v>
      </c>
      <c r="C4881" s="480" t="s">
        <v>15</v>
      </c>
      <c r="D4881" s="481">
        <v>3.7639999999999998</v>
      </c>
      <c r="E4881" s="482">
        <v>3.855</v>
      </c>
      <c r="F4881" s="483" t="s">
        <v>16</v>
      </c>
      <c r="G4881" s="549"/>
      <c r="H4881" s="483" t="s">
        <v>1071</v>
      </c>
      <c r="I4881" s="484" t="s">
        <v>1076</v>
      </c>
      <c r="J4881" s="485"/>
      <c r="K4881" s="483" t="str">
        <f t="shared" si="136"/>
        <v>09,25</v>
      </c>
      <c r="L4881" s="483" t="s">
        <v>28</v>
      </c>
      <c r="M4881" s="483">
        <v>3840.68</v>
      </c>
      <c r="N4881" s="486">
        <v>0.45833333333333331</v>
      </c>
    </row>
    <row r="4882" spans="1:14" ht="19.5" hidden="1" thickBot="1" x14ac:dyDescent="0.3">
      <c r="A4882" s="683"/>
      <c r="B4882" s="523" t="s">
        <v>1067</v>
      </c>
      <c r="C4882" s="524" t="s">
        <v>23</v>
      </c>
      <c r="D4882" s="525">
        <v>2.9009999999999998</v>
      </c>
      <c r="E4882" s="526">
        <v>2.9769999999999999</v>
      </c>
      <c r="F4882" s="527" t="s">
        <v>16</v>
      </c>
      <c r="G4882" s="561"/>
      <c r="H4882" s="527" t="s">
        <v>1071</v>
      </c>
      <c r="I4882" s="528" t="s">
        <v>1076</v>
      </c>
      <c r="J4882" s="529"/>
      <c r="K4882" s="527" t="str">
        <f t="shared" si="136"/>
        <v>09,25</v>
      </c>
      <c r="L4882" s="527" t="s">
        <v>28</v>
      </c>
      <c r="M4882" s="527">
        <v>2956.7999999999997</v>
      </c>
      <c r="N4882" s="530">
        <v>0.45833333333333331</v>
      </c>
    </row>
    <row r="4883" spans="1:14" ht="19.5" hidden="1" thickBot="1" x14ac:dyDescent="0.3">
      <c r="A4883" s="683"/>
      <c r="B4883" s="523" t="s">
        <v>1067</v>
      </c>
      <c r="C4883" s="524" t="s">
        <v>24</v>
      </c>
      <c r="D4883" s="525">
        <v>2.6549999999999998</v>
      </c>
      <c r="E4883" s="526">
        <v>2.7160000000000002</v>
      </c>
      <c r="F4883" s="527" t="s">
        <v>16</v>
      </c>
      <c r="G4883" s="561"/>
      <c r="H4883" s="527" t="s">
        <v>1071</v>
      </c>
      <c r="I4883" s="528" t="s">
        <v>1076</v>
      </c>
      <c r="J4883" s="529"/>
      <c r="K4883" s="527" t="str">
        <f t="shared" si="136"/>
        <v>09,25</v>
      </c>
      <c r="L4883" s="527" t="s">
        <v>28</v>
      </c>
      <c r="M4883" s="527">
        <v>2784.6200000000003</v>
      </c>
      <c r="N4883" s="530">
        <v>0.45833333333333331</v>
      </c>
    </row>
    <row r="4884" spans="1:14" ht="19.5" hidden="1" thickBot="1" x14ac:dyDescent="0.3">
      <c r="A4884" s="685"/>
      <c r="B4884" s="645" t="s">
        <v>1067</v>
      </c>
      <c r="C4884" s="646" t="s">
        <v>25</v>
      </c>
      <c r="D4884" s="647">
        <v>8.3450000000000006</v>
      </c>
      <c r="E4884" s="648">
        <v>8.4510000000000005</v>
      </c>
      <c r="F4884" s="649" t="s">
        <v>16</v>
      </c>
      <c r="G4884" s="650"/>
      <c r="H4884" s="649" t="s">
        <v>1071</v>
      </c>
      <c r="I4884" s="651" t="s">
        <v>1076</v>
      </c>
      <c r="J4884" s="652"/>
      <c r="K4884" s="649" t="str">
        <f t="shared" si="136"/>
        <v>09,25</v>
      </c>
      <c r="L4884" s="649" t="s">
        <v>28</v>
      </c>
      <c r="M4884" s="649">
        <v>8411.76</v>
      </c>
      <c r="N4884" s="653">
        <v>0.45833333333333331</v>
      </c>
    </row>
    <row r="4885" spans="1:14" ht="19.5" hidden="1" thickBot="1" x14ac:dyDescent="0.3">
      <c r="A4885" s="503">
        <f t="shared" si="138"/>
        <v>2764</v>
      </c>
      <c r="B4885" s="504" t="s">
        <v>1067</v>
      </c>
      <c r="C4885" s="505" t="s">
        <v>848</v>
      </c>
      <c r="D4885" s="506">
        <v>18.02</v>
      </c>
      <c r="E4885" s="507">
        <v>18.178999999999998</v>
      </c>
      <c r="F4885" s="508" t="s">
        <v>16</v>
      </c>
      <c r="G4885" s="509"/>
      <c r="H4885" s="508" t="s">
        <v>1070</v>
      </c>
      <c r="I4885" s="510" t="s">
        <v>1070</v>
      </c>
      <c r="J4885" s="511"/>
      <c r="K4885" s="508" t="str">
        <f t="shared" si="136"/>
        <v>09,25</v>
      </c>
      <c r="L4885" s="508" t="s">
        <v>266</v>
      </c>
      <c r="M4885" s="508">
        <v>18135.660000000003</v>
      </c>
      <c r="N4885" s="512">
        <v>0.45833333333333331</v>
      </c>
    </row>
    <row r="4886" spans="1:14" ht="19.5" hidden="1" thickBot="1" x14ac:dyDescent="0.3">
      <c r="A4886" s="513">
        <f t="shared" si="138"/>
        <v>2765</v>
      </c>
      <c r="B4886" s="514" t="s">
        <v>1067</v>
      </c>
      <c r="C4886" s="515" t="s">
        <v>480</v>
      </c>
      <c r="D4886" s="516">
        <v>13.94</v>
      </c>
      <c r="E4886" s="517">
        <v>13.992000000000001</v>
      </c>
      <c r="F4886" s="518" t="s">
        <v>16</v>
      </c>
      <c r="G4886" s="519"/>
      <c r="H4886" s="518" t="s">
        <v>1071</v>
      </c>
      <c r="I4886" s="520" t="s">
        <v>1071</v>
      </c>
      <c r="J4886" s="521"/>
      <c r="K4886" s="518" t="str">
        <f t="shared" si="136"/>
        <v>09,25</v>
      </c>
      <c r="L4886" s="518" t="s">
        <v>266</v>
      </c>
      <c r="M4886" s="518">
        <v>14053.349999999999</v>
      </c>
      <c r="N4886" s="522">
        <v>0.5</v>
      </c>
    </row>
    <row r="4887" spans="1:14" ht="19.5" hidden="1" thickBot="1" x14ac:dyDescent="0.3">
      <c r="A4887" s="678">
        <f t="shared" si="138"/>
        <v>2766</v>
      </c>
      <c r="B4887" s="531" t="s">
        <v>1067</v>
      </c>
      <c r="C4887" s="532" t="s">
        <v>23</v>
      </c>
      <c r="D4887" s="533">
        <v>4.8680000000000003</v>
      </c>
      <c r="E4887" s="534">
        <v>4.8680000000000003</v>
      </c>
      <c r="F4887" s="535" t="s">
        <v>30</v>
      </c>
      <c r="G4887" s="536"/>
      <c r="H4887" s="535" t="s">
        <v>1071</v>
      </c>
      <c r="I4887" s="537" t="s">
        <v>1071</v>
      </c>
      <c r="J4887" s="538"/>
      <c r="K4887" s="535" t="str">
        <f t="shared" si="136"/>
        <v>09,25</v>
      </c>
      <c r="L4887" s="535" t="s">
        <v>28</v>
      </c>
      <c r="M4887" s="535">
        <v>4868.2799999999988</v>
      </c>
      <c r="N4887" s="539">
        <v>0.41666666666666669</v>
      </c>
    </row>
    <row r="4888" spans="1:14" ht="19.5" hidden="1" thickBot="1" x14ac:dyDescent="0.3">
      <c r="A4888" s="679"/>
      <c r="B4888" s="636" t="s">
        <v>1067</v>
      </c>
      <c r="C4888" s="637" t="s">
        <v>667</v>
      </c>
      <c r="D4888" s="638">
        <v>5.1459999999999999</v>
      </c>
      <c r="E4888" s="639">
        <v>5.1459999999999999</v>
      </c>
      <c r="F4888" s="640" t="s">
        <v>30</v>
      </c>
      <c r="G4888" s="641"/>
      <c r="H4888" s="640" t="s">
        <v>1071</v>
      </c>
      <c r="I4888" s="642" t="s">
        <v>1071</v>
      </c>
      <c r="J4888" s="643"/>
      <c r="K4888" s="640" t="str">
        <f t="shared" si="136"/>
        <v>09,25</v>
      </c>
      <c r="L4888" s="640" t="s">
        <v>28</v>
      </c>
      <c r="M4888" s="640">
        <v>5146.6799999999994</v>
      </c>
      <c r="N4888" s="644">
        <v>0.41666666666666669</v>
      </c>
    </row>
    <row r="4889" spans="1:14" ht="19.5" hidden="1" thickBot="1" x14ac:dyDescent="0.3">
      <c r="A4889" s="682">
        <f t="shared" ref="A4889:A4952" si="139">MAX(A4873:A4888)+1</f>
        <v>2767</v>
      </c>
      <c r="B4889" s="479" t="s">
        <v>1067</v>
      </c>
      <c r="C4889" s="480" t="s">
        <v>587</v>
      </c>
      <c r="D4889" s="481">
        <v>8.6720000000000006</v>
      </c>
      <c r="E4889" s="482">
        <v>8.6720000000000006</v>
      </c>
      <c r="F4889" s="483" t="s">
        <v>30</v>
      </c>
      <c r="G4889" s="549" t="s">
        <v>23</v>
      </c>
      <c r="H4889" s="483" t="s">
        <v>1071</v>
      </c>
      <c r="I4889" s="484" t="s">
        <v>1071</v>
      </c>
      <c r="J4889" s="485"/>
      <c r="K4889" s="483" t="str">
        <f t="shared" si="136"/>
        <v>09,25</v>
      </c>
      <c r="L4889" s="483" t="s">
        <v>28</v>
      </c>
      <c r="M4889" s="483">
        <v>8672.52</v>
      </c>
      <c r="N4889" s="486">
        <v>0.45833333333333331</v>
      </c>
    </row>
    <row r="4890" spans="1:14" ht="19.5" hidden="1" thickBot="1" x14ac:dyDescent="0.3">
      <c r="A4890" s="685"/>
      <c r="B4890" s="645" t="s">
        <v>1067</v>
      </c>
      <c r="C4890" s="646" t="s">
        <v>47</v>
      </c>
      <c r="D4890" s="647">
        <v>3.298</v>
      </c>
      <c r="E4890" s="648">
        <v>3.2309999999999999</v>
      </c>
      <c r="F4890" s="649" t="s">
        <v>30</v>
      </c>
      <c r="G4890" s="650"/>
      <c r="H4890" s="649" t="s">
        <v>1071</v>
      </c>
      <c r="I4890" s="651" t="s">
        <v>1071</v>
      </c>
      <c r="J4890" s="652"/>
      <c r="K4890" s="649" t="str">
        <f t="shared" si="136"/>
        <v>09,25</v>
      </c>
      <c r="L4890" s="649" t="s">
        <v>28</v>
      </c>
      <c r="M4890" s="649">
        <v>3298.5600000000004</v>
      </c>
      <c r="N4890" s="653">
        <v>0.45833333333333331</v>
      </c>
    </row>
    <row r="4891" spans="1:14" ht="19.5" hidden="1" thickBot="1" x14ac:dyDescent="0.3">
      <c r="A4891" s="678">
        <f t="shared" si="139"/>
        <v>2768</v>
      </c>
      <c r="B4891" s="531" t="s">
        <v>1067</v>
      </c>
      <c r="C4891" s="532" t="s">
        <v>15</v>
      </c>
      <c r="D4891" s="533">
        <v>5.077</v>
      </c>
      <c r="E4891" s="534">
        <v>5.077</v>
      </c>
      <c r="F4891" s="535" t="s">
        <v>30</v>
      </c>
      <c r="G4891" s="536"/>
      <c r="H4891" s="535" t="s">
        <v>1071</v>
      </c>
      <c r="I4891" s="537" t="s">
        <v>1071</v>
      </c>
      <c r="J4891" s="538"/>
      <c r="K4891" s="535" t="str">
        <f t="shared" si="136"/>
        <v>09,25</v>
      </c>
      <c r="L4891" s="535" t="s">
        <v>28</v>
      </c>
      <c r="M4891" s="535">
        <v>5077.4400000000005</v>
      </c>
      <c r="N4891" s="539">
        <v>0.5</v>
      </c>
    </row>
    <row r="4892" spans="1:14" ht="19.5" hidden="1" thickBot="1" x14ac:dyDescent="0.3">
      <c r="A4892" s="679"/>
      <c r="B4892" s="636" t="s">
        <v>1067</v>
      </c>
      <c r="C4892" s="637" t="s">
        <v>47</v>
      </c>
      <c r="D4892" s="638">
        <v>4.9029999999999996</v>
      </c>
      <c r="E4892" s="639">
        <v>4.9029999999999996</v>
      </c>
      <c r="F4892" s="640" t="s">
        <v>30</v>
      </c>
      <c r="G4892" s="641"/>
      <c r="H4892" s="640" t="s">
        <v>1071</v>
      </c>
      <c r="I4892" s="642" t="s">
        <v>1071</v>
      </c>
      <c r="J4892" s="643"/>
      <c r="K4892" s="640" t="str">
        <f t="shared" si="136"/>
        <v>09,25</v>
      </c>
      <c r="L4892" s="640" t="s">
        <v>28</v>
      </c>
      <c r="M4892" s="640">
        <v>4903.28</v>
      </c>
      <c r="N4892" s="644">
        <v>0.5</v>
      </c>
    </row>
    <row r="4893" spans="1:14" ht="29.25" hidden="1" customHeight="1" x14ac:dyDescent="0.25">
      <c r="A4893" s="682">
        <f t="shared" si="139"/>
        <v>2769</v>
      </c>
      <c r="B4893" s="479" t="s">
        <v>1067</v>
      </c>
      <c r="C4893" s="480" t="s">
        <v>15</v>
      </c>
      <c r="D4893" s="481">
        <v>1.3440000000000001</v>
      </c>
      <c r="E4893" s="482">
        <v>1.3440000000000001</v>
      </c>
      <c r="F4893" s="483" t="s">
        <v>30</v>
      </c>
      <c r="G4893" s="686" t="s">
        <v>1073</v>
      </c>
      <c r="H4893" s="483" t="s">
        <v>1071</v>
      </c>
      <c r="I4893" s="484" t="s">
        <v>1071</v>
      </c>
      <c r="J4893" s="485"/>
      <c r="K4893" s="483" t="str">
        <f t="shared" si="136"/>
        <v>09,25</v>
      </c>
      <c r="L4893" s="483" t="s">
        <v>28</v>
      </c>
      <c r="M4893" s="483">
        <v>1344</v>
      </c>
      <c r="N4893" s="486">
        <v>0.54166666666666663</v>
      </c>
    </row>
    <row r="4894" spans="1:14" ht="29.25" hidden="1" customHeight="1" thickBot="1" x14ac:dyDescent="0.3">
      <c r="A4894" s="685"/>
      <c r="B4894" s="645" t="s">
        <v>1067</v>
      </c>
      <c r="C4894" s="646" t="s">
        <v>24</v>
      </c>
      <c r="D4894" s="647">
        <v>9.0229999999999997</v>
      </c>
      <c r="E4894" s="648">
        <v>9.0229999999999997</v>
      </c>
      <c r="F4894" s="649" t="s">
        <v>30</v>
      </c>
      <c r="G4894" s="688"/>
      <c r="H4894" s="649" t="s">
        <v>1071</v>
      </c>
      <c r="I4894" s="651" t="s">
        <v>1071</v>
      </c>
      <c r="J4894" s="652"/>
      <c r="K4894" s="649" t="str">
        <f t="shared" si="136"/>
        <v>09,25</v>
      </c>
      <c r="L4894" s="649" t="s">
        <v>28</v>
      </c>
      <c r="M4894" s="649">
        <v>9023.4</v>
      </c>
      <c r="N4894" s="653">
        <v>0.54166666666666663</v>
      </c>
    </row>
    <row r="4895" spans="1:14" ht="38.25" hidden="1" thickBot="1" x14ac:dyDescent="0.3">
      <c r="A4895" s="503">
        <f t="shared" si="139"/>
        <v>2770</v>
      </c>
      <c r="B4895" s="504" t="s">
        <v>1067</v>
      </c>
      <c r="C4895" s="505" t="s">
        <v>44</v>
      </c>
      <c r="D4895" s="506">
        <v>15</v>
      </c>
      <c r="E4895" s="507">
        <v>15.003</v>
      </c>
      <c r="F4895" s="508" t="s">
        <v>16</v>
      </c>
      <c r="G4895" s="509" t="s">
        <v>398</v>
      </c>
      <c r="H4895" s="508" t="s">
        <v>1071</v>
      </c>
      <c r="I4895" s="510" t="s">
        <v>1076</v>
      </c>
      <c r="J4895" s="511"/>
      <c r="K4895" s="508" t="str">
        <f t="shared" si="136"/>
        <v>09,25</v>
      </c>
      <c r="L4895" s="508" t="s">
        <v>28</v>
      </c>
      <c r="M4895" s="508">
        <v>15030</v>
      </c>
      <c r="N4895" s="512">
        <v>0.54166666666666663</v>
      </c>
    </row>
    <row r="4896" spans="1:14" ht="38.25" hidden="1" thickBot="1" x14ac:dyDescent="0.3">
      <c r="A4896" s="513">
        <f t="shared" si="139"/>
        <v>2771</v>
      </c>
      <c r="B4896" s="514" t="s">
        <v>1071</v>
      </c>
      <c r="C4896" s="515" t="s">
        <v>47</v>
      </c>
      <c r="D4896" s="516">
        <v>5.5490000000000004</v>
      </c>
      <c r="E4896" s="517">
        <v>5.6159999999999997</v>
      </c>
      <c r="F4896" s="518" t="s">
        <v>16</v>
      </c>
      <c r="G4896" s="519" t="s">
        <v>1075</v>
      </c>
      <c r="H4896" s="518" t="s">
        <v>1074</v>
      </c>
      <c r="I4896" s="520" t="s">
        <v>1077</v>
      </c>
      <c r="J4896" s="521"/>
      <c r="K4896" s="518" t="str">
        <f t="shared" si="136"/>
        <v>10,25</v>
      </c>
      <c r="L4896" s="518" t="s">
        <v>28</v>
      </c>
      <c r="M4896" s="518">
        <v>5597.4000000000005</v>
      </c>
      <c r="N4896" s="522">
        <v>0.41666666666666669</v>
      </c>
    </row>
    <row r="4897" spans="1:14" ht="19.5" hidden="1" thickBot="1" x14ac:dyDescent="0.3">
      <c r="A4897" s="678">
        <f t="shared" si="139"/>
        <v>2772</v>
      </c>
      <c r="B4897" s="531" t="s">
        <v>1071</v>
      </c>
      <c r="C4897" s="532" t="s">
        <v>55</v>
      </c>
      <c r="D4897" s="533">
        <v>11.898</v>
      </c>
      <c r="E4897" s="534">
        <v>12.007</v>
      </c>
      <c r="F4897" s="535" t="s">
        <v>16</v>
      </c>
      <c r="G4897" s="536" t="s">
        <v>844</v>
      </c>
      <c r="H4897" s="535" t="s">
        <v>1074</v>
      </c>
      <c r="I4897" s="537" t="s">
        <v>1074</v>
      </c>
      <c r="J4897" s="538"/>
      <c r="K4897" s="535" t="str">
        <f t="shared" si="136"/>
        <v>10,25</v>
      </c>
      <c r="L4897" s="535" t="s">
        <v>266</v>
      </c>
      <c r="M4897" s="535">
        <v>12055.990000000002</v>
      </c>
      <c r="N4897" s="539">
        <v>0.5</v>
      </c>
    </row>
    <row r="4898" spans="1:14" ht="19.5" hidden="1" thickBot="1" x14ac:dyDescent="0.3">
      <c r="A4898" s="684"/>
      <c r="B4898" s="590" t="s">
        <v>1071</v>
      </c>
      <c r="C4898" s="591" t="s">
        <v>55</v>
      </c>
      <c r="D4898" s="592">
        <v>2.7690000000000001</v>
      </c>
      <c r="E4898" s="593">
        <v>2.891</v>
      </c>
      <c r="F4898" s="594" t="s">
        <v>16</v>
      </c>
      <c r="G4898" s="595" t="s">
        <v>845</v>
      </c>
      <c r="H4898" s="594" t="s">
        <v>1074</v>
      </c>
      <c r="I4898" s="596" t="s">
        <v>1074</v>
      </c>
      <c r="J4898" s="597"/>
      <c r="K4898" s="594" t="str">
        <f t="shared" si="136"/>
        <v>10,25</v>
      </c>
      <c r="L4898" s="594" t="s">
        <v>266</v>
      </c>
      <c r="M4898" s="594">
        <v>2876.9199999999992</v>
      </c>
      <c r="N4898" s="598">
        <v>0.5</v>
      </c>
    </row>
    <row r="4899" spans="1:14" ht="19.5" hidden="1" thickBot="1" x14ac:dyDescent="0.3">
      <c r="A4899" s="513">
        <f t="shared" si="139"/>
        <v>2773</v>
      </c>
      <c r="B4899" s="514" t="s">
        <v>1076</v>
      </c>
      <c r="C4899" s="515" t="s">
        <v>32</v>
      </c>
      <c r="D4899" s="516">
        <v>17.989999999999998</v>
      </c>
      <c r="E4899" s="517">
        <v>18.202000000000002</v>
      </c>
      <c r="F4899" s="518" t="s">
        <v>16</v>
      </c>
      <c r="G4899" s="519"/>
      <c r="H4899" s="518" t="s">
        <v>1077</v>
      </c>
      <c r="I4899" s="520" t="s">
        <v>1077</v>
      </c>
      <c r="J4899" s="521"/>
      <c r="K4899" s="518" t="str">
        <f t="shared" si="136"/>
        <v>10,25</v>
      </c>
      <c r="L4899" s="518" t="s">
        <v>266</v>
      </c>
      <c r="M4899" s="518">
        <v>18128.09</v>
      </c>
      <c r="N4899" s="522">
        <v>0.41666666666666669</v>
      </c>
    </row>
    <row r="4900" spans="1:14" ht="19.5" hidden="1" thickBot="1" x14ac:dyDescent="0.3">
      <c r="A4900" s="678">
        <f t="shared" si="139"/>
        <v>2774</v>
      </c>
      <c r="B4900" s="531" t="s">
        <v>1076</v>
      </c>
      <c r="C4900" s="532" t="s">
        <v>42</v>
      </c>
      <c r="D4900" s="533">
        <v>0.39300000000000002</v>
      </c>
      <c r="E4900" s="534">
        <v>0.42199999999999999</v>
      </c>
      <c r="F4900" s="535" t="s">
        <v>16</v>
      </c>
      <c r="G4900" s="536"/>
      <c r="H4900" s="535" t="s">
        <v>1077</v>
      </c>
      <c r="I4900" s="537" t="s">
        <v>1079</v>
      </c>
      <c r="J4900" s="538"/>
      <c r="K4900" s="535" t="str">
        <f t="shared" si="136"/>
        <v>10,25</v>
      </c>
      <c r="L4900" s="535" t="s">
        <v>266</v>
      </c>
      <c r="M4900" s="535">
        <v>417.3</v>
      </c>
      <c r="N4900" s="539">
        <v>0.45833333333333331</v>
      </c>
    </row>
    <row r="4901" spans="1:14" ht="19.5" hidden="1" thickBot="1" x14ac:dyDescent="0.3">
      <c r="A4901" s="684"/>
      <c r="B4901" s="563" t="s">
        <v>1076</v>
      </c>
      <c r="C4901" s="564" t="s">
        <v>41</v>
      </c>
      <c r="D4901" s="565">
        <v>6.1230000000000002</v>
      </c>
      <c r="E4901" s="566">
        <v>6.2320000000000002</v>
      </c>
      <c r="F4901" s="567" t="s">
        <v>16</v>
      </c>
      <c r="G4901" s="568"/>
      <c r="H4901" s="567" t="s">
        <v>1077</v>
      </c>
      <c r="I4901" s="569" t="s">
        <v>1079</v>
      </c>
      <c r="J4901" s="570"/>
      <c r="K4901" s="567" t="str">
        <f t="shared" si="136"/>
        <v>10,25</v>
      </c>
      <c r="L4901" s="567" t="s">
        <v>266</v>
      </c>
      <c r="M4901" s="567">
        <v>6207.08</v>
      </c>
      <c r="N4901" s="571">
        <v>0.45833333333333331</v>
      </c>
    </row>
    <row r="4902" spans="1:14" ht="19.5" hidden="1" thickBot="1" x14ac:dyDescent="0.3">
      <c r="A4902" s="679"/>
      <c r="B4902" s="636" t="s">
        <v>1076</v>
      </c>
      <c r="C4902" s="637" t="s">
        <v>811</v>
      </c>
      <c r="D4902" s="638">
        <v>9.625</v>
      </c>
      <c r="E4902" s="639">
        <v>9.85</v>
      </c>
      <c r="F4902" s="640" t="s">
        <v>16</v>
      </c>
      <c r="G4902" s="641"/>
      <c r="H4902" s="640" t="s">
        <v>1077</v>
      </c>
      <c r="I4902" s="642" t="s">
        <v>1079</v>
      </c>
      <c r="J4902" s="643"/>
      <c r="K4902" s="640" t="str">
        <f t="shared" si="136"/>
        <v>10,25</v>
      </c>
      <c r="L4902" s="640" t="s">
        <v>266</v>
      </c>
      <c r="M4902" s="640">
        <v>9848.2500000000036</v>
      </c>
      <c r="N4902" s="644">
        <v>0.45833333333333331</v>
      </c>
    </row>
    <row r="4903" spans="1:14" ht="30.75" hidden="1" customHeight="1" x14ac:dyDescent="0.25">
      <c r="A4903" s="682">
        <f t="shared" si="139"/>
        <v>2775</v>
      </c>
      <c r="B4903" s="479" t="s">
        <v>1076</v>
      </c>
      <c r="C4903" s="480" t="s">
        <v>981</v>
      </c>
      <c r="D4903" s="481">
        <v>6.0670000000000002</v>
      </c>
      <c r="E4903" s="482">
        <v>6.0810000000000004</v>
      </c>
      <c r="F4903" s="483" t="s">
        <v>16</v>
      </c>
      <c r="G4903" s="686" t="s">
        <v>1078</v>
      </c>
      <c r="H4903" s="483" t="s">
        <v>1077</v>
      </c>
      <c r="I4903" s="484" t="s">
        <v>1079</v>
      </c>
      <c r="J4903" s="485"/>
      <c r="K4903" s="483" t="str">
        <f t="shared" si="136"/>
        <v>10,25</v>
      </c>
      <c r="L4903" s="483" t="s">
        <v>266</v>
      </c>
      <c r="M4903" s="483">
        <v>6072.6900000000005</v>
      </c>
      <c r="N4903" s="486">
        <v>0.5</v>
      </c>
    </row>
    <row r="4904" spans="1:14" ht="30.75" hidden="1" customHeight="1" thickBot="1" x14ac:dyDescent="0.3">
      <c r="A4904" s="683"/>
      <c r="B4904" s="495" t="s">
        <v>1076</v>
      </c>
      <c r="C4904" s="496" t="s">
        <v>32</v>
      </c>
      <c r="D4904" s="497">
        <v>6</v>
      </c>
      <c r="E4904" s="498">
        <v>6.008</v>
      </c>
      <c r="F4904" s="499" t="s">
        <v>16</v>
      </c>
      <c r="G4904" s="687"/>
      <c r="H4904" s="499" t="s">
        <v>1077</v>
      </c>
      <c r="I4904" s="500" t="s">
        <v>1079</v>
      </c>
      <c r="J4904" s="501"/>
      <c r="K4904" s="499" t="str">
        <f t="shared" si="136"/>
        <v>10,25</v>
      </c>
      <c r="L4904" s="499" t="s">
        <v>266</v>
      </c>
      <c r="M4904" s="499">
        <v>6000</v>
      </c>
      <c r="N4904" s="502">
        <v>0.5</v>
      </c>
    </row>
    <row r="4905" spans="1:14" ht="19.5" hidden="1" thickBot="1" x14ac:dyDescent="0.3">
      <c r="A4905" s="678">
        <f t="shared" si="139"/>
        <v>2776</v>
      </c>
      <c r="B4905" s="531" t="s">
        <v>1074</v>
      </c>
      <c r="C4905" s="532" t="s">
        <v>26</v>
      </c>
      <c r="D4905" s="533">
        <v>12.542999999999999</v>
      </c>
      <c r="E4905" s="534">
        <f>12.642+0.04</f>
        <v>12.681999999999999</v>
      </c>
      <c r="F4905" s="535" t="s">
        <v>16</v>
      </c>
      <c r="G4905" s="536"/>
      <c r="H4905" s="535" t="s">
        <v>1079</v>
      </c>
      <c r="I4905" s="537" t="s">
        <v>1079</v>
      </c>
      <c r="J4905" s="538" t="s">
        <v>986</v>
      </c>
      <c r="K4905" s="535" t="str">
        <f t="shared" si="136"/>
        <v>10,25</v>
      </c>
      <c r="L4905" s="535" t="s">
        <v>265</v>
      </c>
      <c r="M4905" s="535">
        <v>12656.48</v>
      </c>
      <c r="N4905" s="539">
        <v>0.375</v>
      </c>
    </row>
    <row r="4906" spans="1:14" ht="19.5" hidden="1" thickBot="1" x14ac:dyDescent="0.3">
      <c r="A4906" s="679"/>
      <c r="B4906" s="636" t="s">
        <v>1074</v>
      </c>
      <c r="C4906" s="637" t="s">
        <v>26</v>
      </c>
      <c r="D4906" s="638">
        <v>4.6340000000000003</v>
      </c>
      <c r="E4906" s="639">
        <v>4.6340000000000003</v>
      </c>
      <c r="F4906" s="640" t="s">
        <v>16</v>
      </c>
      <c r="G4906" s="641" t="s">
        <v>496</v>
      </c>
      <c r="H4906" s="640" t="s">
        <v>1079</v>
      </c>
      <c r="I4906" s="642" t="s">
        <v>1079</v>
      </c>
      <c r="J4906" s="643"/>
      <c r="K4906" s="640" t="str">
        <f t="shared" si="136"/>
        <v>10,25</v>
      </c>
      <c r="L4906" s="640" t="s">
        <v>265</v>
      </c>
      <c r="M4906" s="640">
        <v>4634.0000000000009</v>
      </c>
      <c r="N4906" s="644">
        <v>0.375</v>
      </c>
    </row>
    <row r="4907" spans="1:14" ht="19.5" hidden="1" thickBot="1" x14ac:dyDescent="0.3">
      <c r="A4907" s="513">
        <f t="shared" si="139"/>
        <v>2777</v>
      </c>
      <c r="B4907" s="514" t="s">
        <v>1074</v>
      </c>
      <c r="C4907" s="515" t="s">
        <v>26</v>
      </c>
      <c r="D4907" s="516">
        <v>17.510999999999999</v>
      </c>
      <c r="E4907" s="517">
        <f>17.692+0.032</f>
        <v>17.724</v>
      </c>
      <c r="F4907" s="518" t="s">
        <v>16</v>
      </c>
      <c r="G4907" s="519"/>
      <c r="H4907" s="518" t="s">
        <v>1080</v>
      </c>
      <c r="I4907" s="520" t="s">
        <v>1080</v>
      </c>
      <c r="J4907" s="521" t="s">
        <v>986</v>
      </c>
      <c r="K4907" s="518" t="str">
        <f t="shared" si="136"/>
        <v>10,25</v>
      </c>
      <c r="L4907" s="518" t="s">
        <v>265</v>
      </c>
      <c r="M4907" s="518">
        <v>17660.739999999998</v>
      </c>
      <c r="N4907" s="522">
        <v>0.375</v>
      </c>
    </row>
    <row r="4908" spans="1:14" ht="19.5" hidden="1" thickBot="1" x14ac:dyDescent="0.3">
      <c r="A4908" s="678">
        <f t="shared" si="139"/>
        <v>2778</v>
      </c>
      <c r="B4908" s="531" t="s">
        <v>1074</v>
      </c>
      <c r="C4908" s="532" t="s">
        <v>839</v>
      </c>
      <c r="D4908" s="533">
        <v>1.6259999999999999</v>
      </c>
      <c r="E4908" s="534">
        <v>1.679</v>
      </c>
      <c r="F4908" s="535" t="s">
        <v>16</v>
      </c>
      <c r="G4908" s="536"/>
      <c r="H4908" s="535" t="s">
        <v>1080</v>
      </c>
      <c r="I4908" s="537" t="s">
        <v>1080</v>
      </c>
      <c r="J4908" s="538"/>
      <c r="K4908" s="535" t="str">
        <f t="shared" si="136"/>
        <v>10,25</v>
      </c>
      <c r="L4908" s="535" t="s">
        <v>28</v>
      </c>
      <c r="M4908" s="535">
        <v>1676.82</v>
      </c>
      <c r="N4908" s="539">
        <v>0.41666666666666669</v>
      </c>
    </row>
    <row r="4909" spans="1:14" ht="19.5" hidden="1" thickBot="1" x14ac:dyDescent="0.3">
      <c r="A4909" s="684"/>
      <c r="B4909" s="563" t="s">
        <v>1074</v>
      </c>
      <c r="C4909" s="564" t="s">
        <v>23</v>
      </c>
      <c r="D4909" s="565">
        <v>13.85</v>
      </c>
      <c r="E4909" s="566">
        <v>14.042999999999999</v>
      </c>
      <c r="F4909" s="567" t="s">
        <v>16</v>
      </c>
      <c r="G4909" s="568"/>
      <c r="H4909" s="567" t="s">
        <v>1080</v>
      </c>
      <c r="I4909" s="569" t="s">
        <v>1080</v>
      </c>
      <c r="J4909" s="570"/>
      <c r="K4909" s="567" t="str">
        <f t="shared" si="136"/>
        <v>10,25</v>
      </c>
      <c r="L4909" s="567" t="s">
        <v>28</v>
      </c>
      <c r="M4909" s="567">
        <v>13987.2</v>
      </c>
      <c r="N4909" s="571">
        <v>0.41666666666666669</v>
      </c>
    </row>
    <row r="4910" spans="1:14" ht="19.5" hidden="1" thickBot="1" x14ac:dyDescent="0.3">
      <c r="A4910" s="679"/>
      <c r="B4910" s="636" t="s">
        <v>1074</v>
      </c>
      <c r="C4910" s="637" t="s">
        <v>873</v>
      </c>
      <c r="D4910" s="638">
        <v>1.7210000000000001</v>
      </c>
      <c r="E4910" s="639">
        <v>1.758</v>
      </c>
      <c r="F4910" s="640" t="s">
        <v>16</v>
      </c>
      <c r="G4910" s="641"/>
      <c r="H4910" s="640" t="s">
        <v>1080</v>
      </c>
      <c r="I4910" s="642" t="s">
        <v>1080</v>
      </c>
      <c r="J4910" s="643"/>
      <c r="K4910" s="640" t="str">
        <f t="shared" si="136"/>
        <v>10,25</v>
      </c>
      <c r="L4910" s="640" t="s">
        <v>28</v>
      </c>
      <c r="M4910" s="640">
        <v>1753.14</v>
      </c>
      <c r="N4910" s="644">
        <v>0.41666666666666669</v>
      </c>
    </row>
    <row r="4911" spans="1:14" ht="19.5" hidden="1" thickBot="1" x14ac:dyDescent="0.3">
      <c r="A4911" s="682">
        <f t="shared" si="139"/>
        <v>2779</v>
      </c>
      <c r="B4911" s="479" t="s">
        <v>1074</v>
      </c>
      <c r="C4911" s="480" t="s">
        <v>15</v>
      </c>
      <c r="D4911" s="481">
        <v>2.9809999999999999</v>
      </c>
      <c r="E4911" s="482">
        <v>3.0979999999999999</v>
      </c>
      <c r="F4911" s="483" t="s">
        <v>16</v>
      </c>
      <c r="G4911" s="549"/>
      <c r="H4911" s="483" t="s">
        <v>1080</v>
      </c>
      <c r="I4911" s="484" t="s">
        <v>1080</v>
      </c>
      <c r="J4911" s="485"/>
      <c r="K4911" s="483" t="str">
        <f t="shared" si="136"/>
        <v>10,25</v>
      </c>
      <c r="L4911" s="483" t="s">
        <v>28</v>
      </c>
      <c r="M4911" s="483">
        <v>3089.72</v>
      </c>
      <c r="N4911" s="486">
        <v>0.45833333333333331</v>
      </c>
    </row>
    <row r="4912" spans="1:14" ht="19.5" hidden="1" thickBot="1" x14ac:dyDescent="0.3">
      <c r="A4912" s="683"/>
      <c r="B4912" s="523" t="s">
        <v>1074</v>
      </c>
      <c r="C4912" s="524" t="s">
        <v>23</v>
      </c>
      <c r="D4912" s="525">
        <v>11.7</v>
      </c>
      <c r="E4912" s="526">
        <v>11.772</v>
      </c>
      <c r="F4912" s="527" t="s">
        <v>16</v>
      </c>
      <c r="G4912" s="561"/>
      <c r="H4912" s="527" t="s">
        <v>1080</v>
      </c>
      <c r="I4912" s="528" t="s">
        <v>1080</v>
      </c>
      <c r="J4912" s="529"/>
      <c r="K4912" s="527" t="str">
        <f t="shared" si="136"/>
        <v>10,25</v>
      </c>
      <c r="L4912" s="527" t="s">
        <v>28</v>
      </c>
      <c r="M4912" s="527">
        <v>11735.16</v>
      </c>
      <c r="N4912" s="530">
        <v>0.45833333333333331</v>
      </c>
    </row>
    <row r="4913" spans="1:14" ht="19.5" hidden="1" thickBot="1" x14ac:dyDescent="0.3">
      <c r="A4913" s="685"/>
      <c r="B4913" s="645" t="s">
        <v>1074</v>
      </c>
      <c r="C4913" s="646" t="s">
        <v>24</v>
      </c>
      <c r="D4913" s="647">
        <v>2.5089999999999999</v>
      </c>
      <c r="E4913" s="648">
        <v>2.6440000000000001</v>
      </c>
      <c r="F4913" s="649" t="s">
        <v>16</v>
      </c>
      <c r="G4913" s="650"/>
      <c r="H4913" s="649" t="s">
        <v>1080</v>
      </c>
      <c r="I4913" s="651" t="s">
        <v>1080</v>
      </c>
      <c r="J4913" s="652"/>
      <c r="K4913" s="649" t="str">
        <f t="shared" si="136"/>
        <v>10,25</v>
      </c>
      <c r="L4913" s="649" t="s">
        <v>28</v>
      </c>
      <c r="M4913" s="649">
        <v>2641.85</v>
      </c>
      <c r="N4913" s="653">
        <v>0.45833333333333331</v>
      </c>
    </row>
    <row r="4914" spans="1:14" ht="57" hidden="1" thickBot="1" x14ac:dyDescent="0.3">
      <c r="A4914" s="503">
        <f t="shared" si="139"/>
        <v>2780</v>
      </c>
      <c r="B4914" s="504" t="s">
        <v>1074</v>
      </c>
      <c r="C4914" s="505" t="s">
        <v>47</v>
      </c>
      <c r="D4914" s="506">
        <v>13.041</v>
      </c>
      <c r="E4914" s="507">
        <v>13.225</v>
      </c>
      <c r="F4914" s="508" t="s">
        <v>16</v>
      </c>
      <c r="G4914" s="509" t="s">
        <v>1081</v>
      </c>
      <c r="H4914" s="508" t="s">
        <v>1080</v>
      </c>
      <c r="I4914" s="510" t="s">
        <v>1082</v>
      </c>
      <c r="J4914" s="511"/>
      <c r="K4914" s="508" t="str">
        <f t="shared" si="136"/>
        <v>10,25</v>
      </c>
      <c r="L4914" s="508" t="s">
        <v>28</v>
      </c>
      <c r="M4914" s="508">
        <v>13186.09</v>
      </c>
      <c r="N4914" s="512">
        <v>0.5</v>
      </c>
    </row>
    <row r="4915" spans="1:14" ht="19.5" hidden="1" thickBot="1" x14ac:dyDescent="0.3">
      <c r="A4915" s="513">
        <f t="shared" si="139"/>
        <v>2781</v>
      </c>
      <c r="B4915" s="514" t="s">
        <v>1074</v>
      </c>
      <c r="C4915" s="515" t="s">
        <v>21</v>
      </c>
      <c r="D4915" s="516">
        <v>16.798999999999999</v>
      </c>
      <c r="E4915" s="517">
        <v>16.966999999999999</v>
      </c>
      <c r="F4915" s="518" t="s">
        <v>16</v>
      </c>
      <c r="G4915" s="519"/>
      <c r="H4915" s="518" t="s">
        <v>1080</v>
      </c>
      <c r="I4915" s="520" t="s">
        <v>1080</v>
      </c>
      <c r="J4915" s="521"/>
      <c r="K4915" s="518" t="str">
        <f t="shared" si="136"/>
        <v>10,25</v>
      </c>
      <c r="L4915" s="518" t="s">
        <v>28</v>
      </c>
      <c r="M4915" s="518">
        <v>16924.019999999997</v>
      </c>
      <c r="N4915" s="522">
        <v>0.54166666666666663</v>
      </c>
    </row>
    <row r="4916" spans="1:14" ht="19.5" hidden="1" thickBot="1" x14ac:dyDescent="0.3">
      <c r="A4916" s="503">
        <f t="shared" si="139"/>
        <v>2782</v>
      </c>
      <c r="B4916" s="504" t="s">
        <v>1074</v>
      </c>
      <c r="C4916" s="505" t="s">
        <v>26</v>
      </c>
      <c r="D4916" s="506">
        <v>12.631</v>
      </c>
      <c r="E4916" s="507">
        <v>12.631</v>
      </c>
      <c r="F4916" s="508" t="s">
        <v>30</v>
      </c>
      <c r="G4916" s="509"/>
      <c r="H4916" s="508" t="s">
        <v>1079</v>
      </c>
      <c r="I4916" s="510" t="s">
        <v>1079</v>
      </c>
      <c r="J4916" s="511"/>
      <c r="K4916" s="508" t="str">
        <f t="shared" si="136"/>
        <v>10,25</v>
      </c>
      <c r="L4916" s="508" t="s">
        <v>265</v>
      </c>
      <c r="M4916" s="508">
        <v>12631.479999999998</v>
      </c>
      <c r="N4916" s="512">
        <v>0.375</v>
      </c>
    </row>
    <row r="4917" spans="1:14" ht="19.5" hidden="1" thickBot="1" x14ac:dyDescent="0.3">
      <c r="A4917" s="682">
        <f t="shared" si="139"/>
        <v>2783</v>
      </c>
      <c r="B4917" s="479" t="s">
        <v>1077</v>
      </c>
      <c r="C4917" s="480" t="s">
        <v>26</v>
      </c>
      <c r="D4917" s="481">
        <v>15.898999999999999</v>
      </c>
      <c r="E4917" s="482">
        <v>16.024999999999999</v>
      </c>
      <c r="F4917" s="483" t="s">
        <v>16</v>
      </c>
      <c r="G4917" s="549"/>
      <c r="H4917" s="483" t="s">
        <v>1082</v>
      </c>
      <c r="I4917" s="484" t="s">
        <v>1082</v>
      </c>
      <c r="J4917" s="485"/>
      <c r="K4917" s="483" t="str">
        <f t="shared" si="136"/>
        <v>10,25</v>
      </c>
      <c r="L4917" s="483" t="s">
        <v>265</v>
      </c>
      <c r="M4917" s="483">
        <v>16065.29</v>
      </c>
      <c r="N4917" s="486">
        <v>0.375</v>
      </c>
    </row>
    <row r="4918" spans="1:14" ht="19.5" hidden="1" thickBot="1" x14ac:dyDescent="0.3">
      <c r="A4918" s="685"/>
      <c r="B4918" s="645" t="s">
        <v>1077</v>
      </c>
      <c r="C4918" s="646" t="s">
        <v>952</v>
      </c>
      <c r="D4918" s="647">
        <v>1.296</v>
      </c>
      <c r="E4918" s="648">
        <v>1.329</v>
      </c>
      <c r="F4918" s="649" t="s">
        <v>16</v>
      </c>
      <c r="G4918" s="650"/>
      <c r="H4918" s="649" t="s">
        <v>1082</v>
      </c>
      <c r="I4918" s="651" t="s">
        <v>1082</v>
      </c>
      <c r="J4918" s="652"/>
      <c r="K4918" s="649" t="str">
        <f t="shared" si="136"/>
        <v>10,25</v>
      </c>
      <c r="L4918" s="649" t="s">
        <v>266</v>
      </c>
      <c r="M4918" s="649">
        <v>1327.8</v>
      </c>
      <c r="N4918" s="653">
        <v>0.375</v>
      </c>
    </row>
    <row r="4919" spans="1:14" ht="19.5" hidden="1" thickBot="1" x14ac:dyDescent="0.3">
      <c r="A4919" s="551">
        <f t="shared" si="139"/>
        <v>2784</v>
      </c>
      <c r="B4919" s="552" t="s">
        <v>1077</v>
      </c>
      <c r="C4919" s="553" t="s">
        <v>26</v>
      </c>
      <c r="D4919" s="554">
        <v>12.295999999999999</v>
      </c>
      <c r="E4919" s="555">
        <v>12.295999999999999</v>
      </c>
      <c r="F4919" s="556" t="s">
        <v>30</v>
      </c>
      <c r="G4919" s="557"/>
      <c r="H4919" s="556" t="s">
        <v>1082</v>
      </c>
      <c r="I4919" s="558" t="s">
        <v>1082</v>
      </c>
      <c r="J4919" s="559"/>
      <c r="K4919" s="556" t="str">
        <f t="shared" si="136"/>
        <v>10,25</v>
      </c>
      <c r="L4919" s="556" t="s">
        <v>265</v>
      </c>
      <c r="M4919" s="556">
        <v>12296.199999999999</v>
      </c>
      <c r="N4919" s="560">
        <v>0.375</v>
      </c>
    </row>
    <row r="4920" spans="1:14" ht="19.5" hidden="1" thickBot="1" x14ac:dyDescent="0.3">
      <c r="A4920" s="513">
        <f t="shared" si="139"/>
        <v>2785</v>
      </c>
      <c r="B4920" s="514" t="s">
        <v>1079</v>
      </c>
      <c r="C4920" s="515" t="s">
        <v>587</v>
      </c>
      <c r="D4920" s="516">
        <v>9.5579999999999998</v>
      </c>
      <c r="E4920" s="517">
        <v>9.5579999999999998</v>
      </c>
      <c r="F4920" s="518" t="s">
        <v>30</v>
      </c>
      <c r="G4920" s="519" t="s">
        <v>23</v>
      </c>
      <c r="H4920" s="518" t="s">
        <v>1082</v>
      </c>
      <c r="I4920" s="520" t="s">
        <v>1082</v>
      </c>
      <c r="J4920" s="521"/>
      <c r="K4920" s="518" t="str">
        <f t="shared" si="136"/>
        <v>10,25</v>
      </c>
      <c r="L4920" s="518" t="s">
        <v>28</v>
      </c>
      <c r="M4920" s="518">
        <v>9558.7200000000012</v>
      </c>
      <c r="N4920" s="522">
        <v>0.41666666666666669</v>
      </c>
    </row>
    <row r="4921" spans="1:14" ht="19.5" hidden="1" thickBot="1" x14ac:dyDescent="0.3">
      <c r="A4921" s="503">
        <f t="shared" si="139"/>
        <v>2786</v>
      </c>
      <c r="B4921" s="504" t="s">
        <v>1079</v>
      </c>
      <c r="C4921" s="505" t="s">
        <v>913</v>
      </c>
      <c r="D4921" s="506">
        <v>11.923</v>
      </c>
      <c r="E4921" s="507">
        <v>11.923</v>
      </c>
      <c r="F4921" s="508" t="s">
        <v>30</v>
      </c>
      <c r="G4921" s="509"/>
      <c r="H4921" s="508" t="s">
        <v>1082</v>
      </c>
      <c r="I4921" s="510" t="s">
        <v>1082</v>
      </c>
      <c r="J4921" s="511"/>
      <c r="K4921" s="508" t="str">
        <f t="shared" si="136"/>
        <v>10,25</v>
      </c>
      <c r="L4921" s="508" t="s">
        <v>266</v>
      </c>
      <c r="M4921" s="508">
        <v>11923.68</v>
      </c>
      <c r="N4921" s="512">
        <v>0.45833333333333331</v>
      </c>
    </row>
    <row r="4922" spans="1:14" ht="57" hidden="1" thickBot="1" x14ac:dyDescent="0.3">
      <c r="A4922" s="513">
        <f t="shared" si="139"/>
        <v>2787</v>
      </c>
      <c r="B4922" s="514" t="s">
        <v>1079</v>
      </c>
      <c r="C4922" s="515" t="s">
        <v>23</v>
      </c>
      <c r="D4922" s="516">
        <v>13.12</v>
      </c>
      <c r="E4922" s="517">
        <v>13.284000000000001</v>
      </c>
      <c r="F4922" s="518" t="s">
        <v>16</v>
      </c>
      <c r="G4922" s="519" t="s">
        <v>1084</v>
      </c>
      <c r="H4922" s="518" t="s">
        <v>1082</v>
      </c>
      <c r="I4922" s="520" t="s">
        <v>1083</v>
      </c>
      <c r="J4922" s="521"/>
      <c r="K4922" s="518" t="str">
        <f t="shared" si="136"/>
        <v>10,25</v>
      </c>
      <c r="L4922" s="518" t="s">
        <v>28</v>
      </c>
      <c r="M4922" s="518">
        <v>13239.269999999999</v>
      </c>
      <c r="N4922" s="522">
        <v>0.41666666666666669</v>
      </c>
    </row>
    <row r="4923" spans="1:14" ht="19.5" hidden="1" thickBot="1" x14ac:dyDescent="0.3">
      <c r="A4923" s="503">
        <f t="shared" si="139"/>
        <v>2788</v>
      </c>
      <c r="B4923" s="504" t="s">
        <v>1079</v>
      </c>
      <c r="C4923" s="505" t="s">
        <v>26</v>
      </c>
      <c r="D4923" s="506">
        <v>17.54</v>
      </c>
      <c r="E4923" s="507">
        <v>17.661000000000001</v>
      </c>
      <c r="F4923" s="508" t="s">
        <v>16</v>
      </c>
      <c r="G4923" s="509"/>
      <c r="H4923" s="508" t="s">
        <v>1083</v>
      </c>
      <c r="I4923" s="510" t="s">
        <v>1083</v>
      </c>
      <c r="J4923" s="511"/>
      <c r="K4923" s="508" t="str">
        <f t="shared" si="136"/>
        <v>10,25</v>
      </c>
      <c r="L4923" s="508" t="s">
        <v>265</v>
      </c>
      <c r="M4923" s="508">
        <v>17697.8</v>
      </c>
      <c r="N4923" s="512">
        <v>0.375</v>
      </c>
    </row>
    <row r="4924" spans="1:14" ht="19.5" hidden="1" thickBot="1" x14ac:dyDescent="0.3">
      <c r="A4924" s="682">
        <f t="shared" si="139"/>
        <v>2789</v>
      </c>
      <c r="B4924" s="479" t="s">
        <v>1079</v>
      </c>
      <c r="C4924" s="480" t="s">
        <v>47</v>
      </c>
      <c r="D4924" s="481">
        <v>13.297000000000001</v>
      </c>
      <c r="E4924" s="482">
        <v>13.487</v>
      </c>
      <c r="F4924" s="483" t="s">
        <v>16</v>
      </c>
      <c r="G4924" s="549"/>
      <c r="H4924" s="483" t="s">
        <v>1083</v>
      </c>
      <c r="I4924" s="484" t="s">
        <v>1085</v>
      </c>
      <c r="J4924" s="485"/>
      <c r="K4924" s="483" t="str">
        <f t="shared" si="136"/>
        <v>10,25</v>
      </c>
      <c r="L4924" s="483" t="s">
        <v>28</v>
      </c>
      <c r="M4924" s="483">
        <v>13461.970000000001</v>
      </c>
      <c r="N4924" s="486">
        <v>0.41666666666666669</v>
      </c>
    </row>
    <row r="4925" spans="1:14" ht="19.5" hidden="1" thickBot="1" x14ac:dyDescent="0.3">
      <c r="A4925" s="685"/>
      <c r="B4925" s="645" t="s">
        <v>1079</v>
      </c>
      <c r="C4925" s="646" t="s">
        <v>913</v>
      </c>
      <c r="D4925" s="647">
        <v>4.194</v>
      </c>
      <c r="E4925" s="648">
        <v>4.2089999999999996</v>
      </c>
      <c r="F4925" s="649" t="s">
        <v>16</v>
      </c>
      <c r="G4925" s="650"/>
      <c r="H4925" s="649" t="s">
        <v>1083</v>
      </c>
      <c r="I4925" s="651" t="s">
        <v>1085</v>
      </c>
      <c r="J4925" s="652"/>
      <c r="K4925" s="649" t="str">
        <f t="shared" si="136"/>
        <v>10,25</v>
      </c>
      <c r="L4925" s="649" t="s">
        <v>266</v>
      </c>
      <c r="M4925" s="649">
        <v>4210.92</v>
      </c>
      <c r="N4925" s="653">
        <v>0.41666666666666669</v>
      </c>
    </row>
    <row r="4926" spans="1:14" ht="19.5" hidden="1" thickBot="1" x14ac:dyDescent="0.3">
      <c r="A4926" s="678">
        <f t="shared" si="139"/>
        <v>2790</v>
      </c>
      <c r="B4926" s="531" t="s">
        <v>1079</v>
      </c>
      <c r="C4926" s="532" t="s">
        <v>15</v>
      </c>
      <c r="D4926" s="533">
        <v>1.915</v>
      </c>
      <c r="E4926" s="534">
        <v>2.0169999999999999</v>
      </c>
      <c r="F4926" s="535" t="s">
        <v>16</v>
      </c>
      <c r="G4926" s="536"/>
      <c r="H4926" s="535" t="s">
        <v>1083</v>
      </c>
      <c r="I4926" s="537" t="s">
        <v>1085</v>
      </c>
      <c r="J4926" s="538"/>
      <c r="K4926" s="535" t="str">
        <f t="shared" si="136"/>
        <v>10,25</v>
      </c>
      <c r="L4926" s="535" t="s">
        <v>28</v>
      </c>
      <c r="M4926" s="535">
        <v>2009.6599999999999</v>
      </c>
      <c r="N4926" s="539">
        <v>0.45833333333333331</v>
      </c>
    </row>
    <row r="4927" spans="1:14" ht="19.5" hidden="1" thickBot="1" x14ac:dyDescent="0.3">
      <c r="A4927" s="684"/>
      <c r="B4927" s="563" t="s">
        <v>1079</v>
      </c>
      <c r="C4927" s="564" t="s">
        <v>23</v>
      </c>
      <c r="D4927" s="565">
        <v>7.4</v>
      </c>
      <c r="E4927" s="566">
        <v>7.4450000000000003</v>
      </c>
      <c r="F4927" s="567" t="s">
        <v>16</v>
      </c>
      <c r="G4927" s="568"/>
      <c r="H4927" s="567" t="s">
        <v>1083</v>
      </c>
      <c r="I4927" s="569" t="s">
        <v>1085</v>
      </c>
      <c r="J4927" s="570"/>
      <c r="K4927" s="567" t="str">
        <f t="shared" si="136"/>
        <v>10,25</v>
      </c>
      <c r="L4927" s="567" t="s">
        <v>28</v>
      </c>
      <c r="M4927" s="567">
        <v>7447.4999999999991</v>
      </c>
      <c r="N4927" s="571">
        <v>0.45833333333333331</v>
      </c>
    </row>
    <row r="4928" spans="1:14" ht="19.5" hidden="1" thickBot="1" x14ac:dyDescent="0.3">
      <c r="A4928" s="684"/>
      <c r="B4928" s="563" t="s">
        <v>1079</v>
      </c>
      <c r="C4928" s="564" t="s">
        <v>24</v>
      </c>
      <c r="D4928" s="565">
        <v>2.86</v>
      </c>
      <c r="E4928" s="566">
        <v>2.9790000000000001</v>
      </c>
      <c r="F4928" s="567" t="s">
        <v>16</v>
      </c>
      <c r="G4928" s="568"/>
      <c r="H4928" s="567" t="s">
        <v>1083</v>
      </c>
      <c r="I4928" s="569" t="s">
        <v>1085</v>
      </c>
      <c r="J4928" s="570"/>
      <c r="K4928" s="567" t="str">
        <f t="shared" si="136"/>
        <v>10,25</v>
      </c>
      <c r="L4928" s="567" t="s">
        <v>28</v>
      </c>
      <c r="M4928" s="567">
        <v>2972.9100000000003</v>
      </c>
      <c r="N4928" s="571">
        <v>0.45833333333333331</v>
      </c>
    </row>
    <row r="4929" spans="1:14" ht="19.5" hidden="1" thickBot="1" x14ac:dyDescent="0.3">
      <c r="A4929" s="679"/>
      <c r="B4929" s="636" t="s">
        <v>1079</v>
      </c>
      <c r="C4929" s="637" t="s">
        <v>25</v>
      </c>
      <c r="D4929" s="638">
        <v>5.4119999999999999</v>
      </c>
      <c r="E4929" s="639">
        <v>5.508</v>
      </c>
      <c r="F4929" s="640" t="s">
        <v>16</v>
      </c>
      <c r="G4929" s="641"/>
      <c r="H4929" s="640" t="s">
        <v>1083</v>
      </c>
      <c r="I4929" s="642" t="s">
        <v>1085</v>
      </c>
      <c r="J4929" s="643"/>
      <c r="K4929" s="640" t="str">
        <f t="shared" si="136"/>
        <v>10,25</v>
      </c>
      <c r="L4929" s="640" t="s">
        <v>28</v>
      </c>
      <c r="M4929" s="640">
        <v>5494.5</v>
      </c>
      <c r="N4929" s="644">
        <v>0.45833333333333331</v>
      </c>
    </row>
    <row r="4930" spans="1:14" ht="19.5" hidden="1" thickBot="1" x14ac:dyDescent="0.3">
      <c r="A4930" s="682">
        <f t="shared" si="139"/>
        <v>2791</v>
      </c>
      <c r="B4930" s="479" t="s">
        <v>1079</v>
      </c>
      <c r="C4930" s="480" t="s">
        <v>26</v>
      </c>
      <c r="D4930" s="481">
        <v>5.0620000000000003</v>
      </c>
      <c r="E4930" s="482">
        <v>5.0620000000000003</v>
      </c>
      <c r="F4930" s="483" t="s">
        <v>30</v>
      </c>
      <c r="G4930" s="686" t="s">
        <v>72</v>
      </c>
      <c r="H4930" s="483" t="s">
        <v>1085</v>
      </c>
      <c r="I4930" s="484" t="s">
        <v>1085</v>
      </c>
      <c r="J4930" s="485"/>
      <c r="K4930" s="483" t="str">
        <f t="shared" si="136"/>
        <v>10,25</v>
      </c>
      <c r="L4930" s="483" t="s">
        <v>265</v>
      </c>
      <c r="M4930" s="483">
        <v>5062.92</v>
      </c>
      <c r="N4930" s="486">
        <v>0.33333333333333331</v>
      </c>
    </row>
    <row r="4931" spans="1:14" ht="19.5" hidden="1" thickBot="1" x14ac:dyDescent="0.3">
      <c r="A4931" s="685"/>
      <c r="B4931" s="645" t="s">
        <v>1079</v>
      </c>
      <c r="C4931" s="646" t="s">
        <v>26</v>
      </c>
      <c r="D4931" s="647">
        <v>10.775</v>
      </c>
      <c r="E4931" s="648">
        <f>10.923+0.05</f>
        <v>10.973000000000001</v>
      </c>
      <c r="F4931" s="649" t="s">
        <v>16</v>
      </c>
      <c r="G4931" s="688"/>
      <c r="H4931" s="649" t="s">
        <v>1085</v>
      </c>
      <c r="I4931" s="651" t="s">
        <v>1085</v>
      </c>
      <c r="J4931" s="652" t="s">
        <v>986</v>
      </c>
      <c r="K4931" s="649" t="str">
        <f t="shared" si="136"/>
        <v>10,25</v>
      </c>
      <c r="L4931" s="649" t="s">
        <v>265</v>
      </c>
      <c r="M4931" s="649">
        <v>10931.06</v>
      </c>
      <c r="N4931" s="653">
        <v>0.41666666666666669</v>
      </c>
    </row>
    <row r="4932" spans="1:14" ht="19.5" hidden="1" thickBot="1" x14ac:dyDescent="0.3">
      <c r="A4932" s="503">
        <f t="shared" si="139"/>
        <v>2792</v>
      </c>
      <c r="B4932" s="504" t="s">
        <v>1079</v>
      </c>
      <c r="C4932" s="505" t="s">
        <v>480</v>
      </c>
      <c r="D4932" s="506">
        <v>13.56</v>
      </c>
      <c r="E4932" s="507">
        <v>13.722</v>
      </c>
      <c r="F4932" s="508" t="s">
        <v>16</v>
      </c>
      <c r="G4932" s="509"/>
      <c r="H4932" s="508" t="s">
        <v>1083</v>
      </c>
      <c r="I4932" s="510" t="s">
        <v>1085</v>
      </c>
      <c r="J4932" s="511"/>
      <c r="K4932" s="508" t="str">
        <f t="shared" si="136"/>
        <v>10,25</v>
      </c>
      <c r="L4932" s="508" t="s">
        <v>266</v>
      </c>
      <c r="M4932" s="508">
        <v>13671.06</v>
      </c>
      <c r="N4932" s="512">
        <v>0.5</v>
      </c>
    </row>
    <row r="4933" spans="1:14" ht="19.5" hidden="1" thickBot="1" x14ac:dyDescent="0.3">
      <c r="A4933" s="682">
        <f t="shared" si="139"/>
        <v>2793</v>
      </c>
      <c r="B4933" s="479" t="s">
        <v>1079</v>
      </c>
      <c r="C4933" s="480" t="s">
        <v>587</v>
      </c>
      <c r="D4933" s="481">
        <v>7.6980000000000004</v>
      </c>
      <c r="E4933" s="482">
        <v>7.6980000000000004</v>
      </c>
      <c r="F4933" s="483" t="s">
        <v>30</v>
      </c>
      <c r="G4933" s="549" t="s">
        <v>23</v>
      </c>
      <c r="H4933" s="483" t="s">
        <v>1083</v>
      </c>
      <c r="I4933" s="484" t="s">
        <v>1085</v>
      </c>
      <c r="J4933" s="485"/>
      <c r="K4933" s="483" t="str">
        <f t="shared" si="136"/>
        <v>10,25</v>
      </c>
      <c r="L4933" s="483" t="s">
        <v>28</v>
      </c>
      <c r="M4933" s="483">
        <v>7698.6</v>
      </c>
      <c r="N4933" s="486">
        <v>0.41666666666666669</v>
      </c>
    </row>
    <row r="4934" spans="1:14" ht="19.5" hidden="1" thickBot="1" x14ac:dyDescent="0.3">
      <c r="A4934" s="685"/>
      <c r="B4934" s="645" t="s">
        <v>1079</v>
      </c>
      <c r="C4934" s="646" t="s">
        <v>23</v>
      </c>
      <c r="D4934" s="647">
        <v>4.5030000000000001</v>
      </c>
      <c r="E4934" s="648">
        <v>4.5030000000000001</v>
      </c>
      <c r="F4934" s="649" t="s">
        <v>30</v>
      </c>
      <c r="G4934" s="650"/>
      <c r="H4934" s="649" t="s">
        <v>1083</v>
      </c>
      <c r="I4934" s="651" t="s">
        <v>1085</v>
      </c>
      <c r="J4934" s="652"/>
      <c r="K4934" s="649" t="str">
        <f t="shared" si="136"/>
        <v>10,25</v>
      </c>
      <c r="L4934" s="649" t="s">
        <v>28</v>
      </c>
      <c r="M4934" s="649">
        <v>4503.7199999999993</v>
      </c>
      <c r="N4934" s="653">
        <v>0.41666666666666669</v>
      </c>
    </row>
    <row r="4935" spans="1:14" ht="28.5" hidden="1" customHeight="1" x14ac:dyDescent="0.25">
      <c r="A4935" s="678">
        <f t="shared" si="139"/>
        <v>2794</v>
      </c>
      <c r="B4935" s="531" t="s">
        <v>1079</v>
      </c>
      <c r="C4935" s="532" t="s">
        <v>15</v>
      </c>
      <c r="D4935" s="533">
        <v>3.5339999999999998</v>
      </c>
      <c r="E4935" s="534">
        <v>3.5339999999999998</v>
      </c>
      <c r="F4935" s="535" t="s">
        <v>30</v>
      </c>
      <c r="G4935" s="680" t="s">
        <v>1073</v>
      </c>
      <c r="H4935" s="535" t="s">
        <v>1083</v>
      </c>
      <c r="I4935" s="537" t="s">
        <v>1085</v>
      </c>
      <c r="J4935" s="538"/>
      <c r="K4935" s="535" t="str">
        <f t="shared" si="136"/>
        <v>10,25</v>
      </c>
      <c r="L4935" s="535" t="s">
        <v>28</v>
      </c>
      <c r="M4935" s="535">
        <v>3534.44</v>
      </c>
      <c r="N4935" s="539">
        <v>0.45833333333333331</v>
      </c>
    </row>
    <row r="4936" spans="1:14" ht="28.5" hidden="1" customHeight="1" thickBot="1" x14ac:dyDescent="0.3">
      <c r="A4936" s="679"/>
      <c r="B4936" s="636" t="s">
        <v>1079</v>
      </c>
      <c r="C4936" s="637" t="s">
        <v>24</v>
      </c>
      <c r="D4936" s="638">
        <v>7.577</v>
      </c>
      <c r="E4936" s="639">
        <v>7.577</v>
      </c>
      <c r="F4936" s="640" t="s">
        <v>30</v>
      </c>
      <c r="G4936" s="681"/>
      <c r="H4936" s="640" t="s">
        <v>1083</v>
      </c>
      <c r="I4936" s="642" t="s">
        <v>1085</v>
      </c>
      <c r="J4936" s="643"/>
      <c r="K4936" s="640" t="str">
        <f t="shared" si="136"/>
        <v>10,25</v>
      </c>
      <c r="L4936" s="640" t="s">
        <v>28</v>
      </c>
      <c r="M4936" s="640">
        <v>7577.4</v>
      </c>
      <c r="N4936" s="644">
        <v>0.45833333333333331</v>
      </c>
    </row>
    <row r="4937" spans="1:14" ht="19.5" hidden="1" thickBot="1" x14ac:dyDescent="0.3">
      <c r="A4937" s="513">
        <f t="shared" si="139"/>
        <v>2795</v>
      </c>
      <c r="B4937" s="514" t="s">
        <v>1079</v>
      </c>
      <c r="C4937" s="515" t="s">
        <v>47</v>
      </c>
      <c r="D4937" s="516">
        <v>9.6750000000000007</v>
      </c>
      <c r="E4937" s="517">
        <v>9.6750000000000007</v>
      </c>
      <c r="F4937" s="518" t="s">
        <v>30</v>
      </c>
      <c r="G4937" s="519"/>
      <c r="H4937" s="518" t="s">
        <v>1083</v>
      </c>
      <c r="I4937" s="520" t="s">
        <v>1085</v>
      </c>
      <c r="J4937" s="521"/>
      <c r="K4937" s="518" t="str">
        <f t="shared" si="136"/>
        <v>10,25</v>
      </c>
      <c r="L4937" s="518" t="s">
        <v>28</v>
      </c>
      <c r="M4937" s="518">
        <v>9675.52</v>
      </c>
      <c r="N4937" s="522">
        <v>0.5</v>
      </c>
    </row>
    <row r="4938" spans="1:14" ht="38.25" hidden="1" thickBot="1" x14ac:dyDescent="0.3">
      <c r="A4938" s="503">
        <f t="shared" si="139"/>
        <v>2796</v>
      </c>
      <c r="B4938" s="504" t="s">
        <v>1079</v>
      </c>
      <c r="C4938" s="505" t="s">
        <v>44</v>
      </c>
      <c r="D4938" s="506">
        <v>17.875</v>
      </c>
      <c r="E4938" s="507">
        <v>18.001000000000001</v>
      </c>
      <c r="F4938" s="508" t="s">
        <v>16</v>
      </c>
      <c r="G4938" s="509" t="s">
        <v>1033</v>
      </c>
      <c r="H4938" s="508" t="s">
        <v>1083</v>
      </c>
      <c r="I4938" s="510" t="s">
        <v>1083</v>
      </c>
      <c r="J4938" s="511"/>
      <c r="K4938" s="508" t="str">
        <f t="shared" si="136"/>
        <v>10,25</v>
      </c>
      <c r="L4938" s="508" t="s">
        <v>266</v>
      </c>
      <c r="M4938" s="508">
        <v>17963.04</v>
      </c>
      <c r="N4938" s="512">
        <v>0.54166666666666663</v>
      </c>
    </row>
    <row r="4939" spans="1:14" ht="19.5" hidden="1" thickBot="1" x14ac:dyDescent="0.3">
      <c r="A4939" s="682">
        <f t="shared" si="139"/>
        <v>2797</v>
      </c>
      <c r="B4939" s="479" t="s">
        <v>1085</v>
      </c>
      <c r="C4939" s="480" t="s">
        <v>42</v>
      </c>
      <c r="D4939" s="481">
        <v>0.34</v>
      </c>
      <c r="E4939" s="482">
        <v>0.36199999999999999</v>
      </c>
      <c r="F4939" s="483" t="s">
        <v>16</v>
      </c>
      <c r="G4939" s="549"/>
      <c r="H4939" s="483" t="s">
        <v>1086</v>
      </c>
      <c r="I4939" s="484" t="s">
        <v>1088</v>
      </c>
      <c r="J4939" s="485"/>
      <c r="K4939" s="483" t="str">
        <f t="shared" si="136"/>
        <v>10,25</v>
      </c>
      <c r="L4939" s="483" t="s">
        <v>266</v>
      </c>
      <c r="M4939" s="483">
        <v>360</v>
      </c>
      <c r="N4939" s="486">
        <v>0.375</v>
      </c>
    </row>
    <row r="4940" spans="1:14" ht="19.5" hidden="1" thickBot="1" x14ac:dyDescent="0.3">
      <c r="A4940" s="683"/>
      <c r="B4940" s="523" t="s">
        <v>1085</v>
      </c>
      <c r="C4940" s="524" t="s">
        <v>41</v>
      </c>
      <c r="D4940" s="525">
        <v>3.4660000000000002</v>
      </c>
      <c r="E4940" s="526">
        <v>3.53</v>
      </c>
      <c r="F4940" s="527" t="s">
        <v>16</v>
      </c>
      <c r="G4940" s="561"/>
      <c r="H4940" s="527" t="s">
        <v>1086</v>
      </c>
      <c r="I4940" s="528" t="s">
        <v>1088</v>
      </c>
      <c r="J4940" s="529"/>
      <c r="K4940" s="527" t="str">
        <f t="shared" si="136"/>
        <v>10,25</v>
      </c>
      <c r="L4940" s="527" t="s">
        <v>266</v>
      </c>
      <c r="M4940" s="527">
        <v>3522.9399999999991</v>
      </c>
      <c r="N4940" s="530">
        <v>0.375</v>
      </c>
    </row>
    <row r="4941" spans="1:14" ht="19.5" hidden="1" thickBot="1" x14ac:dyDescent="0.3">
      <c r="A4941" s="683"/>
      <c r="B4941" s="495" t="s">
        <v>1085</v>
      </c>
      <c r="C4941" s="496" t="s">
        <v>811</v>
      </c>
      <c r="D4941" s="497">
        <v>12.816000000000001</v>
      </c>
      <c r="E4941" s="498">
        <v>13.026999999999999</v>
      </c>
      <c r="F4941" s="499" t="s">
        <v>16</v>
      </c>
      <c r="G4941" s="562"/>
      <c r="H4941" s="499" t="s">
        <v>1086</v>
      </c>
      <c r="I4941" s="500" t="s">
        <v>1088</v>
      </c>
      <c r="J4941" s="501"/>
      <c r="K4941" s="499" t="str">
        <f t="shared" si="136"/>
        <v>10,25</v>
      </c>
      <c r="L4941" s="499" t="s">
        <v>266</v>
      </c>
      <c r="M4941" s="499">
        <v>13011.670000000002</v>
      </c>
      <c r="N4941" s="502">
        <v>0.375</v>
      </c>
    </row>
    <row r="4942" spans="1:14" ht="19.5" hidden="1" thickBot="1" x14ac:dyDescent="0.3">
      <c r="A4942" s="678">
        <f t="shared" si="139"/>
        <v>2798</v>
      </c>
      <c r="B4942" s="531" t="s">
        <v>1087</v>
      </c>
      <c r="C4942" s="532" t="s">
        <v>26</v>
      </c>
      <c r="D4942" s="533">
        <v>12.012</v>
      </c>
      <c r="E4942" s="534">
        <v>12.233000000000001</v>
      </c>
      <c r="F4942" s="535" t="s">
        <v>16</v>
      </c>
      <c r="G4942" s="536"/>
      <c r="H4942" s="535" t="s">
        <v>1088</v>
      </c>
      <c r="I4942" s="537" t="s">
        <v>1088</v>
      </c>
      <c r="J4942" s="538"/>
      <c r="K4942" s="535" t="str">
        <f t="shared" si="136"/>
        <v>10,25</v>
      </c>
      <c r="L4942" s="535" t="s">
        <v>265</v>
      </c>
      <c r="M4942" s="535">
        <v>12173.54</v>
      </c>
      <c r="N4942" s="539">
        <v>0.375</v>
      </c>
    </row>
    <row r="4943" spans="1:14" ht="19.5" hidden="1" thickBot="1" x14ac:dyDescent="0.3">
      <c r="A4943" s="679"/>
      <c r="B4943" s="636" t="s">
        <v>1087</v>
      </c>
      <c r="C4943" s="637" t="s">
        <v>26</v>
      </c>
      <c r="D4943" s="638">
        <v>5.1369999999999996</v>
      </c>
      <c r="E4943" s="639">
        <v>5.1360000000000001</v>
      </c>
      <c r="F4943" s="640" t="s">
        <v>16</v>
      </c>
      <c r="G4943" s="641" t="s">
        <v>496</v>
      </c>
      <c r="H4943" s="640" t="s">
        <v>1088</v>
      </c>
      <c r="I4943" s="642" t="s">
        <v>1088</v>
      </c>
      <c r="J4943" s="643"/>
      <c r="K4943" s="640" t="str">
        <f t="shared" si="136"/>
        <v>10,25</v>
      </c>
      <c r="L4943" s="640" t="s">
        <v>265</v>
      </c>
      <c r="M4943" s="640">
        <v>5137.1099999999997</v>
      </c>
      <c r="N4943" s="644">
        <v>0.375</v>
      </c>
    </row>
    <row r="4944" spans="1:14" ht="19.5" hidden="1" thickBot="1" x14ac:dyDescent="0.3">
      <c r="A4944" s="513">
        <f t="shared" si="139"/>
        <v>2799</v>
      </c>
      <c r="B4944" s="514" t="s">
        <v>1087</v>
      </c>
      <c r="C4944" s="515" t="s">
        <v>26</v>
      </c>
      <c r="D4944" s="516">
        <v>17.559999999999999</v>
      </c>
      <c r="E4944" s="517">
        <f>17.677+0.048+0.04</f>
        <v>17.764999999999997</v>
      </c>
      <c r="F4944" s="518" t="s">
        <v>16</v>
      </c>
      <c r="G4944" s="519"/>
      <c r="H4944" s="518" t="s">
        <v>1088</v>
      </c>
      <c r="I4944" s="520" t="s">
        <v>1088</v>
      </c>
      <c r="J4944" s="521" t="s">
        <v>1044</v>
      </c>
      <c r="K4944" s="518" t="str">
        <f t="shared" si="136"/>
        <v>10,25</v>
      </c>
      <c r="L4944" s="518" t="s">
        <v>265</v>
      </c>
      <c r="M4944" s="518">
        <v>17723.54</v>
      </c>
      <c r="N4944" s="522">
        <v>0.41666666666666669</v>
      </c>
    </row>
    <row r="4945" spans="1:14" ht="19.5" hidden="1" thickBot="1" x14ac:dyDescent="0.3">
      <c r="A4945" s="503">
        <f t="shared" si="139"/>
        <v>2800</v>
      </c>
      <c r="B4945" s="504" t="s">
        <v>1087</v>
      </c>
      <c r="C4945" s="505" t="s">
        <v>26</v>
      </c>
      <c r="D4945" s="506">
        <v>17.459</v>
      </c>
      <c r="E4945" s="507">
        <f>17.636+0.04+0.02</f>
        <v>17.695999999999998</v>
      </c>
      <c r="F4945" s="508" t="s">
        <v>16</v>
      </c>
      <c r="G4945" s="509"/>
      <c r="H4945" s="508" t="s">
        <v>1089</v>
      </c>
      <c r="I4945" s="510" t="s">
        <v>1089</v>
      </c>
      <c r="J4945" s="511" t="s">
        <v>1044</v>
      </c>
      <c r="K4945" s="508" t="str">
        <f t="shared" si="136"/>
        <v>10,25</v>
      </c>
      <c r="L4945" s="508" t="s">
        <v>265</v>
      </c>
      <c r="M4945" s="508">
        <v>17652.140000000003</v>
      </c>
      <c r="N4945" s="512">
        <v>0.375</v>
      </c>
    </row>
    <row r="4946" spans="1:14" ht="19.5" hidden="1" thickBot="1" x14ac:dyDescent="0.3">
      <c r="A4946" s="682">
        <f t="shared" si="139"/>
        <v>2801</v>
      </c>
      <c r="B4946" s="479" t="s">
        <v>1087</v>
      </c>
      <c r="C4946" s="480" t="s">
        <v>839</v>
      </c>
      <c r="D4946" s="481">
        <v>1.504</v>
      </c>
      <c r="E4946" s="482">
        <v>1.5680000000000001</v>
      </c>
      <c r="F4946" s="483" t="s">
        <v>16</v>
      </c>
      <c r="G4946" s="549"/>
      <c r="H4946" s="483" t="s">
        <v>1089</v>
      </c>
      <c r="I4946" s="484" t="s">
        <v>1089</v>
      </c>
      <c r="J4946" s="485"/>
      <c r="K4946" s="483" t="str">
        <f t="shared" si="136"/>
        <v>10,25</v>
      </c>
      <c r="L4946" s="483" t="s">
        <v>28</v>
      </c>
      <c r="M4946" s="483">
        <v>1564.6200000000001</v>
      </c>
      <c r="N4946" s="486">
        <v>0.41666666666666669</v>
      </c>
    </row>
    <row r="4947" spans="1:14" ht="19.5" hidden="1" thickBot="1" x14ac:dyDescent="0.3">
      <c r="A4947" s="685"/>
      <c r="B4947" s="645" t="s">
        <v>1087</v>
      </c>
      <c r="C4947" s="646" t="s">
        <v>23</v>
      </c>
      <c r="D4947" s="647">
        <v>16.225999999999999</v>
      </c>
      <c r="E4947" s="648">
        <v>16.372</v>
      </c>
      <c r="F4947" s="649" t="s">
        <v>16</v>
      </c>
      <c r="G4947" s="650"/>
      <c r="H4947" s="649" t="s">
        <v>1089</v>
      </c>
      <c r="I4947" s="651" t="s">
        <v>1089</v>
      </c>
      <c r="J4947" s="652"/>
      <c r="K4947" s="649" t="str">
        <f t="shared" si="136"/>
        <v>10,25</v>
      </c>
      <c r="L4947" s="649" t="s">
        <v>28</v>
      </c>
      <c r="M4947" s="649">
        <v>16361.17</v>
      </c>
      <c r="N4947" s="653">
        <v>0.41666666666666669</v>
      </c>
    </row>
    <row r="4948" spans="1:14" ht="19.5" hidden="1" thickBot="1" x14ac:dyDescent="0.3">
      <c r="A4948" s="678">
        <f t="shared" si="139"/>
        <v>2802</v>
      </c>
      <c r="B4948" s="531" t="s">
        <v>1087</v>
      </c>
      <c r="C4948" s="532" t="s">
        <v>15</v>
      </c>
      <c r="D4948" s="533">
        <v>3.9430000000000001</v>
      </c>
      <c r="E4948" s="534">
        <v>4.1070000000000002</v>
      </c>
      <c r="F4948" s="535" t="s">
        <v>16</v>
      </c>
      <c r="G4948" s="536"/>
      <c r="H4948" s="535" t="s">
        <v>1089</v>
      </c>
      <c r="I4948" s="537" t="s">
        <v>1089</v>
      </c>
      <c r="J4948" s="538"/>
      <c r="K4948" s="535" t="str">
        <f t="shared" si="136"/>
        <v>10,25</v>
      </c>
      <c r="L4948" s="535" t="s">
        <v>28</v>
      </c>
      <c r="M4948" s="535">
        <v>4081.3999999999996</v>
      </c>
      <c r="N4948" s="539">
        <v>0.45833333333333331</v>
      </c>
    </row>
    <row r="4949" spans="1:14" ht="19.5" hidden="1" thickBot="1" x14ac:dyDescent="0.3">
      <c r="A4949" s="679"/>
      <c r="B4949" s="636" t="s">
        <v>1087</v>
      </c>
      <c r="C4949" s="637" t="s">
        <v>21</v>
      </c>
      <c r="D4949" s="638">
        <v>13.148999999999999</v>
      </c>
      <c r="E4949" s="639">
        <v>13.33</v>
      </c>
      <c r="F4949" s="640" t="s">
        <v>16</v>
      </c>
      <c r="G4949" s="641"/>
      <c r="H4949" s="640" t="s">
        <v>1089</v>
      </c>
      <c r="I4949" s="642" t="s">
        <v>1089</v>
      </c>
      <c r="J4949" s="643"/>
      <c r="K4949" s="640" t="str">
        <f t="shared" si="136"/>
        <v>10,25</v>
      </c>
      <c r="L4949" s="640" t="s">
        <v>28</v>
      </c>
      <c r="M4949" s="640">
        <v>13268.400000000001</v>
      </c>
      <c r="N4949" s="644">
        <v>0.45833333333333331</v>
      </c>
    </row>
    <row r="4950" spans="1:14" ht="27.75" hidden="1" customHeight="1" x14ac:dyDescent="0.25">
      <c r="A4950" s="682">
        <f t="shared" si="139"/>
        <v>2803</v>
      </c>
      <c r="B4950" s="479" t="s">
        <v>1087</v>
      </c>
      <c r="C4950" s="480" t="s">
        <v>47</v>
      </c>
      <c r="D4950" s="481">
        <v>9.3320000000000007</v>
      </c>
      <c r="E4950" s="482">
        <f>9.525+0.008</f>
        <v>9.5329999999999995</v>
      </c>
      <c r="F4950" s="483" t="s">
        <v>16</v>
      </c>
      <c r="G4950" s="686" t="s">
        <v>1090</v>
      </c>
      <c r="H4950" s="483" t="s">
        <v>1089</v>
      </c>
      <c r="I4950" s="484" t="s">
        <v>1089</v>
      </c>
      <c r="J4950" s="485" t="s">
        <v>986</v>
      </c>
      <c r="K4950" s="483" t="str">
        <f t="shared" si="136"/>
        <v>10,25</v>
      </c>
      <c r="L4950" s="483" t="s">
        <v>28</v>
      </c>
      <c r="M4950" s="483">
        <v>9472.6600000000017</v>
      </c>
      <c r="N4950" s="486">
        <v>0.5</v>
      </c>
    </row>
    <row r="4951" spans="1:14" ht="27.75" hidden="1" customHeight="1" thickBot="1" x14ac:dyDescent="0.3">
      <c r="A4951" s="685"/>
      <c r="B4951" s="645" t="s">
        <v>1087</v>
      </c>
      <c r="C4951" s="646" t="s">
        <v>24</v>
      </c>
      <c r="D4951" s="647">
        <v>4.7469999999999999</v>
      </c>
      <c r="E4951" s="648">
        <f>4.903+0.008</f>
        <v>4.9109999999999996</v>
      </c>
      <c r="F4951" s="649" t="s">
        <v>16</v>
      </c>
      <c r="G4951" s="688"/>
      <c r="H4951" s="649" t="s">
        <v>1089</v>
      </c>
      <c r="I4951" s="651" t="s">
        <v>1089</v>
      </c>
      <c r="J4951" s="652" t="s">
        <v>986</v>
      </c>
      <c r="K4951" s="649" t="str">
        <f t="shared" si="136"/>
        <v>10,25</v>
      </c>
      <c r="L4951" s="649" t="s">
        <v>28</v>
      </c>
      <c r="M4951" s="649">
        <v>4877.4199999999992</v>
      </c>
      <c r="N4951" s="653">
        <v>0.5</v>
      </c>
    </row>
    <row r="4952" spans="1:14" ht="19.5" hidden="1" thickBot="1" x14ac:dyDescent="0.3">
      <c r="A4952" s="503">
        <f t="shared" si="139"/>
        <v>2804</v>
      </c>
      <c r="B4952" s="504" t="s">
        <v>1087</v>
      </c>
      <c r="C4952" s="505" t="s">
        <v>26</v>
      </c>
      <c r="D4952" s="506">
        <v>12.236000000000001</v>
      </c>
      <c r="E4952" s="507">
        <v>12.236000000000001</v>
      </c>
      <c r="F4952" s="508" t="s">
        <v>30</v>
      </c>
      <c r="G4952" s="509"/>
      <c r="H4952" s="508" t="s">
        <v>1088</v>
      </c>
      <c r="I4952" s="510" t="s">
        <v>1088</v>
      </c>
      <c r="J4952" s="511"/>
      <c r="K4952" s="508" t="str">
        <f t="shared" si="136"/>
        <v>10,25</v>
      </c>
      <c r="L4952" s="508" t="s">
        <v>265</v>
      </c>
      <c r="M4952" s="508">
        <v>12236.64</v>
      </c>
      <c r="N4952" s="512">
        <v>0.375</v>
      </c>
    </row>
    <row r="4953" spans="1:14" ht="19.5" hidden="1" thickBot="1" x14ac:dyDescent="0.3">
      <c r="A4953" s="572">
        <f t="shared" ref="A4953:A5016" si="140">MAX(A4937:A4952)+1</f>
        <v>2805</v>
      </c>
      <c r="B4953" s="573" t="s">
        <v>1087</v>
      </c>
      <c r="C4953" s="574" t="s">
        <v>811</v>
      </c>
      <c r="D4953" s="575">
        <v>10.086</v>
      </c>
      <c r="E4953" s="576">
        <v>10.086</v>
      </c>
      <c r="F4953" s="577" t="s">
        <v>30</v>
      </c>
      <c r="G4953" s="578"/>
      <c r="H4953" s="577" t="s">
        <v>1088</v>
      </c>
      <c r="I4953" s="579" t="s">
        <v>1091</v>
      </c>
      <c r="J4953" s="580"/>
      <c r="K4953" s="577" t="str">
        <f t="shared" si="136"/>
        <v>10,25</v>
      </c>
      <c r="L4953" s="577" t="s">
        <v>266</v>
      </c>
      <c r="M4953" s="577">
        <v>10086.24</v>
      </c>
      <c r="N4953" s="581">
        <v>0.41666666666666669</v>
      </c>
    </row>
    <row r="4954" spans="1:14" ht="19.5" hidden="1" thickBot="1" x14ac:dyDescent="0.3">
      <c r="A4954" s="678">
        <f t="shared" si="140"/>
        <v>2806</v>
      </c>
      <c r="B4954" s="531" t="s">
        <v>1086</v>
      </c>
      <c r="C4954" s="532" t="s">
        <v>587</v>
      </c>
      <c r="D4954" s="533">
        <v>15.246</v>
      </c>
      <c r="E4954" s="534">
        <v>15.315</v>
      </c>
      <c r="F4954" s="535" t="s">
        <v>16</v>
      </c>
      <c r="G4954" s="536" t="s">
        <v>47</v>
      </c>
      <c r="H4954" s="535" t="s">
        <v>1089</v>
      </c>
      <c r="I4954" s="537" t="s">
        <v>1091</v>
      </c>
      <c r="J4954" s="538"/>
      <c r="K4954" s="535" t="str">
        <f t="shared" si="136"/>
        <v>10,25</v>
      </c>
      <c r="L4954" s="535" t="s">
        <v>28</v>
      </c>
      <c r="M4954" s="535">
        <v>15246.399999999998</v>
      </c>
      <c r="N4954" s="539">
        <v>0.54166666666666663</v>
      </c>
    </row>
    <row r="4955" spans="1:14" ht="57" hidden="1" thickBot="1" x14ac:dyDescent="0.3">
      <c r="A4955" s="679"/>
      <c r="B4955" s="636" t="s">
        <v>1086</v>
      </c>
      <c r="C4955" s="637" t="s">
        <v>587</v>
      </c>
      <c r="D4955" s="638">
        <v>2.1619999999999999</v>
      </c>
      <c r="E4955" s="639">
        <v>2.1779999999999999</v>
      </c>
      <c r="F4955" s="640" t="s">
        <v>16</v>
      </c>
      <c r="G4955" s="641" t="s">
        <v>794</v>
      </c>
      <c r="H4955" s="640" t="s">
        <v>1089</v>
      </c>
      <c r="I4955" s="642" t="s">
        <v>1091</v>
      </c>
      <c r="J4955" s="643"/>
      <c r="K4955" s="640" t="str">
        <f t="shared" si="136"/>
        <v>10,25</v>
      </c>
      <c r="L4955" s="640" t="s">
        <v>28</v>
      </c>
      <c r="M4955" s="640">
        <v>2162.4</v>
      </c>
      <c r="N4955" s="644">
        <v>0.54166666666666663</v>
      </c>
    </row>
    <row r="4956" spans="1:14" ht="19.5" hidden="1" thickBot="1" x14ac:dyDescent="0.3">
      <c r="A4956" s="682">
        <f t="shared" si="140"/>
        <v>2807</v>
      </c>
      <c r="B4956" s="479" t="s">
        <v>1086</v>
      </c>
      <c r="C4956" s="480" t="s">
        <v>26</v>
      </c>
      <c r="D4956" s="481">
        <v>16.773</v>
      </c>
      <c r="E4956" s="482">
        <v>16.960999999999999</v>
      </c>
      <c r="F4956" s="483" t="s">
        <v>16</v>
      </c>
      <c r="G4956" s="549"/>
      <c r="H4956" s="483" t="s">
        <v>1091</v>
      </c>
      <c r="I4956" s="484" t="s">
        <v>1091</v>
      </c>
      <c r="J4956" s="485"/>
      <c r="K4956" s="483" t="str">
        <f t="shared" si="136"/>
        <v>10,25</v>
      </c>
      <c r="L4956" s="483" t="s">
        <v>265</v>
      </c>
      <c r="M4956" s="483">
        <v>16931</v>
      </c>
      <c r="N4956" s="486">
        <v>0.375</v>
      </c>
    </row>
    <row r="4957" spans="1:14" ht="19.5" hidden="1" thickBot="1" x14ac:dyDescent="0.3">
      <c r="A4957" s="685"/>
      <c r="B4957" s="645" t="s">
        <v>1086</v>
      </c>
      <c r="C4957" s="646" t="s">
        <v>952</v>
      </c>
      <c r="D4957" s="647">
        <v>0.56999999999999995</v>
      </c>
      <c r="E4957" s="648">
        <v>0.61199999999999999</v>
      </c>
      <c r="F4957" s="649" t="s">
        <v>16</v>
      </c>
      <c r="G4957" s="650"/>
      <c r="H4957" s="649" t="s">
        <v>1091</v>
      </c>
      <c r="I4957" s="651" t="s">
        <v>1091</v>
      </c>
      <c r="J4957" s="652"/>
      <c r="K4957" s="649" t="str">
        <f t="shared" si="136"/>
        <v>10,25</v>
      </c>
      <c r="L4957" s="649" t="s">
        <v>266</v>
      </c>
      <c r="M4957" s="649">
        <v>604.44000000000005</v>
      </c>
      <c r="N4957" s="653">
        <v>0.375</v>
      </c>
    </row>
    <row r="4958" spans="1:14" ht="19.5" hidden="1" thickBot="1" x14ac:dyDescent="0.3">
      <c r="A4958" s="503">
        <f t="shared" si="140"/>
        <v>2808</v>
      </c>
      <c r="B4958" s="504" t="s">
        <v>1086</v>
      </c>
      <c r="C4958" s="505" t="s">
        <v>26</v>
      </c>
      <c r="D4958" s="506">
        <v>12.164</v>
      </c>
      <c r="E4958" s="507">
        <v>12.164</v>
      </c>
      <c r="F4958" s="508" t="s">
        <v>30</v>
      </c>
      <c r="G4958" s="509"/>
      <c r="H4958" s="508" t="s">
        <v>1091</v>
      </c>
      <c r="I4958" s="510" t="s">
        <v>1091</v>
      </c>
      <c r="J4958" s="511"/>
      <c r="K4958" s="508" t="str">
        <f t="shared" si="136"/>
        <v>10,25</v>
      </c>
      <c r="L4958" s="508" t="s">
        <v>265</v>
      </c>
      <c r="M4958" s="508">
        <v>12164.920000000002</v>
      </c>
      <c r="N4958" s="512">
        <v>0.375</v>
      </c>
    </row>
    <row r="4959" spans="1:14" ht="19.5" hidden="1" thickBot="1" x14ac:dyDescent="0.3">
      <c r="A4959" s="572">
        <f t="shared" si="140"/>
        <v>2809</v>
      </c>
      <c r="B4959" s="573" t="s">
        <v>1086</v>
      </c>
      <c r="C4959" s="574" t="s">
        <v>587</v>
      </c>
      <c r="D4959" s="575">
        <v>9.3019999999999996</v>
      </c>
      <c r="E4959" s="576">
        <v>9.3019999999999996</v>
      </c>
      <c r="F4959" s="577" t="s">
        <v>30</v>
      </c>
      <c r="G4959" s="578" t="s">
        <v>23</v>
      </c>
      <c r="H4959" s="577" t="s">
        <v>1091</v>
      </c>
      <c r="I4959" s="579" t="s">
        <v>1091</v>
      </c>
      <c r="J4959" s="580"/>
      <c r="K4959" s="577" t="str">
        <f t="shared" si="136"/>
        <v>10,25</v>
      </c>
      <c r="L4959" s="577" t="s">
        <v>28</v>
      </c>
      <c r="M4959" s="577">
        <v>9302.5199999999986</v>
      </c>
      <c r="N4959" s="581">
        <v>0.41666666666666669</v>
      </c>
    </row>
    <row r="4960" spans="1:14" ht="19.5" hidden="1" thickBot="1" x14ac:dyDescent="0.3">
      <c r="A4960" s="678">
        <f t="shared" si="140"/>
        <v>2810</v>
      </c>
      <c r="B4960" s="531" t="s">
        <v>1088</v>
      </c>
      <c r="C4960" s="532" t="s">
        <v>26</v>
      </c>
      <c r="D4960" s="533">
        <v>3.42</v>
      </c>
      <c r="E4960" s="534">
        <v>3.42</v>
      </c>
      <c r="F4960" s="535" t="s">
        <v>30</v>
      </c>
      <c r="G4960" s="680" t="s">
        <v>72</v>
      </c>
      <c r="H4960" s="535" t="s">
        <v>1092</v>
      </c>
      <c r="I4960" s="537" t="s">
        <v>1092</v>
      </c>
      <c r="J4960" s="538"/>
      <c r="K4960" s="535" t="str">
        <f t="shared" si="136"/>
        <v>10,25</v>
      </c>
      <c r="L4960" s="535" t="s">
        <v>265</v>
      </c>
      <c r="M4960" s="535">
        <v>3420.24</v>
      </c>
      <c r="N4960" s="539">
        <v>0.33333333333333331</v>
      </c>
    </row>
    <row r="4961" spans="1:14" ht="19.5" hidden="1" thickBot="1" x14ac:dyDescent="0.3">
      <c r="A4961" s="679"/>
      <c r="B4961" s="636" t="s">
        <v>1088</v>
      </c>
      <c r="C4961" s="637" t="s">
        <v>26</v>
      </c>
      <c r="D4961" s="638">
        <v>12.882999999999999</v>
      </c>
      <c r="E4961" s="639">
        <v>13.083</v>
      </c>
      <c r="F4961" s="640" t="s">
        <v>16</v>
      </c>
      <c r="G4961" s="681"/>
      <c r="H4961" s="640" t="s">
        <v>1092</v>
      </c>
      <c r="I4961" s="642" t="s">
        <v>1092</v>
      </c>
      <c r="J4961" s="643"/>
      <c r="K4961" s="640" t="str">
        <f t="shared" si="136"/>
        <v>10,25</v>
      </c>
      <c r="L4961" s="640" t="s">
        <v>265</v>
      </c>
      <c r="M4961" s="640">
        <v>13040.080000000002</v>
      </c>
      <c r="N4961" s="644">
        <v>0.41666666666666669</v>
      </c>
    </row>
    <row r="4962" spans="1:14" ht="38.25" hidden="1" thickBot="1" x14ac:dyDescent="0.3">
      <c r="A4962" s="513">
        <f t="shared" si="140"/>
        <v>2811</v>
      </c>
      <c r="B4962" s="514" t="s">
        <v>1088</v>
      </c>
      <c r="C4962" s="515" t="s">
        <v>44</v>
      </c>
      <c r="D4962" s="516">
        <v>14</v>
      </c>
      <c r="E4962" s="517">
        <v>14.083</v>
      </c>
      <c r="F4962" s="518" t="s">
        <v>16</v>
      </c>
      <c r="G4962" s="519" t="s">
        <v>407</v>
      </c>
      <c r="H4962" s="518" t="s">
        <v>1091</v>
      </c>
      <c r="I4962" s="520" t="s">
        <v>1092</v>
      </c>
      <c r="J4962" s="521"/>
      <c r="K4962" s="518" t="str">
        <f t="shared" si="136"/>
        <v>10,25</v>
      </c>
      <c r="L4962" s="518" t="s">
        <v>266</v>
      </c>
      <c r="M4962" s="518">
        <v>14013.599999999999</v>
      </c>
      <c r="N4962" s="522">
        <v>0.41666666666666669</v>
      </c>
    </row>
    <row r="4963" spans="1:14" ht="57" hidden="1" thickBot="1" x14ac:dyDescent="0.3">
      <c r="A4963" s="503">
        <f t="shared" si="140"/>
        <v>2812</v>
      </c>
      <c r="B4963" s="504" t="s">
        <v>1088</v>
      </c>
      <c r="C4963" s="505" t="s">
        <v>23</v>
      </c>
      <c r="D4963" s="506">
        <v>12.000999999999999</v>
      </c>
      <c r="E4963" s="507">
        <f>11.823+0.331</f>
        <v>12.154</v>
      </c>
      <c r="F4963" s="508" t="s">
        <v>16</v>
      </c>
      <c r="G4963" s="509" t="s">
        <v>1093</v>
      </c>
      <c r="H4963" s="508" t="s">
        <v>1091</v>
      </c>
      <c r="I4963" s="510" t="s">
        <v>1092</v>
      </c>
      <c r="J4963" s="511" t="s">
        <v>986</v>
      </c>
      <c r="K4963" s="508" t="str">
        <f t="shared" si="136"/>
        <v>10,25</v>
      </c>
      <c r="L4963" s="508" t="s">
        <v>28</v>
      </c>
      <c r="M4963" s="508">
        <v>12128.759999999998</v>
      </c>
      <c r="N4963" s="512">
        <v>0.5</v>
      </c>
    </row>
    <row r="4964" spans="1:14" ht="19.5" hidden="1" thickBot="1" x14ac:dyDescent="0.3">
      <c r="A4964" s="682">
        <f t="shared" si="140"/>
        <v>2813</v>
      </c>
      <c r="B4964" s="479" t="s">
        <v>1088</v>
      </c>
      <c r="C4964" s="480" t="s">
        <v>47</v>
      </c>
      <c r="D4964" s="481">
        <v>15.648</v>
      </c>
      <c r="E4964" s="482">
        <v>15.91</v>
      </c>
      <c r="F4964" s="483" t="s">
        <v>16</v>
      </c>
      <c r="G4964" s="549"/>
      <c r="H4964" s="483" t="s">
        <v>1092</v>
      </c>
      <c r="I4964" s="484" t="s">
        <v>1092</v>
      </c>
      <c r="J4964" s="485"/>
      <c r="K4964" s="483" t="str">
        <f t="shared" si="136"/>
        <v>10,25</v>
      </c>
      <c r="L4964" s="483" t="s">
        <v>28</v>
      </c>
      <c r="M4964" s="483">
        <v>15830.07</v>
      </c>
      <c r="N4964" s="486">
        <v>0.45833333333333331</v>
      </c>
    </row>
    <row r="4965" spans="1:14" ht="19.5" hidden="1" thickBot="1" x14ac:dyDescent="0.3">
      <c r="A4965" s="685"/>
      <c r="B4965" s="645" t="s">
        <v>1088</v>
      </c>
      <c r="C4965" s="646" t="s">
        <v>24</v>
      </c>
      <c r="D4965" s="647">
        <v>1.4510000000000001</v>
      </c>
      <c r="E4965" s="648">
        <v>1.5529999999999999</v>
      </c>
      <c r="F4965" s="649" t="s">
        <v>16</v>
      </c>
      <c r="G4965" s="650"/>
      <c r="H4965" s="649" t="s">
        <v>1092</v>
      </c>
      <c r="I4965" s="651" t="s">
        <v>1092</v>
      </c>
      <c r="J4965" s="652"/>
      <c r="K4965" s="649" t="str">
        <f t="shared" si="136"/>
        <v>10,25</v>
      </c>
      <c r="L4965" s="649" t="s">
        <v>28</v>
      </c>
      <c r="M4965" s="649">
        <v>1539.62</v>
      </c>
      <c r="N4965" s="653">
        <v>0.45833333333333331</v>
      </c>
    </row>
    <row r="4966" spans="1:14" ht="19.5" hidden="1" thickBot="1" x14ac:dyDescent="0.3">
      <c r="A4966" s="678">
        <f t="shared" si="140"/>
        <v>2814</v>
      </c>
      <c r="B4966" s="531" t="s">
        <v>1088</v>
      </c>
      <c r="C4966" s="532" t="s">
        <v>15</v>
      </c>
      <c r="D4966" s="533">
        <v>3.8740000000000001</v>
      </c>
      <c r="E4966" s="534">
        <v>4.03</v>
      </c>
      <c r="F4966" s="535" t="s">
        <v>16</v>
      </c>
      <c r="G4966" s="536"/>
      <c r="H4966" s="535" t="s">
        <v>1092</v>
      </c>
      <c r="I4966" s="537" t="s">
        <v>1092</v>
      </c>
      <c r="J4966" s="538"/>
      <c r="K4966" s="535" t="str">
        <f t="shared" si="136"/>
        <v>10,25</v>
      </c>
      <c r="L4966" s="535" t="s">
        <v>28</v>
      </c>
      <c r="M4966" s="535">
        <v>4004.7599999999998</v>
      </c>
      <c r="N4966" s="539">
        <v>0.5</v>
      </c>
    </row>
    <row r="4967" spans="1:14" ht="19.5" hidden="1" thickBot="1" x14ac:dyDescent="0.3">
      <c r="A4967" s="684"/>
      <c r="B4967" s="563" t="s">
        <v>1088</v>
      </c>
      <c r="C4967" s="564" t="s">
        <v>23</v>
      </c>
      <c r="D4967" s="565">
        <v>7.17</v>
      </c>
      <c r="E4967" s="566">
        <v>7.2450000000000001</v>
      </c>
      <c r="F4967" s="567" t="s">
        <v>16</v>
      </c>
      <c r="G4967" s="568"/>
      <c r="H4967" s="567" t="s">
        <v>1092</v>
      </c>
      <c r="I4967" s="569" t="s">
        <v>1092</v>
      </c>
      <c r="J4967" s="570"/>
      <c r="K4967" s="567" t="str">
        <f t="shared" si="136"/>
        <v>10,25</v>
      </c>
      <c r="L4967" s="567" t="s">
        <v>28</v>
      </c>
      <c r="M4967" s="567">
        <v>7216.86</v>
      </c>
      <c r="N4967" s="571">
        <v>0.5</v>
      </c>
    </row>
    <row r="4968" spans="1:14" ht="19.5" hidden="1" thickBot="1" x14ac:dyDescent="0.3">
      <c r="A4968" s="679"/>
      <c r="B4968" s="636" t="s">
        <v>1088</v>
      </c>
      <c r="C4968" s="637" t="s">
        <v>25</v>
      </c>
      <c r="D4968" s="638">
        <v>6.0590000000000002</v>
      </c>
      <c r="E4968" s="639">
        <v>6.1360000000000001</v>
      </c>
      <c r="F4968" s="640" t="s">
        <v>16</v>
      </c>
      <c r="G4968" s="641"/>
      <c r="H4968" s="640" t="s">
        <v>1092</v>
      </c>
      <c r="I4968" s="642" t="s">
        <v>1092</v>
      </c>
      <c r="J4968" s="643"/>
      <c r="K4968" s="640" t="str">
        <f t="shared" si="136"/>
        <v>10,25</v>
      </c>
      <c r="L4968" s="640" t="s">
        <v>28</v>
      </c>
      <c r="M4968" s="640">
        <v>6118.68</v>
      </c>
      <c r="N4968" s="644">
        <v>0.5</v>
      </c>
    </row>
    <row r="4969" spans="1:14" ht="19.5" hidden="1" thickBot="1" x14ac:dyDescent="0.3">
      <c r="A4969" s="682">
        <f t="shared" si="140"/>
        <v>2815</v>
      </c>
      <c r="B4969" s="479" t="s">
        <v>1088</v>
      </c>
      <c r="C4969" s="480" t="s">
        <v>15</v>
      </c>
      <c r="D4969" s="481">
        <v>6.3540000000000001</v>
      </c>
      <c r="E4969" s="482">
        <v>6.3540000000000001</v>
      </c>
      <c r="F4969" s="483" t="s">
        <v>30</v>
      </c>
      <c r="G4969" s="549"/>
      <c r="H4969" s="483" t="s">
        <v>1092</v>
      </c>
      <c r="I4969" s="484" t="s">
        <v>1092</v>
      </c>
      <c r="J4969" s="485"/>
      <c r="K4969" s="483" t="str">
        <f t="shared" si="136"/>
        <v>10,25</v>
      </c>
      <c r="L4969" s="483" t="s">
        <v>28</v>
      </c>
      <c r="M4969" s="483">
        <v>6354.68</v>
      </c>
      <c r="N4969" s="486">
        <v>0.41666666666666669</v>
      </c>
    </row>
    <row r="4970" spans="1:14" ht="19.5" hidden="1" thickBot="1" x14ac:dyDescent="0.3">
      <c r="A4970" s="685"/>
      <c r="B4970" s="645" t="s">
        <v>1088</v>
      </c>
      <c r="C4970" s="646" t="s">
        <v>24</v>
      </c>
      <c r="D4970" s="647">
        <v>5.8550000000000004</v>
      </c>
      <c r="E4970" s="648">
        <v>5.8550000000000004</v>
      </c>
      <c r="F4970" s="649" t="s">
        <v>30</v>
      </c>
      <c r="G4970" s="650"/>
      <c r="H4970" s="649" t="s">
        <v>1092</v>
      </c>
      <c r="I4970" s="651" t="s">
        <v>1092</v>
      </c>
      <c r="J4970" s="652"/>
      <c r="K4970" s="649" t="str">
        <f t="shared" si="136"/>
        <v>10,25</v>
      </c>
      <c r="L4970" s="649" t="s">
        <v>28</v>
      </c>
      <c r="M4970" s="649">
        <v>5855.56</v>
      </c>
      <c r="N4970" s="653">
        <v>0.41666666666666669</v>
      </c>
    </row>
    <row r="4971" spans="1:14" ht="19.5" hidden="1" thickBot="1" x14ac:dyDescent="0.3">
      <c r="A4971" s="678">
        <f t="shared" si="140"/>
        <v>2816</v>
      </c>
      <c r="B4971" s="531" t="s">
        <v>1088</v>
      </c>
      <c r="C4971" s="532" t="s">
        <v>587</v>
      </c>
      <c r="D4971" s="533">
        <v>4.891</v>
      </c>
      <c r="E4971" s="534">
        <v>4.891</v>
      </c>
      <c r="F4971" s="535" t="s">
        <v>30</v>
      </c>
      <c r="G4971" s="536" t="s">
        <v>23</v>
      </c>
      <c r="H4971" s="535" t="s">
        <v>1092</v>
      </c>
      <c r="I4971" s="537" t="s">
        <v>1092</v>
      </c>
      <c r="J4971" s="538"/>
      <c r="K4971" s="535" t="str">
        <f t="shared" si="136"/>
        <v>10,25</v>
      </c>
      <c r="L4971" s="535" t="s">
        <v>28</v>
      </c>
      <c r="M4971" s="535">
        <v>4891.3999999999996</v>
      </c>
      <c r="N4971" s="539">
        <v>0.45833333333333331</v>
      </c>
    </row>
    <row r="4972" spans="1:14" ht="19.5" hidden="1" thickBot="1" x14ac:dyDescent="0.3">
      <c r="A4972" s="684"/>
      <c r="B4972" s="563" t="s">
        <v>1088</v>
      </c>
      <c r="C4972" s="564" t="s">
        <v>23</v>
      </c>
      <c r="D4972" s="565">
        <v>2.278</v>
      </c>
      <c r="E4972" s="566">
        <v>2.278</v>
      </c>
      <c r="F4972" s="567" t="s">
        <v>30</v>
      </c>
      <c r="G4972" s="568"/>
      <c r="H4972" s="567" t="s">
        <v>1092</v>
      </c>
      <c r="I4972" s="569" t="s">
        <v>1092</v>
      </c>
      <c r="J4972" s="570"/>
      <c r="K4972" s="567" t="str">
        <f t="shared" si="136"/>
        <v>10,25</v>
      </c>
      <c r="L4972" s="567" t="s">
        <v>28</v>
      </c>
      <c r="M4972" s="567">
        <v>2278.48</v>
      </c>
      <c r="N4972" s="571">
        <v>0.45833333333333331</v>
      </c>
    </row>
    <row r="4973" spans="1:14" ht="19.5" hidden="1" thickBot="1" x14ac:dyDescent="0.3">
      <c r="A4973" s="679"/>
      <c r="B4973" s="636" t="s">
        <v>1088</v>
      </c>
      <c r="C4973" s="637" t="s">
        <v>47</v>
      </c>
      <c r="D4973" s="638">
        <v>5.7329999999999997</v>
      </c>
      <c r="E4973" s="639">
        <v>5.7329999999999997</v>
      </c>
      <c r="F4973" s="640" t="s">
        <v>30</v>
      </c>
      <c r="G4973" s="641"/>
      <c r="H4973" s="640" t="s">
        <v>1092</v>
      </c>
      <c r="I4973" s="642" t="s">
        <v>1092</v>
      </c>
      <c r="J4973" s="643"/>
      <c r="K4973" s="640" t="str">
        <f t="shared" si="136"/>
        <v>10,25</v>
      </c>
      <c r="L4973" s="640" t="s">
        <v>28</v>
      </c>
      <c r="M4973" s="640">
        <v>5732.9999999999991</v>
      </c>
      <c r="N4973" s="644">
        <v>0.45833333333333331</v>
      </c>
    </row>
    <row r="4974" spans="1:14" ht="19.5" hidden="1" thickBot="1" x14ac:dyDescent="0.3">
      <c r="A4974" s="572">
        <f t="shared" si="140"/>
        <v>2817</v>
      </c>
      <c r="B4974" s="573" t="s">
        <v>1088</v>
      </c>
      <c r="C4974" s="574" t="s">
        <v>848</v>
      </c>
      <c r="D4974" s="575">
        <v>17.73</v>
      </c>
      <c r="E4974" s="576">
        <v>17.861000000000001</v>
      </c>
      <c r="F4974" s="577" t="s">
        <v>16</v>
      </c>
      <c r="G4974" s="578"/>
      <c r="H4974" s="577" t="s">
        <v>1092</v>
      </c>
      <c r="I4974" s="579" t="s">
        <v>1092</v>
      </c>
      <c r="J4974" s="580"/>
      <c r="K4974" s="577" t="str">
        <f t="shared" si="136"/>
        <v>10,25</v>
      </c>
      <c r="L4974" s="577" t="s">
        <v>266</v>
      </c>
      <c r="M4974" s="577">
        <v>17824.919999999998</v>
      </c>
      <c r="N4974" s="581">
        <v>0.54166666666666663</v>
      </c>
    </row>
    <row r="4975" spans="1:14" ht="38.25" hidden="1" thickBot="1" x14ac:dyDescent="0.3">
      <c r="A4975" s="503">
        <f t="shared" si="140"/>
        <v>2818</v>
      </c>
      <c r="B4975" s="504" t="s">
        <v>1092</v>
      </c>
      <c r="C4975" s="505" t="s">
        <v>44</v>
      </c>
      <c r="D4975" s="506">
        <v>15.564</v>
      </c>
      <c r="E4975" s="507">
        <v>15.685</v>
      </c>
      <c r="F4975" s="508" t="s">
        <v>16</v>
      </c>
      <c r="G4975" s="509" t="s">
        <v>1033</v>
      </c>
      <c r="H4975" s="508" t="s">
        <v>1094</v>
      </c>
      <c r="I4975" s="510" t="s">
        <v>1096</v>
      </c>
      <c r="J4975" s="511"/>
      <c r="K4975" s="508" t="str">
        <f t="shared" si="136"/>
        <v>10,25</v>
      </c>
      <c r="L4975" s="508" t="s">
        <v>266</v>
      </c>
      <c r="M4975" s="508">
        <v>15653.850000000002</v>
      </c>
      <c r="N4975" s="512">
        <v>0.41666666666666669</v>
      </c>
    </row>
    <row r="4976" spans="1:14" ht="19.5" hidden="1" thickBot="1" x14ac:dyDescent="0.3">
      <c r="A4976" s="513">
        <f t="shared" si="140"/>
        <v>2819</v>
      </c>
      <c r="B4976" s="514" t="s">
        <v>1092</v>
      </c>
      <c r="C4976" s="515" t="s">
        <v>480</v>
      </c>
      <c r="D4976" s="516">
        <v>14.1</v>
      </c>
      <c r="E4976" s="517">
        <v>14.225</v>
      </c>
      <c r="F4976" s="518" t="s">
        <v>16</v>
      </c>
      <c r="G4976" s="519"/>
      <c r="H4976" s="518" t="s">
        <v>1094</v>
      </c>
      <c r="I4976" s="520" t="s">
        <v>1094</v>
      </c>
      <c r="J4976" s="521"/>
      <c r="K4976" s="518" t="str">
        <f t="shared" si="136"/>
        <v>10,25</v>
      </c>
      <c r="L4976" s="518" t="s">
        <v>266</v>
      </c>
      <c r="M4976" s="518">
        <v>14210.949999999999</v>
      </c>
      <c r="N4976" s="522">
        <v>0.45833333333333331</v>
      </c>
    </row>
    <row r="4977" spans="1:14" ht="19.5" hidden="1" thickBot="1" x14ac:dyDescent="0.3">
      <c r="A4977" s="678">
        <f t="shared" si="140"/>
        <v>2820</v>
      </c>
      <c r="B4977" s="531" t="s">
        <v>1092</v>
      </c>
      <c r="C4977" s="532" t="s">
        <v>23</v>
      </c>
      <c r="D4977" s="533">
        <v>4.819</v>
      </c>
      <c r="E4977" s="534">
        <v>4.8970000000000002</v>
      </c>
      <c r="F4977" s="535" t="s">
        <v>16</v>
      </c>
      <c r="G4977" s="680" t="s">
        <v>843</v>
      </c>
      <c r="H4977" s="535" t="s">
        <v>1094</v>
      </c>
      <c r="I4977" s="537" t="s">
        <v>1096</v>
      </c>
      <c r="J4977" s="538"/>
      <c r="K4977" s="535" t="str">
        <f t="shared" si="136"/>
        <v>10,25</v>
      </c>
      <c r="L4977" s="535" t="s">
        <v>28</v>
      </c>
      <c r="M4977" s="535">
        <v>4865.76</v>
      </c>
      <c r="N4977" s="539">
        <v>0.54166666666666663</v>
      </c>
    </row>
    <row r="4978" spans="1:14" ht="19.5" hidden="1" thickBot="1" x14ac:dyDescent="0.3">
      <c r="A4978" s="679"/>
      <c r="B4978" s="636" t="s">
        <v>1092</v>
      </c>
      <c r="C4978" s="637" t="s">
        <v>47</v>
      </c>
      <c r="D4978" s="638">
        <v>5.4080000000000004</v>
      </c>
      <c r="E4978" s="639">
        <v>5.476</v>
      </c>
      <c r="F4978" s="640" t="s">
        <v>16</v>
      </c>
      <c r="G4978" s="681"/>
      <c r="H4978" s="640" t="s">
        <v>1094</v>
      </c>
      <c r="I4978" s="642" t="s">
        <v>1096</v>
      </c>
      <c r="J4978" s="643"/>
      <c r="K4978" s="640" t="str">
        <f t="shared" si="136"/>
        <v>10,25</v>
      </c>
      <c r="L4978" s="640" t="s">
        <v>28</v>
      </c>
      <c r="M4978" s="640">
        <v>5449.4400000000005</v>
      </c>
      <c r="N4978" s="644">
        <v>0.54166666666666663</v>
      </c>
    </row>
    <row r="4979" spans="1:14" ht="19.5" hidden="1" thickBot="1" x14ac:dyDescent="0.3">
      <c r="A4979" s="682">
        <f t="shared" si="140"/>
        <v>2821</v>
      </c>
      <c r="B4979" s="479" t="s">
        <v>1092</v>
      </c>
      <c r="C4979" s="480" t="s">
        <v>55</v>
      </c>
      <c r="D4979" s="481">
        <v>11.394</v>
      </c>
      <c r="E4979" s="482">
        <v>11.577</v>
      </c>
      <c r="F4979" s="483" t="s">
        <v>16</v>
      </c>
      <c r="G4979" s="549" t="s">
        <v>844</v>
      </c>
      <c r="H4979" s="483" t="s">
        <v>1094</v>
      </c>
      <c r="I4979" s="484" t="s">
        <v>1094</v>
      </c>
      <c r="J4979" s="485"/>
      <c r="K4979" s="483" t="str">
        <f t="shared" ref="K4979:K4980" si="141">RIGHT(I4979,5)</f>
        <v>10,25</v>
      </c>
      <c r="L4979" s="483" t="s">
        <v>266</v>
      </c>
      <c r="M4979" s="483">
        <v>11560.130000000001</v>
      </c>
      <c r="N4979" s="486">
        <v>0.5</v>
      </c>
    </row>
    <row r="4980" spans="1:14" ht="19.5" hidden="1" thickBot="1" x14ac:dyDescent="0.3">
      <c r="A4980" s="683"/>
      <c r="B4980" s="495" t="s">
        <v>1092</v>
      </c>
      <c r="C4980" s="496" t="s">
        <v>55</v>
      </c>
      <c r="D4980" s="497">
        <v>1.6830000000000001</v>
      </c>
      <c r="E4980" s="498">
        <v>1.734</v>
      </c>
      <c r="F4980" s="499" t="s">
        <v>16</v>
      </c>
      <c r="G4980" s="562" t="s">
        <v>845</v>
      </c>
      <c r="H4980" s="499" t="s">
        <v>1094</v>
      </c>
      <c r="I4980" s="500" t="s">
        <v>1094</v>
      </c>
      <c r="J4980" s="501"/>
      <c r="K4980" s="499" t="str">
        <f t="shared" si="141"/>
        <v>10,25</v>
      </c>
      <c r="L4980" s="499" t="s">
        <v>266</v>
      </c>
      <c r="M4980" s="499">
        <v>1731.2799999999997</v>
      </c>
      <c r="N4980" s="502">
        <v>0.5</v>
      </c>
    </row>
    <row r="4981" spans="1:14" ht="19.5" thickBot="1" x14ac:dyDescent="0.3">
      <c r="A4981" s="503">
        <f t="shared" si="140"/>
        <v>2822</v>
      </c>
      <c r="B4981" s="504" t="s">
        <v>1095</v>
      </c>
      <c r="C4981" s="505" t="s">
        <v>32</v>
      </c>
      <c r="D4981" s="506">
        <v>18.204000000000001</v>
      </c>
      <c r="E4981" s="507">
        <v>18.315000000000001</v>
      </c>
      <c r="F4981" s="508" t="s">
        <v>16</v>
      </c>
      <c r="G4981" s="509"/>
      <c r="H4981" s="508" t="s">
        <v>1096</v>
      </c>
      <c r="I4981" s="510" t="s">
        <v>1096</v>
      </c>
      <c r="J4981" s="511"/>
      <c r="K4981" s="504"/>
      <c r="L4981" s="508" t="s">
        <v>266</v>
      </c>
      <c r="M4981" s="508">
        <v>18298.060000000005</v>
      </c>
      <c r="N4981" s="512">
        <v>0.41666666666666669</v>
      </c>
    </row>
    <row r="4982" spans="1:14" ht="19.5" thickBot="1" x14ac:dyDescent="0.3">
      <c r="A4982" s="513">
        <f t="shared" si="140"/>
        <v>2823</v>
      </c>
      <c r="B4982" s="514" t="s">
        <v>1095</v>
      </c>
      <c r="C4982" s="515" t="s">
        <v>32</v>
      </c>
      <c r="D4982" s="516">
        <v>17.873999999999999</v>
      </c>
      <c r="E4982" s="517">
        <v>17.984999999999999</v>
      </c>
      <c r="F4982" s="518" t="s">
        <v>16</v>
      </c>
      <c r="G4982" s="519"/>
      <c r="H4982" s="518" t="s">
        <v>1096</v>
      </c>
      <c r="I4982" s="520" t="s">
        <v>1096</v>
      </c>
      <c r="J4982" s="521"/>
      <c r="K4982" s="514"/>
      <c r="L4982" s="518" t="s">
        <v>266</v>
      </c>
      <c r="M4982" s="518">
        <v>17963.82</v>
      </c>
      <c r="N4982" s="522">
        <v>0.45833333333333331</v>
      </c>
    </row>
    <row r="4983" spans="1:14" x14ac:dyDescent="0.25">
      <c r="A4983" s="678">
        <f t="shared" si="140"/>
        <v>2824</v>
      </c>
      <c r="B4983" s="531" t="s">
        <v>1095</v>
      </c>
      <c r="C4983" s="532" t="s">
        <v>42</v>
      </c>
      <c r="D4983" s="533">
        <v>0.44500000000000001</v>
      </c>
      <c r="E4983" s="534">
        <v>0.46899999999999997</v>
      </c>
      <c r="F4983" s="535" t="s">
        <v>16</v>
      </c>
      <c r="G4983" s="536"/>
      <c r="H4983" s="535" t="s">
        <v>1096</v>
      </c>
      <c r="I4983" s="537" t="s">
        <v>1096</v>
      </c>
      <c r="J4983" s="538"/>
      <c r="K4983" s="531"/>
      <c r="L4983" s="535" t="s">
        <v>266</v>
      </c>
      <c r="M4983" s="535">
        <v>467.52</v>
      </c>
      <c r="N4983" s="539">
        <v>0.5</v>
      </c>
    </row>
    <row r="4984" spans="1:14" x14ac:dyDescent="0.25">
      <c r="A4984" s="684"/>
      <c r="B4984" s="563" t="s">
        <v>1095</v>
      </c>
      <c r="C4984" s="564" t="s">
        <v>41</v>
      </c>
      <c r="D4984" s="565">
        <v>5.39</v>
      </c>
      <c r="E4984" s="566">
        <v>5.4960000000000004</v>
      </c>
      <c r="F4984" s="567" t="s">
        <v>16</v>
      </c>
      <c r="G4984" s="568"/>
      <c r="H4984" s="567" t="s">
        <v>1096</v>
      </c>
      <c r="I4984" s="569" t="s">
        <v>1096</v>
      </c>
      <c r="J4984" s="570"/>
      <c r="K4984" s="563"/>
      <c r="L4984" s="567" t="s">
        <v>266</v>
      </c>
      <c r="M4984" s="567">
        <v>5458.3199999999988</v>
      </c>
      <c r="N4984" s="571">
        <v>0.5</v>
      </c>
    </row>
    <row r="4985" spans="1:14" ht="19.5" thickBot="1" x14ac:dyDescent="0.3">
      <c r="A4985" s="684"/>
      <c r="B4985" s="590" t="s">
        <v>1095</v>
      </c>
      <c r="C4985" s="591" t="s">
        <v>811</v>
      </c>
      <c r="D4985" s="592">
        <v>9.0950000000000006</v>
      </c>
      <c r="E4985" s="593">
        <v>9.266</v>
      </c>
      <c r="F4985" s="594" t="s">
        <v>16</v>
      </c>
      <c r="G4985" s="595"/>
      <c r="H4985" s="594" t="s">
        <v>1096</v>
      </c>
      <c r="I4985" s="596" t="s">
        <v>1096</v>
      </c>
      <c r="J4985" s="597"/>
      <c r="K4985" s="590"/>
      <c r="L4985" s="594" t="s">
        <v>266</v>
      </c>
      <c r="M4985" s="594">
        <v>9251.1000000000022</v>
      </c>
      <c r="N4985" s="598">
        <v>0.5</v>
      </c>
    </row>
    <row r="4986" spans="1:14" x14ac:dyDescent="0.25">
      <c r="A4986" s="682">
        <f t="shared" si="140"/>
        <v>2825</v>
      </c>
      <c r="B4986" s="479" t="s">
        <v>1094</v>
      </c>
      <c r="C4986" s="480" t="s">
        <v>26</v>
      </c>
      <c r="D4986" s="481">
        <v>13.311</v>
      </c>
      <c r="E4986" s="482">
        <v>13.529</v>
      </c>
      <c r="F4986" s="483" t="s">
        <v>16</v>
      </c>
      <c r="G4986" s="549"/>
      <c r="H4986" s="483" t="s">
        <v>1097</v>
      </c>
      <c r="I4986" s="484" t="s">
        <v>1097</v>
      </c>
      <c r="J4986" s="485"/>
      <c r="K4986" s="479"/>
      <c r="L4986" s="483" t="s">
        <v>265</v>
      </c>
      <c r="M4986" s="483">
        <v>13482.76</v>
      </c>
      <c r="N4986" s="486">
        <v>0.375</v>
      </c>
    </row>
    <row r="4987" spans="1:14" ht="19.5" thickBot="1" x14ac:dyDescent="0.3">
      <c r="A4987" s="685"/>
      <c r="B4987" s="645" t="s">
        <v>1094</v>
      </c>
      <c r="C4987" s="646" t="s">
        <v>26</v>
      </c>
      <c r="D4987" s="647">
        <v>3.7669999999999999</v>
      </c>
      <c r="E4987" s="648">
        <v>3.77</v>
      </c>
      <c r="F4987" s="649" t="s">
        <v>16</v>
      </c>
      <c r="G4987" s="650" t="s">
        <v>496</v>
      </c>
      <c r="H4987" s="649" t="s">
        <v>1097</v>
      </c>
      <c r="I4987" s="651" t="s">
        <v>1097</v>
      </c>
      <c r="J4987" s="652"/>
      <c r="K4987" s="645"/>
      <c r="L4987" s="649" t="s">
        <v>265</v>
      </c>
      <c r="M4987" s="649">
        <v>3767.16</v>
      </c>
      <c r="N4987" s="653">
        <v>0.375</v>
      </c>
    </row>
    <row r="4988" spans="1:14" ht="19.5" thickBot="1" x14ac:dyDescent="0.3">
      <c r="A4988" s="503">
        <f t="shared" si="140"/>
        <v>2826</v>
      </c>
      <c r="B4988" s="504" t="s">
        <v>1094</v>
      </c>
      <c r="C4988" s="505" t="s">
        <v>26</v>
      </c>
      <c r="D4988" s="506">
        <v>17.460999999999999</v>
      </c>
      <c r="E4988" s="507">
        <v>17.655000000000001</v>
      </c>
      <c r="F4988" s="508" t="s">
        <v>16</v>
      </c>
      <c r="G4988" s="509"/>
      <c r="H4988" s="508" t="s">
        <v>1098</v>
      </c>
      <c r="I4988" s="510" t="s">
        <v>1100</v>
      </c>
      <c r="J4988" s="511"/>
      <c r="K4988" s="504"/>
      <c r="L4988" s="508" t="s">
        <v>265</v>
      </c>
      <c r="M4988" s="508">
        <v>17621.099999999999</v>
      </c>
      <c r="N4988" s="512">
        <v>0.375</v>
      </c>
    </row>
    <row r="4989" spans="1:14" x14ac:dyDescent="0.25">
      <c r="A4989" s="682">
        <f t="shared" si="140"/>
        <v>2827</v>
      </c>
      <c r="B4989" s="479" t="s">
        <v>1094</v>
      </c>
      <c r="C4989" s="480" t="s">
        <v>840</v>
      </c>
      <c r="D4989" s="481">
        <v>3.1920000000000002</v>
      </c>
      <c r="E4989" s="482">
        <v>3.24</v>
      </c>
      <c r="F4989" s="483" t="s">
        <v>16</v>
      </c>
      <c r="G4989" s="549"/>
      <c r="H4989" s="483" t="s">
        <v>1098</v>
      </c>
      <c r="I4989" s="484" t="s">
        <v>1100</v>
      </c>
      <c r="J4989" s="485"/>
      <c r="K4989" s="479"/>
      <c r="L4989" s="483" t="s">
        <v>28</v>
      </c>
      <c r="M4989" s="483">
        <v>3210.4</v>
      </c>
      <c r="N4989" s="486">
        <v>0.41666666666666669</v>
      </c>
    </row>
    <row r="4990" spans="1:14" x14ac:dyDescent="0.25">
      <c r="A4990" s="683"/>
      <c r="B4990" s="523" t="s">
        <v>1094</v>
      </c>
      <c r="C4990" s="524" t="s">
        <v>21</v>
      </c>
      <c r="D4990" s="525">
        <v>0.32</v>
      </c>
      <c r="E4990" s="526">
        <v>0.35</v>
      </c>
      <c r="F4990" s="527" t="s">
        <v>16</v>
      </c>
      <c r="G4990" s="561" t="s">
        <v>844</v>
      </c>
      <c r="H4990" s="527" t="s">
        <v>1098</v>
      </c>
      <c r="I4990" s="528" t="s">
        <v>1100</v>
      </c>
      <c r="J4990" s="529"/>
      <c r="K4990" s="523"/>
      <c r="L4990" s="527" t="s">
        <v>28</v>
      </c>
      <c r="M4990" s="527">
        <v>347.63999999999993</v>
      </c>
      <c r="N4990" s="530">
        <v>0.41666666666666669</v>
      </c>
    </row>
    <row r="4991" spans="1:14" ht="19.5" thickBot="1" x14ac:dyDescent="0.3">
      <c r="A4991" s="685"/>
      <c r="B4991" s="645" t="s">
        <v>1094</v>
      </c>
      <c r="C4991" s="646" t="s">
        <v>21</v>
      </c>
      <c r="D4991" s="647">
        <v>13.304</v>
      </c>
      <c r="E4991" s="648">
        <v>13.452999999999999</v>
      </c>
      <c r="F4991" s="649" t="s">
        <v>16</v>
      </c>
      <c r="G4991" s="650" t="s">
        <v>845</v>
      </c>
      <c r="H4991" s="649" t="s">
        <v>1098</v>
      </c>
      <c r="I4991" s="651" t="s">
        <v>1100</v>
      </c>
      <c r="J4991" s="652"/>
      <c r="K4991" s="645"/>
      <c r="L4991" s="649" t="s">
        <v>28</v>
      </c>
      <c r="M4991" s="649">
        <v>13400.519999999999</v>
      </c>
      <c r="N4991" s="653">
        <v>0.41666666666666669</v>
      </c>
    </row>
    <row r="4992" spans="1:14" x14ac:dyDescent="0.25">
      <c r="A4992" s="678">
        <f t="shared" si="140"/>
        <v>2828</v>
      </c>
      <c r="B4992" s="531" t="s">
        <v>1094</v>
      </c>
      <c r="C4992" s="532" t="s">
        <v>15</v>
      </c>
      <c r="D4992" s="533">
        <v>5.2560000000000002</v>
      </c>
      <c r="E4992" s="534">
        <f>5.352+0.043</f>
        <v>5.3950000000000005</v>
      </c>
      <c r="F4992" s="535" t="s">
        <v>16</v>
      </c>
      <c r="G4992" s="536"/>
      <c r="H4992" s="535" t="s">
        <v>1098</v>
      </c>
      <c r="I4992" s="537" t="s">
        <v>1100</v>
      </c>
      <c r="J4992" s="538" t="s">
        <v>986</v>
      </c>
      <c r="K4992" s="531"/>
      <c r="L4992" s="535" t="s">
        <v>28</v>
      </c>
      <c r="M4992" s="535">
        <v>5373.1200000000008</v>
      </c>
      <c r="N4992" s="539">
        <v>0.45833333333333331</v>
      </c>
    </row>
    <row r="4993" spans="1:14" x14ac:dyDescent="0.25">
      <c r="A4993" s="684"/>
      <c r="B4993" s="563" t="s">
        <v>1094</v>
      </c>
      <c r="C4993" s="564" t="s">
        <v>839</v>
      </c>
      <c r="D4993" s="565">
        <v>1.351</v>
      </c>
      <c r="E4993" s="566">
        <v>1.425</v>
      </c>
      <c r="F4993" s="567" t="s">
        <v>16</v>
      </c>
      <c r="G4993" s="568"/>
      <c r="H4993" s="567" t="s">
        <v>1098</v>
      </c>
      <c r="I4993" s="569" t="s">
        <v>1100</v>
      </c>
      <c r="J4993" s="570"/>
      <c r="K4993" s="563"/>
      <c r="L4993" s="567" t="s">
        <v>28</v>
      </c>
      <c r="M4993" s="567">
        <v>1417.3799999999997</v>
      </c>
      <c r="N4993" s="571">
        <v>0.45833333333333331</v>
      </c>
    </row>
    <row r="4994" spans="1:14" ht="19.5" thickBot="1" x14ac:dyDescent="0.3">
      <c r="A4994" s="679"/>
      <c r="B4994" s="636" t="s">
        <v>1094</v>
      </c>
      <c r="C4994" s="637" t="s">
        <v>23</v>
      </c>
      <c r="D4994" s="638">
        <v>10.577999999999999</v>
      </c>
      <c r="E4994" s="639">
        <v>10.71</v>
      </c>
      <c r="F4994" s="640" t="s">
        <v>16</v>
      </c>
      <c r="G4994" s="641"/>
      <c r="H4994" s="640" t="s">
        <v>1098</v>
      </c>
      <c r="I4994" s="642" t="s">
        <v>1100</v>
      </c>
      <c r="J4994" s="643"/>
      <c r="K4994" s="636"/>
      <c r="L4994" s="640" t="s">
        <v>28</v>
      </c>
      <c r="M4994" s="640">
        <v>10693.11</v>
      </c>
      <c r="N4994" s="644">
        <v>0.45833333333333331</v>
      </c>
    </row>
    <row r="4995" spans="1:14" ht="19.5" thickBot="1" x14ac:dyDescent="0.3">
      <c r="A4995" s="513">
        <f t="shared" si="140"/>
        <v>2829</v>
      </c>
      <c r="B4995" s="514" t="s">
        <v>1094</v>
      </c>
      <c r="C4995" s="515" t="s">
        <v>848</v>
      </c>
      <c r="D4995" s="516">
        <v>17.917000000000002</v>
      </c>
      <c r="E4995" s="517">
        <v>18.07</v>
      </c>
      <c r="F4995" s="518" t="s">
        <v>16</v>
      </c>
      <c r="G4995" s="519"/>
      <c r="H4995" s="518" t="s">
        <v>1097</v>
      </c>
      <c r="I4995" s="520" t="s">
        <v>1097</v>
      </c>
      <c r="J4995" s="521"/>
      <c r="K4995" s="514"/>
      <c r="L4995" s="518" t="s">
        <v>266</v>
      </c>
      <c r="M4995" s="518">
        <v>18037.259999999998</v>
      </c>
      <c r="N4995" s="522">
        <v>0.41666666666666669</v>
      </c>
    </row>
    <row r="4996" spans="1:14" ht="28.5" customHeight="1" x14ac:dyDescent="0.25">
      <c r="A4996" s="678">
        <f t="shared" si="140"/>
        <v>2830</v>
      </c>
      <c r="B4996" s="531" t="s">
        <v>1094</v>
      </c>
      <c r="C4996" s="532" t="s">
        <v>47</v>
      </c>
      <c r="D4996" s="533">
        <v>8.1709999999999994</v>
      </c>
      <c r="E4996" s="534">
        <v>8.359</v>
      </c>
      <c r="F4996" s="535" t="s">
        <v>16</v>
      </c>
      <c r="G4996" s="680" t="s">
        <v>1099</v>
      </c>
      <c r="H4996" s="535" t="s">
        <v>1098</v>
      </c>
      <c r="I4996" s="537" t="s">
        <v>1100</v>
      </c>
      <c r="J4996" s="538"/>
      <c r="K4996" s="531"/>
      <c r="L4996" s="535" t="s">
        <v>28</v>
      </c>
      <c r="M4996" s="535">
        <v>8318.1099999999988</v>
      </c>
      <c r="N4996" s="539">
        <v>0.5</v>
      </c>
    </row>
    <row r="4997" spans="1:14" ht="28.5" customHeight="1" thickBot="1" x14ac:dyDescent="0.3">
      <c r="A4997" s="679"/>
      <c r="B4997" s="636" t="s">
        <v>1094</v>
      </c>
      <c r="C4997" s="637" t="s">
        <v>24</v>
      </c>
      <c r="D4997" s="638">
        <v>5.9029999999999996</v>
      </c>
      <c r="E4997" s="639">
        <v>6.0919999999999996</v>
      </c>
      <c r="F4997" s="640" t="s">
        <v>16</v>
      </c>
      <c r="G4997" s="681"/>
      <c r="H4997" s="640" t="s">
        <v>1098</v>
      </c>
      <c r="I4997" s="642" t="s">
        <v>1100</v>
      </c>
      <c r="J4997" s="643"/>
      <c r="K4997" s="636"/>
      <c r="L4997" s="640" t="s">
        <v>28</v>
      </c>
      <c r="M4997" s="640">
        <v>6049.54</v>
      </c>
      <c r="N4997" s="644">
        <v>0.5</v>
      </c>
    </row>
    <row r="4998" spans="1:14" ht="19.5" thickBot="1" x14ac:dyDescent="0.3">
      <c r="A4998" s="513">
        <f t="shared" si="140"/>
        <v>2831</v>
      </c>
      <c r="B4998" s="514" t="s">
        <v>1094</v>
      </c>
      <c r="C4998" s="515" t="s">
        <v>26</v>
      </c>
      <c r="D4998" s="516">
        <v>11.920999999999999</v>
      </c>
      <c r="E4998" s="517">
        <v>11.920999999999999</v>
      </c>
      <c r="F4998" s="518" t="s">
        <v>30</v>
      </c>
      <c r="G4998" s="519"/>
      <c r="H4998" s="518" t="s">
        <v>1097</v>
      </c>
      <c r="I4998" s="520" t="s">
        <v>1097</v>
      </c>
      <c r="J4998" s="521"/>
      <c r="K4998" s="514"/>
      <c r="L4998" s="518" t="s">
        <v>265</v>
      </c>
      <c r="M4998" s="518">
        <v>11921.599999999999</v>
      </c>
      <c r="N4998" s="522">
        <v>0.375</v>
      </c>
    </row>
    <row r="4999" spans="1:14" x14ac:dyDescent="0.25">
      <c r="A4999" s="678">
        <f t="shared" si="140"/>
        <v>2832</v>
      </c>
      <c r="B4999" s="531" t="s">
        <v>1096</v>
      </c>
      <c r="C4999" s="532" t="s">
        <v>26</v>
      </c>
      <c r="D4999" s="533">
        <v>10.007999999999999</v>
      </c>
      <c r="E4999" s="534">
        <v>10.007999999999999</v>
      </c>
      <c r="F4999" s="535" t="s">
        <v>30</v>
      </c>
      <c r="G4999" s="680" t="s">
        <v>72</v>
      </c>
      <c r="H4999" s="535" t="s">
        <v>1100</v>
      </c>
      <c r="I4999" s="537" t="s">
        <v>1100</v>
      </c>
      <c r="J4999" s="538"/>
      <c r="K4999" s="531"/>
      <c r="L4999" s="535" t="s">
        <v>265</v>
      </c>
      <c r="M4999" s="535">
        <v>10008.200000000001</v>
      </c>
      <c r="N4999" s="539">
        <v>0.33333333333333331</v>
      </c>
    </row>
    <row r="5000" spans="1:14" ht="19.5" thickBot="1" x14ac:dyDescent="0.3">
      <c r="A5000" s="679"/>
      <c r="B5000" s="636" t="s">
        <v>1096</v>
      </c>
      <c r="C5000" s="637" t="s">
        <v>26</v>
      </c>
      <c r="D5000" s="638">
        <v>3.585</v>
      </c>
      <c r="E5000" s="639">
        <v>3.6110000000000002</v>
      </c>
      <c r="F5000" s="640" t="s">
        <v>16</v>
      </c>
      <c r="G5000" s="681"/>
      <c r="H5000" s="640" t="s">
        <v>1100</v>
      </c>
      <c r="I5000" s="642" t="s">
        <v>1100</v>
      </c>
      <c r="J5000" s="643"/>
      <c r="K5000" s="636"/>
      <c r="L5000" s="640" t="s">
        <v>265</v>
      </c>
      <c r="M5000" s="640">
        <v>3600</v>
      </c>
      <c r="N5000" s="644">
        <v>0.41666666666666669</v>
      </c>
    </row>
    <row r="5001" spans="1:14" x14ac:dyDescent="0.25">
      <c r="A5001" s="682">
        <f t="shared" si="140"/>
        <v>2833</v>
      </c>
      <c r="B5001" s="479" t="s">
        <v>1096</v>
      </c>
      <c r="C5001" s="480" t="s">
        <v>26</v>
      </c>
      <c r="D5001" s="481">
        <v>16.056999999999999</v>
      </c>
      <c r="E5001" s="482">
        <v>16.280999999999999</v>
      </c>
      <c r="F5001" s="483" t="s">
        <v>16</v>
      </c>
      <c r="G5001" s="549"/>
      <c r="H5001" s="483" t="s">
        <v>1100</v>
      </c>
      <c r="I5001" s="484" t="s">
        <v>1100</v>
      </c>
      <c r="J5001" s="485"/>
      <c r="K5001" s="479"/>
      <c r="L5001" s="483" t="s">
        <v>265</v>
      </c>
      <c r="M5001" s="483">
        <v>16225.259999999998</v>
      </c>
      <c r="N5001" s="486">
        <v>0.375</v>
      </c>
    </row>
    <row r="5002" spans="1:14" ht="19.5" thickBot="1" x14ac:dyDescent="0.3">
      <c r="A5002" s="683"/>
      <c r="B5002" s="495" t="s">
        <v>1096</v>
      </c>
      <c r="C5002" s="496" t="s">
        <v>952</v>
      </c>
      <c r="D5002" s="497">
        <v>1.125</v>
      </c>
      <c r="E5002" s="498">
        <v>1.1739999999999999</v>
      </c>
      <c r="F5002" s="499" t="s">
        <v>16</v>
      </c>
      <c r="G5002" s="562"/>
      <c r="H5002" s="499" t="s">
        <v>1100</v>
      </c>
      <c r="I5002" s="500" t="s">
        <v>1100</v>
      </c>
      <c r="J5002" s="501"/>
      <c r="K5002" s="495"/>
      <c r="L5002" s="499" t="s">
        <v>266</v>
      </c>
      <c r="M5002" s="499">
        <v>1173.7200000000003</v>
      </c>
      <c r="N5002" s="502">
        <v>0.375</v>
      </c>
    </row>
    <row r="5003" spans="1:14" ht="19.5" thickBot="1" x14ac:dyDescent="0.3">
      <c r="A5003" s="503">
        <f t="shared" si="140"/>
        <v>2834</v>
      </c>
      <c r="B5003" s="504" t="s">
        <v>1097</v>
      </c>
      <c r="C5003" s="505" t="s">
        <v>587</v>
      </c>
      <c r="D5003" s="506">
        <v>9.3390000000000004</v>
      </c>
      <c r="E5003" s="507">
        <v>9.3390000000000004</v>
      </c>
      <c r="F5003" s="508" t="s">
        <v>30</v>
      </c>
      <c r="G5003" s="509" t="s">
        <v>23</v>
      </c>
      <c r="H5003" s="508" t="s">
        <v>1100</v>
      </c>
      <c r="I5003" s="510" t="s">
        <v>1100</v>
      </c>
      <c r="J5003" s="511"/>
      <c r="K5003" s="504"/>
      <c r="L5003" s="508" t="s">
        <v>28</v>
      </c>
      <c r="M5003" s="508">
        <v>9339.6</v>
      </c>
      <c r="N5003" s="512">
        <v>0.5</v>
      </c>
    </row>
    <row r="5004" spans="1:14" ht="38.25" thickBot="1" x14ac:dyDescent="0.3">
      <c r="A5004" s="513">
        <f t="shared" si="140"/>
        <v>2835</v>
      </c>
      <c r="B5004" s="514" t="s">
        <v>1097</v>
      </c>
      <c r="C5004" s="515" t="s">
        <v>47</v>
      </c>
      <c r="D5004" s="516">
        <v>11.999000000000001</v>
      </c>
      <c r="E5004" s="517">
        <v>12.224</v>
      </c>
      <c r="F5004" s="518" t="s">
        <v>16</v>
      </c>
      <c r="G5004" s="519" t="s">
        <v>1101</v>
      </c>
      <c r="H5004" s="518" t="s">
        <v>1100</v>
      </c>
      <c r="I5004" s="520" t="s">
        <v>1102</v>
      </c>
      <c r="J5004" s="521"/>
      <c r="K5004" s="514"/>
      <c r="L5004" s="518" t="s">
        <v>28</v>
      </c>
      <c r="M5004" s="518">
        <v>12181.84</v>
      </c>
      <c r="N5004" s="522">
        <v>0.5</v>
      </c>
    </row>
    <row r="5005" spans="1:14" ht="19.5" thickBot="1" x14ac:dyDescent="0.3">
      <c r="A5005" s="503">
        <f t="shared" si="140"/>
        <v>2836</v>
      </c>
      <c r="B5005" s="504" t="s">
        <v>1097</v>
      </c>
      <c r="C5005" s="505" t="s">
        <v>26</v>
      </c>
      <c r="D5005" s="506">
        <v>17.521000000000001</v>
      </c>
      <c r="E5005" s="507">
        <v>17.7</v>
      </c>
      <c r="F5005" s="508" t="s">
        <v>16</v>
      </c>
      <c r="G5005" s="509"/>
      <c r="H5005" s="508" t="s">
        <v>1102</v>
      </c>
      <c r="I5005" s="510" t="s">
        <v>1102</v>
      </c>
      <c r="J5005" s="511"/>
      <c r="K5005" s="504"/>
      <c r="L5005" s="508" t="s">
        <v>265</v>
      </c>
      <c r="M5005" s="508">
        <v>17670.72</v>
      </c>
      <c r="N5005" s="512">
        <v>0.375</v>
      </c>
    </row>
    <row r="5006" spans="1:14" x14ac:dyDescent="0.25">
      <c r="A5006" s="682">
        <f t="shared" si="140"/>
        <v>2837</v>
      </c>
      <c r="B5006" s="479" t="s">
        <v>1097</v>
      </c>
      <c r="C5006" s="480" t="s">
        <v>15</v>
      </c>
      <c r="D5006" s="481">
        <v>2.9140000000000001</v>
      </c>
      <c r="E5006" s="482"/>
      <c r="F5006" s="483" t="s">
        <v>16</v>
      </c>
      <c r="G5006" s="549"/>
      <c r="H5006" s="483" t="s">
        <v>1102</v>
      </c>
      <c r="I5006" s="484"/>
      <c r="J5006" s="485"/>
      <c r="K5006" s="479"/>
      <c r="L5006" s="483" t="s">
        <v>28</v>
      </c>
      <c r="M5006" s="483">
        <v>3006.0299999999997</v>
      </c>
      <c r="N5006" s="486">
        <v>0.41666666666666669</v>
      </c>
    </row>
    <row r="5007" spans="1:14" x14ac:dyDescent="0.25">
      <c r="A5007" s="683"/>
      <c r="B5007" s="523" t="s">
        <v>1097</v>
      </c>
      <c r="C5007" s="524" t="s">
        <v>24</v>
      </c>
      <c r="D5007" s="525">
        <v>2.1379999999999999</v>
      </c>
      <c r="E5007" s="526"/>
      <c r="F5007" s="527" t="s">
        <v>16</v>
      </c>
      <c r="G5007" s="561"/>
      <c r="H5007" s="527" t="s">
        <v>1102</v>
      </c>
      <c r="I5007" s="528"/>
      <c r="J5007" s="529"/>
      <c r="K5007" s="523"/>
      <c r="L5007" s="527" t="s">
        <v>28</v>
      </c>
      <c r="M5007" s="527">
        <v>2264.83</v>
      </c>
      <c r="N5007" s="530">
        <v>0.41666666666666669</v>
      </c>
    </row>
    <row r="5008" spans="1:14" ht="19.5" thickBot="1" x14ac:dyDescent="0.3">
      <c r="A5008" s="685"/>
      <c r="B5008" s="645" t="s">
        <v>1097</v>
      </c>
      <c r="C5008" s="646" t="s">
        <v>25</v>
      </c>
      <c r="D5008" s="647">
        <v>11.97</v>
      </c>
      <c r="E5008" s="648"/>
      <c r="F5008" s="649" t="s">
        <v>16</v>
      </c>
      <c r="G5008" s="650"/>
      <c r="H5008" s="649" t="s">
        <v>1102</v>
      </c>
      <c r="I5008" s="651"/>
      <c r="J5008" s="652"/>
      <c r="K5008" s="645"/>
      <c r="L5008" s="649" t="s">
        <v>28</v>
      </c>
      <c r="M5008" s="649">
        <v>12059.52</v>
      </c>
      <c r="N5008" s="653">
        <v>0.41666666666666669</v>
      </c>
    </row>
    <row r="5009" spans="1:14" x14ac:dyDescent="0.25">
      <c r="A5009" s="678">
        <f t="shared" si="140"/>
        <v>2838</v>
      </c>
      <c r="B5009" s="531" t="s">
        <v>1097</v>
      </c>
      <c r="C5009" s="532" t="s">
        <v>913</v>
      </c>
      <c r="D5009" s="533">
        <v>4.194</v>
      </c>
      <c r="E5009" s="534">
        <v>4.21</v>
      </c>
      <c r="F5009" s="535" t="s">
        <v>16</v>
      </c>
      <c r="G5009" s="536"/>
      <c r="H5009" s="535" t="s">
        <v>1102</v>
      </c>
      <c r="I5009" s="537" t="s">
        <v>1102</v>
      </c>
      <c r="J5009" s="538"/>
      <c r="K5009" s="531"/>
      <c r="L5009" s="535" t="s">
        <v>266</v>
      </c>
      <c r="M5009" s="535">
        <v>4210.92</v>
      </c>
      <c r="N5009" s="539">
        <v>0.45833333333333331</v>
      </c>
    </row>
    <row r="5010" spans="1:14" x14ac:dyDescent="0.25">
      <c r="A5010" s="684"/>
      <c r="B5010" s="563" t="s">
        <v>1097</v>
      </c>
      <c r="C5010" s="564" t="s">
        <v>23</v>
      </c>
      <c r="D5010" s="565">
        <v>9.4610000000000003</v>
      </c>
      <c r="E5010" s="566">
        <v>9.6470000000000002</v>
      </c>
      <c r="F5010" s="567" t="s">
        <v>16</v>
      </c>
      <c r="G5010" s="568"/>
      <c r="H5010" s="567" t="s">
        <v>1102</v>
      </c>
      <c r="I5010" s="569" t="s">
        <v>1102</v>
      </c>
      <c r="J5010" s="570"/>
      <c r="K5010" s="563"/>
      <c r="L5010" s="567" t="s">
        <v>28</v>
      </c>
      <c r="M5010" s="567">
        <v>9589.2800000000007</v>
      </c>
      <c r="N5010" s="571">
        <v>0.45833333333333331</v>
      </c>
    </row>
    <row r="5011" spans="1:14" ht="19.5" thickBot="1" x14ac:dyDescent="0.3">
      <c r="A5011" s="679"/>
      <c r="B5011" s="636" t="s">
        <v>1097</v>
      </c>
      <c r="C5011" s="637" t="s">
        <v>47</v>
      </c>
      <c r="D5011" s="638">
        <v>3.4649999999999999</v>
      </c>
      <c r="E5011" s="639">
        <v>3.4929999999999999</v>
      </c>
      <c r="F5011" s="640" t="s">
        <v>16</v>
      </c>
      <c r="G5011" s="641"/>
      <c r="H5011" s="640" t="s">
        <v>1102</v>
      </c>
      <c r="I5011" s="642" t="s">
        <v>1102</v>
      </c>
      <c r="J5011" s="643"/>
      <c r="K5011" s="636"/>
      <c r="L5011" s="640" t="s">
        <v>28</v>
      </c>
      <c r="M5011" s="640">
        <v>3473.64</v>
      </c>
      <c r="N5011" s="644">
        <v>0.45833333333333331</v>
      </c>
    </row>
    <row r="5012" spans="1:14" x14ac:dyDescent="0.25">
      <c r="A5012" s="682">
        <f t="shared" si="140"/>
        <v>2839</v>
      </c>
      <c r="B5012" s="479" t="s">
        <v>1097</v>
      </c>
      <c r="C5012" s="480" t="s">
        <v>587</v>
      </c>
      <c r="D5012" s="481">
        <v>8.4969999999999999</v>
      </c>
      <c r="E5012" s="482">
        <v>8.4969999999999999</v>
      </c>
      <c r="F5012" s="483" t="s">
        <v>30</v>
      </c>
      <c r="G5012" s="549" t="s">
        <v>23</v>
      </c>
      <c r="H5012" s="483" t="s">
        <v>1102</v>
      </c>
      <c r="I5012" s="484" t="s">
        <v>1102</v>
      </c>
      <c r="J5012" s="485"/>
      <c r="K5012" s="479"/>
      <c r="L5012" s="483" t="s">
        <v>28</v>
      </c>
      <c r="M5012" s="483">
        <v>8497.68</v>
      </c>
      <c r="N5012" s="486">
        <v>0.41666666666666669</v>
      </c>
    </row>
    <row r="5013" spans="1:14" ht="19.5" thickBot="1" x14ac:dyDescent="0.3">
      <c r="A5013" s="685"/>
      <c r="B5013" s="645" t="s">
        <v>1097</v>
      </c>
      <c r="C5013" s="646" t="s">
        <v>23</v>
      </c>
      <c r="D5013" s="647">
        <v>4.2009999999999996</v>
      </c>
      <c r="E5013" s="648">
        <v>4.2009999999999996</v>
      </c>
      <c r="F5013" s="649" t="s">
        <v>30</v>
      </c>
      <c r="G5013" s="650"/>
      <c r="H5013" s="649" t="s">
        <v>1102</v>
      </c>
      <c r="I5013" s="651" t="s">
        <v>1102</v>
      </c>
      <c r="J5013" s="652"/>
      <c r="K5013" s="645"/>
      <c r="L5013" s="649" t="s">
        <v>28</v>
      </c>
      <c r="M5013" s="649">
        <v>4201.2800000000007</v>
      </c>
      <c r="N5013" s="653">
        <v>0.41666666666666669</v>
      </c>
    </row>
    <row r="5014" spans="1:14" x14ac:dyDescent="0.25">
      <c r="A5014" s="678">
        <f t="shared" si="140"/>
        <v>2840</v>
      </c>
      <c r="B5014" s="531" t="s">
        <v>1097</v>
      </c>
      <c r="C5014" s="532" t="s">
        <v>15</v>
      </c>
      <c r="D5014" s="533">
        <v>5.3170000000000002</v>
      </c>
      <c r="E5014" s="534">
        <v>5.3170000000000002</v>
      </c>
      <c r="F5014" s="535" t="s">
        <v>30</v>
      </c>
      <c r="G5014" s="536"/>
      <c r="H5014" s="535" t="s">
        <v>1102</v>
      </c>
      <c r="I5014" s="537" t="s">
        <v>1102</v>
      </c>
      <c r="J5014" s="538"/>
      <c r="K5014" s="531"/>
      <c r="L5014" s="535" t="s">
        <v>28</v>
      </c>
      <c r="M5014" s="535">
        <v>5317.68</v>
      </c>
      <c r="N5014" s="539">
        <v>0.45833333333333331</v>
      </c>
    </row>
    <row r="5015" spans="1:14" ht="19.5" thickBot="1" x14ac:dyDescent="0.3">
      <c r="A5015" s="679"/>
      <c r="B5015" s="636" t="s">
        <v>1097</v>
      </c>
      <c r="C5015" s="637" t="s">
        <v>47</v>
      </c>
      <c r="D5015" s="638">
        <v>6.2270000000000003</v>
      </c>
      <c r="E5015" s="639">
        <f>6.19+0.036</f>
        <v>6.226</v>
      </c>
      <c r="F5015" s="640" t="s">
        <v>30</v>
      </c>
      <c r="G5015" s="641"/>
      <c r="H5015" s="640" t="s">
        <v>1102</v>
      </c>
      <c r="I5015" s="642" t="s">
        <v>1105</v>
      </c>
      <c r="J5015" s="643" t="s">
        <v>986</v>
      </c>
      <c r="K5015" s="636"/>
      <c r="L5015" s="640" t="s">
        <v>28</v>
      </c>
      <c r="M5015" s="640">
        <v>6227.72</v>
      </c>
      <c r="N5015" s="644">
        <v>0.45833333333333331</v>
      </c>
    </row>
    <row r="5016" spans="1:14" ht="66.75" customHeight="1" thickBot="1" x14ac:dyDescent="0.3">
      <c r="A5016" s="513">
        <f t="shared" si="140"/>
        <v>2841</v>
      </c>
      <c r="B5016" s="514" t="s">
        <v>1097</v>
      </c>
      <c r="C5016" s="515" t="s">
        <v>24</v>
      </c>
      <c r="D5016" s="516">
        <v>9.548</v>
      </c>
      <c r="E5016" s="517">
        <f>9.511+0.036</f>
        <v>9.5469999999999988</v>
      </c>
      <c r="F5016" s="518" t="s">
        <v>30</v>
      </c>
      <c r="G5016" s="519" t="s">
        <v>1103</v>
      </c>
      <c r="H5016" s="518" t="s">
        <v>1102</v>
      </c>
      <c r="I5016" s="520" t="s">
        <v>1102</v>
      </c>
      <c r="J5016" s="521" t="s">
        <v>986</v>
      </c>
      <c r="K5016" s="514"/>
      <c r="L5016" s="518" t="s">
        <v>28</v>
      </c>
      <c r="M5016" s="518">
        <v>9548.1200000000008</v>
      </c>
      <c r="N5016" s="522">
        <v>0.5</v>
      </c>
    </row>
    <row r="5017" spans="1:14" ht="19.5" thickBot="1" x14ac:dyDescent="0.3">
      <c r="A5017" s="676">
        <f t="shared" ref="A5017:A5040" si="142">MAX(A5001:A5016)+1</f>
        <v>2842</v>
      </c>
      <c r="B5017" s="552" t="s">
        <v>1097</v>
      </c>
      <c r="C5017" s="553" t="s">
        <v>480</v>
      </c>
      <c r="D5017" s="554">
        <v>14.34</v>
      </c>
      <c r="E5017" s="555">
        <v>14.504</v>
      </c>
      <c r="F5017" s="556" t="s">
        <v>16</v>
      </c>
      <c r="G5017" s="557"/>
      <c r="H5017" s="556" t="s">
        <v>1102</v>
      </c>
      <c r="I5017" s="558" t="s">
        <v>1102</v>
      </c>
      <c r="J5017" s="559"/>
      <c r="K5017" s="552"/>
      <c r="L5017" s="556" t="s">
        <v>266</v>
      </c>
      <c r="M5017" s="556">
        <v>14462.160000000003</v>
      </c>
      <c r="N5017" s="560">
        <v>0.5</v>
      </c>
    </row>
    <row r="5018" spans="1:14" ht="38.25" thickBot="1" x14ac:dyDescent="0.3">
      <c r="A5018" s="513">
        <f t="shared" si="142"/>
        <v>2843</v>
      </c>
      <c r="B5018" s="514" t="s">
        <v>1102</v>
      </c>
      <c r="C5018" s="515" t="s">
        <v>44</v>
      </c>
      <c r="D5018" s="516">
        <v>14.005000000000001</v>
      </c>
      <c r="E5018" s="517"/>
      <c r="F5018" s="518" t="s">
        <v>16</v>
      </c>
      <c r="G5018" s="519" t="s">
        <v>1033</v>
      </c>
      <c r="H5018" s="518" t="s">
        <v>1104</v>
      </c>
      <c r="I5018" s="520"/>
      <c r="J5018" s="521"/>
      <c r="K5018" s="514"/>
      <c r="L5018" s="518" t="s">
        <v>266</v>
      </c>
      <c r="M5018" s="518">
        <v>14085.480000000001</v>
      </c>
      <c r="N5018" s="522">
        <v>0.41666666666666669</v>
      </c>
    </row>
    <row r="5019" spans="1:14" ht="18.75" customHeight="1" x14ac:dyDescent="0.25">
      <c r="A5019" s="678">
        <f t="shared" si="142"/>
        <v>2844</v>
      </c>
      <c r="B5019" s="531" t="s">
        <v>1102</v>
      </c>
      <c r="C5019" s="532" t="s">
        <v>23</v>
      </c>
      <c r="D5019" s="533">
        <v>2.823</v>
      </c>
      <c r="E5019" s="534"/>
      <c r="F5019" s="535" t="s">
        <v>16</v>
      </c>
      <c r="G5019" s="680" t="s">
        <v>843</v>
      </c>
      <c r="H5019" s="535" t="s">
        <v>1104</v>
      </c>
      <c r="I5019" s="537"/>
      <c r="J5019" s="538"/>
      <c r="K5019" s="531"/>
      <c r="L5019" s="535" t="s">
        <v>28</v>
      </c>
      <c r="M5019" s="535">
        <v>2834.4000000000005</v>
      </c>
      <c r="N5019" s="539">
        <v>0.45833333333333331</v>
      </c>
    </row>
    <row r="5020" spans="1:14" ht="19.5" thickBot="1" x14ac:dyDescent="0.3">
      <c r="A5020" s="679"/>
      <c r="B5020" s="636" t="s">
        <v>1102</v>
      </c>
      <c r="C5020" s="637" t="s">
        <v>47</v>
      </c>
      <c r="D5020" s="638">
        <v>7.2229999999999999</v>
      </c>
      <c r="E5020" s="639"/>
      <c r="F5020" s="640" t="s">
        <v>16</v>
      </c>
      <c r="G5020" s="681"/>
      <c r="H5020" s="640" t="s">
        <v>1104</v>
      </c>
      <c r="I5020" s="642"/>
      <c r="J5020" s="643"/>
      <c r="K5020" s="636"/>
      <c r="L5020" s="640" t="s">
        <v>28</v>
      </c>
      <c r="M5020" s="640">
        <v>7294.2000000000007</v>
      </c>
      <c r="N5020" s="644">
        <v>0.45833333333333331</v>
      </c>
    </row>
    <row r="5021" spans="1:14" ht="19.5" thickBot="1" x14ac:dyDescent="0.3">
      <c r="A5021" s="677">
        <f t="shared" si="142"/>
        <v>2845</v>
      </c>
      <c r="B5021" s="573" t="s">
        <v>1102</v>
      </c>
      <c r="C5021" s="574" t="s">
        <v>981</v>
      </c>
      <c r="D5021" s="575">
        <v>6.9640000000000004</v>
      </c>
      <c r="E5021" s="576"/>
      <c r="F5021" s="577" t="s">
        <v>16</v>
      </c>
      <c r="G5021" s="578" t="s">
        <v>467</v>
      </c>
      <c r="H5021" s="577" t="s">
        <v>1104</v>
      </c>
      <c r="I5021" s="579"/>
      <c r="J5021" s="580"/>
      <c r="K5021" s="573"/>
      <c r="L5021" s="577" t="s">
        <v>266</v>
      </c>
      <c r="M5021" s="577">
        <v>6981.08</v>
      </c>
      <c r="N5021" s="581">
        <v>0.5</v>
      </c>
    </row>
    <row r="5022" spans="1:14" ht="19.5" thickBot="1" x14ac:dyDescent="0.3">
      <c r="A5022" s="503">
        <f t="shared" si="142"/>
        <v>2846</v>
      </c>
      <c r="B5022" s="504" t="s">
        <v>1106</v>
      </c>
      <c r="C5022" s="505" t="s">
        <v>848</v>
      </c>
      <c r="D5022" s="506">
        <v>17.8</v>
      </c>
      <c r="E5022" s="507"/>
      <c r="F5022" s="508" t="s">
        <v>16</v>
      </c>
      <c r="G5022" s="509"/>
      <c r="H5022" s="508" t="s">
        <v>1107</v>
      </c>
      <c r="I5022" s="510"/>
      <c r="J5022" s="511"/>
      <c r="K5022" s="504"/>
      <c r="L5022" s="508" t="s">
        <v>266</v>
      </c>
      <c r="M5022" s="508">
        <v>17901.240000000002</v>
      </c>
      <c r="N5022" s="512">
        <v>0.375</v>
      </c>
    </row>
    <row r="5023" spans="1:14" ht="19.5" thickBot="1" x14ac:dyDescent="0.3">
      <c r="A5023" s="513">
        <f t="shared" si="142"/>
        <v>2847</v>
      </c>
      <c r="B5023" s="514" t="s">
        <v>1106</v>
      </c>
      <c r="C5023" s="515" t="s">
        <v>32</v>
      </c>
      <c r="D5023" s="516">
        <v>17.984000000000002</v>
      </c>
      <c r="E5023" s="517"/>
      <c r="F5023" s="518" t="s">
        <v>16</v>
      </c>
      <c r="G5023" s="519"/>
      <c r="H5023" s="518" t="s">
        <v>1107</v>
      </c>
      <c r="I5023" s="520"/>
      <c r="J5023" s="521"/>
      <c r="K5023" s="514"/>
      <c r="L5023" s="518" t="s">
        <v>266</v>
      </c>
      <c r="M5023" s="518">
        <v>18118.68</v>
      </c>
      <c r="N5023" s="522">
        <v>0.41666666666666669</v>
      </c>
    </row>
    <row r="5024" spans="1:14" ht="19.5" thickBot="1" x14ac:dyDescent="0.3">
      <c r="A5024" s="503">
        <f t="shared" si="142"/>
        <v>2848</v>
      </c>
      <c r="B5024" s="504" t="s">
        <v>1106</v>
      </c>
      <c r="C5024" s="505" t="s">
        <v>32</v>
      </c>
      <c r="D5024" s="506">
        <v>18.015000000000001</v>
      </c>
      <c r="E5024" s="507"/>
      <c r="F5024" s="508" t="s">
        <v>16</v>
      </c>
      <c r="G5024" s="509"/>
      <c r="H5024" s="508" t="s">
        <v>1107</v>
      </c>
      <c r="I5024" s="510"/>
      <c r="J5024" s="511"/>
      <c r="K5024" s="504"/>
      <c r="L5024" s="508" t="s">
        <v>266</v>
      </c>
      <c r="M5024" s="508">
        <v>18105.269999999997</v>
      </c>
      <c r="N5024" s="512">
        <v>0.45833333333333331</v>
      </c>
    </row>
    <row r="5025" spans="1:14" ht="19.5" thickBot="1" x14ac:dyDescent="0.3">
      <c r="A5025" s="513">
        <f t="shared" si="142"/>
        <v>2849</v>
      </c>
      <c r="B5025" s="514" t="s">
        <v>1106</v>
      </c>
      <c r="C5025" s="515" t="s">
        <v>32</v>
      </c>
      <c r="D5025" s="516">
        <v>18</v>
      </c>
      <c r="E5025" s="517"/>
      <c r="F5025" s="518" t="s">
        <v>16</v>
      </c>
      <c r="G5025" s="519"/>
      <c r="H5025" s="518" t="s">
        <v>1107</v>
      </c>
      <c r="I5025" s="520"/>
      <c r="J5025" s="521"/>
      <c r="K5025" s="514"/>
      <c r="L5025" s="518" t="s">
        <v>266</v>
      </c>
      <c r="M5025" s="518">
        <v>18009.599999999999</v>
      </c>
      <c r="N5025" s="522">
        <v>0.5</v>
      </c>
    </row>
    <row r="5026" spans="1:14" x14ac:dyDescent="0.25">
      <c r="A5026" s="678">
        <f t="shared" si="142"/>
        <v>2850</v>
      </c>
      <c r="B5026" s="531" t="s">
        <v>1106</v>
      </c>
      <c r="C5026" s="532" t="s">
        <v>41</v>
      </c>
      <c r="D5026" s="533">
        <v>5.4029999999999996</v>
      </c>
      <c r="E5026" s="534"/>
      <c r="F5026" s="535" t="s">
        <v>16</v>
      </c>
      <c r="G5026" s="536"/>
      <c r="H5026" s="535" t="s">
        <v>1107</v>
      </c>
      <c r="I5026" s="537"/>
      <c r="J5026" s="538"/>
      <c r="K5026" s="531"/>
      <c r="L5026" s="535" t="s">
        <v>266</v>
      </c>
      <c r="M5026" s="535">
        <v>5485.2599999999993</v>
      </c>
      <c r="N5026" s="539">
        <v>0.54166666666666663</v>
      </c>
    </row>
    <row r="5027" spans="1:14" x14ac:dyDescent="0.25">
      <c r="A5027" s="684"/>
      <c r="B5027" s="563" t="s">
        <v>1106</v>
      </c>
      <c r="C5027" s="564" t="s">
        <v>811</v>
      </c>
      <c r="D5027" s="565">
        <v>5.4569999999999999</v>
      </c>
      <c r="E5027" s="566"/>
      <c r="F5027" s="567" t="s">
        <v>16</v>
      </c>
      <c r="G5027" s="568"/>
      <c r="H5027" s="567" t="s">
        <v>1107</v>
      </c>
      <c r="I5027" s="569"/>
      <c r="J5027" s="570"/>
      <c r="K5027" s="563"/>
      <c r="L5027" s="567" t="s">
        <v>266</v>
      </c>
      <c r="M5027" s="567">
        <v>5545.3199999999988</v>
      </c>
      <c r="N5027" s="571">
        <v>0.54166666666666663</v>
      </c>
    </row>
    <row r="5028" spans="1:14" ht="19.5" thickBot="1" x14ac:dyDescent="0.3">
      <c r="A5028" s="679"/>
      <c r="B5028" s="636" t="s">
        <v>1106</v>
      </c>
      <c r="C5028" s="637" t="s">
        <v>32</v>
      </c>
      <c r="D5028" s="638">
        <v>5.5</v>
      </c>
      <c r="E5028" s="639"/>
      <c r="F5028" s="640" t="s">
        <v>16</v>
      </c>
      <c r="G5028" s="641"/>
      <c r="H5028" s="640" t="s">
        <v>1107</v>
      </c>
      <c r="I5028" s="642"/>
      <c r="J5028" s="643"/>
      <c r="K5028" s="636"/>
      <c r="L5028" s="640" t="s">
        <v>266</v>
      </c>
      <c r="M5028" s="640">
        <v>5505</v>
      </c>
      <c r="N5028" s="644">
        <v>0.54166666666666663</v>
      </c>
    </row>
    <row r="5029" spans="1:14" x14ac:dyDescent="0.25">
      <c r="A5029" s="675">
        <f t="shared" si="142"/>
        <v>2851</v>
      </c>
      <c r="B5029" s="675"/>
      <c r="C5029" s="473"/>
      <c r="D5029" s="474"/>
      <c r="E5029" s="475"/>
      <c r="F5029" s="675"/>
      <c r="G5029" s="476"/>
      <c r="H5029" s="675"/>
      <c r="I5029" s="477"/>
      <c r="J5029" s="478"/>
      <c r="K5029" s="675"/>
      <c r="L5029" s="675"/>
      <c r="M5029" s="675"/>
      <c r="N5029" s="675"/>
    </row>
    <row r="5030" spans="1:14" x14ac:dyDescent="0.25">
      <c r="A5030" s="675">
        <f t="shared" si="142"/>
        <v>2852</v>
      </c>
      <c r="B5030" s="675"/>
      <c r="C5030" s="473"/>
      <c r="D5030" s="474"/>
      <c r="E5030" s="475"/>
      <c r="F5030" s="675"/>
      <c r="G5030" s="476"/>
      <c r="H5030" s="675"/>
      <c r="I5030" s="477"/>
      <c r="J5030" s="478"/>
      <c r="K5030" s="675"/>
      <c r="L5030" s="675"/>
      <c r="M5030" s="675"/>
      <c r="N5030" s="675"/>
    </row>
    <row r="5031" spans="1:14" x14ac:dyDescent="0.25">
      <c r="A5031" s="675">
        <f t="shared" si="142"/>
        <v>2853</v>
      </c>
      <c r="B5031" s="675"/>
      <c r="C5031" s="473"/>
      <c r="D5031" s="474"/>
      <c r="E5031" s="475"/>
      <c r="F5031" s="675"/>
      <c r="G5031" s="476"/>
      <c r="H5031" s="675"/>
      <c r="I5031" s="477"/>
      <c r="J5031" s="478"/>
      <c r="K5031" s="675"/>
      <c r="L5031" s="675"/>
      <c r="M5031" s="675"/>
      <c r="N5031" s="675"/>
    </row>
    <row r="5032" spans="1:14" x14ac:dyDescent="0.25">
      <c r="A5032" s="675">
        <f t="shared" si="142"/>
        <v>2854</v>
      </c>
      <c r="B5032" s="675"/>
      <c r="C5032" s="473"/>
      <c r="D5032" s="474"/>
      <c r="E5032" s="475"/>
      <c r="F5032" s="675"/>
      <c r="G5032" s="476"/>
      <c r="H5032" s="675"/>
      <c r="I5032" s="477"/>
      <c r="J5032" s="478"/>
      <c r="K5032" s="675"/>
      <c r="L5032" s="675"/>
      <c r="M5032" s="675"/>
      <c r="N5032" s="675"/>
    </row>
    <row r="5033" spans="1:14" x14ac:dyDescent="0.25">
      <c r="A5033" s="675">
        <f t="shared" si="142"/>
        <v>2855</v>
      </c>
      <c r="B5033" s="675"/>
      <c r="C5033" s="473"/>
      <c r="D5033" s="474"/>
      <c r="E5033" s="475"/>
      <c r="F5033" s="675"/>
      <c r="G5033" s="476"/>
      <c r="H5033" s="675"/>
      <c r="I5033" s="477"/>
      <c r="J5033" s="478"/>
      <c r="K5033" s="675"/>
      <c r="L5033" s="675"/>
      <c r="M5033" s="675"/>
      <c r="N5033" s="675"/>
    </row>
    <row r="5034" spans="1:14" x14ac:dyDescent="0.25">
      <c r="A5034" s="675">
        <f t="shared" si="142"/>
        <v>2856</v>
      </c>
      <c r="B5034" s="675"/>
      <c r="C5034" s="473"/>
      <c r="D5034" s="474"/>
      <c r="E5034" s="475"/>
      <c r="F5034" s="675"/>
      <c r="G5034" s="476"/>
      <c r="H5034" s="675"/>
      <c r="I5034" s="477"/>
      <c r="J5034" s="478"/>
      <c r="K5034" s="675"/>
      <c r="L5034" s="675"/>
      <c r="M5034" s="675"/>
      <c r="N5034" s="675"/>
    </row>
    <row r="5035" spans="1:14" x14ac:dyDescent="0.25">
      <c r="A5035" s="675">
        <f t="shared" si="142"/>
        <v>2857</v>
      </c>
      <c r="B5035" s="675"/>
      <c r="C5035" s="473"/>
      <c r="D5035" s="474"/>
      <c r="E5035" s="475"/>
      <c r="F5035" s="675"/>
      <c r="G5035" s="476"/>
      <c r="H5035" s="675"/>
      <c r="I5035" s="477"/>
      <c r="J5035" s="478"/>
      <c r="K5035" s="675"/>
      <c r="L5035" s="675"/>
      <c r="M5035" s="675"/>
      <c r="N5035" s="675"/>
    </row>
    <row r="5036" spans="1:14" x14ac:dyDescent="0.25">
      <c r="A5036" s="675">
        <f t="shared" si="142"/>
        <v>2858</v>
      </c>
      <c r="B5036" s="675"/>
      <c r="C5036" s="473"/>
      <c r="D5036" s="474"/>
      <c r="E5036" s="475"/>
      <c r="F5036" s="675"/>
      <c r="G5036" s="476"/>
      <c r="H5036" s="675"/>
      <c r="I5036" s="477"/>
      <c r="J5036" s="478"/>
      <c r="K5036" s="675"/>
      <c r="L5036" s="675"/>
      <c r="M5036" s="675"/>
      <c r="N5036" s="675"/>
    </row>
    <row r="5037" spans="1:14" x14ac:dyDescent="0.25">
      <c r="A5037" s="675">
        <f t="shared" si="142"/>
        <v>2859</v>
      </c>
      <c r="B5037" s="675"/>
      <c r="C5037" s="473"/>
      <c r="D5037" s="474"/>
      <c r="E5037" s="475"/>
      <c r="F5037" s="675"/>
      <c r="G5037" s="476"/>
      <c r="H5037" s="675"/>
      <c r="I5037" s="477"/>
      <c r="J5037" s="478"/>
      <c r="K5037" s="675"/>
      <c r="L5037" s="675"/>
      <c r="M5037" s="675"/>
      <c r="N5037" s="675"/>
    </row>
    <row r="5038" spans="1:14" x14ac:dyDescent="0.25">
      <c r="A5038" s="675">
        <f t="shared" si="142"/>
        <v>2860</v>
      </c>
      <c r="B5038" s="675"/>
      <c r="C5038" s="473"/>
      <c r="D5038" s="474"/>
      <c r="E5038" s="475"/>
      <c r="F5038" s="675"/>
      <c r="G5038" s="476"/>
      <c r="H5038" s="675"/>
      <c r="I5038" s="477"/>
      <c r="J5038" s="478"/>
      <c r="K5038" s="675"/>
      <c r="L5038" s="675"/>
      <c r="M5038" s="675"/>
      <c r="N5038" s="675"/>
    </row>
    <row r="5039" spans="1:14" x14ac:dyDescent="0.25">
      <c r="A5039" s="675">
        <f t="shared" si="142"/>
        <v>2861</v>
      </c>
      <c r="B5039" s="675"/>
      <c r="C5039" s="473"/>
      <c r="D5039" s="474"/>
      <c r="E5039" s="475"/>
      <c r="F5039" s="675"/>
      <c r="G5039" s="476"/>
      <c r="H5039" s="675"/>
      <c r="I5039" s="477"/>
      <c r="J5039" s="478"/>
      <c r="K5039" s="675"/>
      <c r="L5039" s="675"/>
      <c r="M5039" s="675"/>
      <c r="N5039" s="675"/>
    </row>
    <row r="5040" spans="1:14" x14ac:dyDescent="0.25">
      <c r="A5040" s="675">
        <f t="shared" si="142"/>
        <v>2862</v>
      </c>
      <c r="B5040" s="675"/>
      <c r="C5040" s="473"/>
      <c r="D5040" s="474"/>
      <c r="E5040" s="475"/>
      <c r="F5040" s="675"/>
      <c r="G5040" s="476"/>
      <c r="H5040" s="675"/>
      <c r="I5040" s="477"/>
      <c r="J5040" s="478"/>
      <c r="K5040" s="675"/>
      <c r="L5040" s="675"/>
      <c r="M5040" s="675"/>
      <c r="N5040" s="675"/>
    </row>
  </sheetData>
  <autoFilter ref="A2:N5028" xr:uid="{79D26EB9-2ECC-4189-8AEF-8CA7CBA20027}">
    <filterColumn colId="10">
      <filters blank="1"/>
    </filterColumn>
  </autoFilter>
  <mergeCells count="1487">
    <mergeCell ref="A5026:A5028"/>
    <mergeCell ref="A4723:A4724"/>
    <mergeCell ref="A4727:A4728"/>
    <mergeCell ref="A4729:A4732"/>
    <mergeCell ref="A4734:A4736"/>
    <mergeCell ref="G4729:G4732"/>
    <mergeCell ref="A4721:A4722"/>
    <mergeCell ref="A4770:A4771"/>
    <mergeCell ref="A4601:A4602"/>
    <mergeCell ref="A4719:A4720"/>
    <mergeCell ref="A4954:A4955"/>
    <mergeCell ref="A4956:A4957"/>
    <mergeCell ref="A4586:A4587"/>
    <mergeCell ref="A4597:A4598"/>
    <mergeCell ref="A4709:A4711"/>
    <mergeCell ref="A4700:A4701"/>
    <mergeCell ref="G4700:G4701"/>
    <mergeCell ref="A4649:A4650"/>
    <mergeCell ref="A4627:A4628"/>
    <mergeCell ref="A4629:A4632"/>
    <mergeCell ref="A4633:A4634"/>
    <mergeCell ref="A4635:A4636"/>
    <mergeCell ref="A4622:A4623"/>
    <mergeCell ref="A4605:A4608"/>
    <mergeCell ref="A4610:A4611"/>
    <mergeCell ref="A4615:A4616"/>
    <mergeCell ref="A4591:A4592"/>
    <mergeCell ref="A4593:A4595"/>
    <mergeCell ref="G4615:G4616"/>
    <mergeCell ref="A4617:A4618"/>
    <mergeCell ref="A4656:A4657"/>
    <mergeCell ref="A4662:A4663"/>
    <mergeCell ref="A4664:A4665"/>
    <mergeCell ref="A4674:A4676"/>
    <mergeCell ref="A4677:A4678"/>
    <mergeCell ref="A4691:A4692"/>
    <mergeCell ref="A4693:A4694"/>
    <mergeCell ref="A4695:A4696"/>
    <mergeCell ref="A4640:A4641"/>
    <mergeCell ref="A4643:A4645"/>
    <mergeCell ref="A4646:A4648"/>
    <mergeCell ref="A4679:A4680"/>
    <mergeCell ref="A4653:A4655"/>
    <mergeCell ref="A4706:A4708"/>
    <mergeCell ref="A4406:A4407"/>
    <mergeCell ref="A4429:A4430"/>
    <mergeCell ref="A4489:A4492"/>
    <mergeCell ref="A4703:A4705"/>
    <mergeCell ref="A4687:A4690"/>
    <mergeCell ref="G4579:G4581"/>
    <mergeCell ref="A4582:A4584"/>
    <mergeCell ref="A4681:A4682"/>
    <mergeCell ref="A4370:A4372"/>
    <mergeCell ref="A4357:A4359"/>
    <mergeCell ref="A4422:A4423"/>
    <mergeCell ref="A4424:A4425"/>
    <mergeCell ref="A4376:A4377"/>
    <mergeCell ref="A4477:A4479"/>
    <mergeCell ref="A4442:A4443"/>
    <mergeCell ref="A4427:A4428"/>
    <mergeCell ref="A4579:A4581"/>
    <mergeCell ref="A4521:A4523"/>
    <mergeCell ref="A4524:A4526"/>
    <mergeCell ref="A4517:A4518"/>
    <mergeCell ref="A4480:A4481"/>
    <mergeCell ref="A4437:A4440"/>
    <mergeCell ref="A4515:A4516"/>
    <mergeCell ref="A4387:A4390"/>
    <mergeCell ref="A4384:A4386"/>
    <mergeCell ref="A4374:A4375"/>
    <mergeCell ref="A4560:A4562"/>
    <mergeCell ref="A4563:A4565"/>
    <mergeCell ref="A4567:A4569"/>
    <mergeCell ref="A4570:A4571"/>
    <mergeCell ref="A4572:A4574"/>
    <mergeCell ref="A4550:A4551"/>
    <mergeCell ref="A4552:A4553"/>
    <mergeCell ref="A4431:A4432"/>
    <mergeCell ref="A4536:A4538"/>
    <mergeCell ref="A4554:A4555"/>
    <mergeCell ref="A4391:A4392"/>
    <mergeCell ref="A4393:A4395"/>
    <mergeCell ref="A3934:A3935"/>
    <mergeCell ref="A3936:A3938"/>
    <mergeCell ref="A4006:A4008"/>
    <mergeCell ref="A4267:A4269"/>
    <mergeCell ref="A4272:A4274"/>
    <mergeCell ref="A4347:A4349"/>
    <mergeCell ref="A4322:A4323"/>
    <mergeCell ref="A4270:A4271"/>
    <mergeCell ref="A4193:A4195"/>
    <mergeCell ref="A4196:A4200"/>
    <mergeCell ref="A4202:A4203"/>
    <mergeCell ref="A4543:A4544"/>
    <mergeCell ref="A4539:A4541"/>
    <mergeCell ref="G4493:G4494"/>
    <mergeCell ref="A4503:A4504"/>
    <mergeCell ref="A4505:A4506"/>
    <mergeCell ref="A4529:A4530"/>
    <mergeCell ref="A4532:A4533"/>
    <mergeCell ref="A4339:A4344"/>
    <mergeCell ref="A4527:A4528"/>
    <mergeCell ref="A4501:A4502"/>
    <mergeCell ref="A4402:A4405"/>
    <mergeCell ref="A4507:A4508"/>
    <mergeCell ref="A4512:A4514"/>
    <mergeCell ref="A4499:A4500"/>
    <mergeCell ref="A4414:A4415"/>
    <mergeCell ref="A4354:A4355"/>
    <mergeCell ref="A4367:A4369"/>
    <mergeCell ref="A4360:A4362"/>
    <mergeCell ref="A4233:A4235"/>
    <mergeCell ref="A4237:A4239"/>
    <mergeCell ref="A4209:A4210"/>
    <mergeCell ref="A3828:A3830"/>
    <mergeCell ref="A3831:A3832"/>
    <mergeCell ref="A3900:A3903"/>
    <mergeCell ref="A3897:A3899"/>
    <mergeCell ref="A4223:A4226"/>
    <mergeCell ref="A4300:A4304"/>
    <mergeCell ref="A4288:A4289"/>
    <mergeCell ref="A4158:A4159"/>
    <mergeCell ref="A3971:A3975"/>
    <mergeCell ref="A3966:A3967"/>
    <mergeCell ref="A3939:A3942"/>
    <mergeCell ref="A3833:A3834"/>
    <mergeCell ref="A4048:A4050"/>
    <mergeCell ref="A4138:A4139"/>
    <mergeCell ref="A4140:A4142"/>
    <mergeCell ref="A3848:A3853"/>
    <mergeCell ref="A4182:A4183"/>
    <mergeCell ref="A4133:A4136"/>
    <mergeCell ref="A3861:A3864"/>
    <mergeCell ref="A4171:A4172"/>
    <mergeCell ref="A4259:A4260"/>
    <mergeCell ref="A4245:A4246"/>
    <mergeCell ref="A3895:A3896"/>
    <mergeCell ref="A3960:A3961"/>
    <mergeCell ref="A3912:A3913"/>
    <mergeCell ref="A3945:A3946"/>
    <mergeCell ref="A3906:A3908"/>
    <mergeCell ref="A3909:A3911"/>
    <mergeCell ref="A4240:A4243"/>
    <mergeCell ref="A4204:A4205"/>
    <mergeCell ref="A4227:A4229"/>
    <mergeCell ref="A4292:A4293"/>
    <mergeCell ref="G3912:G3913"/>
    <mergeCell ref="G3949:G3950"/>
    <mergeCell ref="A3914:A3915"/>
    <mergeCell ref="A3867:A3872"/>
    <mergeCell ref="A3874:A3875"/>
    <mergeCell ref="A3837:A3838"/>
    <mergeCell ref="A3859:A3860"/>
    <mergeCell ref="A4184:A4185"/>
    <mergeCell ref="A4167:A4168"/>
    <mergeCell ref="A4164:A4166"/>
    <mergeCell ref="A4169:A4170"/>
    <mergeCell ref="A4106:A4108"/>
    <mergeCell ref="A4131:A4132"/>
    <mergeCell ref="A3876:A3879"/>
    <mergeCell ref="A3890:A3891"/>
    <mergeCell ref="G3909:G3911"/>
    <mergeCell ref="A4036:A4037"/>
    <mergeCell ref="A4039:A4040"/>
    <mergeCell ref="A3962:A3963"/>
    <mergeCell ref="A4178:A4180"/>
    <mergeCell ref="A4153:A4157"/>
    <mergeCell ref="A4002:A4003"/>
    <mergeCell ref="A4004:A4005"/>
    <mergeCell ref="G3895:G3896"/>
    <mergeCell ref="A4090:A4092"/>
    <mergeCell ref="A3992:A3995"/>
    <mergeCell ref="A4066:A4070"/>
    <mergeCell ref="A4120:A4122"/>
    <mergeCell ref="A3928:A3929"/>
    <mergeCell ref="A4055:A4056"/>
    <mergeCell ref="A4064:A4065"/>
    <mergeCell ref="A3976:A3977"/>
    <mergeCell ref="A4212:A4213"/>
    <mergeCell ref="A4214:A4216"/>
    <mergeCell ref="A4298:A4299"/>
    <mergeCell ref="A4324:A4326"/>
    <mergeCell ref="A4251:A4254"/>
    <mergeCell ref="A4315:A4316"/>
    <mergeCell ref="A4317:A4318"/>
    <mergeCell ref="A4278:A4279"/>
    <mergeCell ref="A4329:A4330"/>
    <mergeCell ref="A4331:A4332"/>
    <mergeCell ref="A4345:A4346"/>
    <mergeCell ref="A4334:A4335"/>
    <mergeCell ref="A4231:A4232"/>
    <mergeCell ref="A4082:A4084"/>
    <mergeCell ref="A4311:A4314"/>
    <mergeCell ref="A4114:A4115"/>
    <mergeCell ref="A4255:A4257"/>
    <mergeCell ref="A4290:A4291"/>
    <mergeCell ref="G3677:G3678"/>
    <mergeCell ref="G3703:G3704"/>
    <mergeCell ref="A3694:A3695"/>
    <mergeCell ref="A3715:A3716"/>
    <mergeCell ref="A3718:A3719"/>
    <mergeCell ref="A3949:A3950"/>
    <mergeCell ref="A3954:A3955"/>
    <mergeCell ref="A3956:A3958"/>
    <mergeCell ref="A3983:A3984"/>
    <mergeCell ref="A3985:A3991"/>
    <mergeCell ref="A3996:A3998"/>
    <mergeCell ref="A3701:A3702"/>
    <mergeCell ref="A3732:A3735"/>
    <mergeCell ref="A3772:A3774"/>
    <mergeCell ref="A3775:A3777"/>
    <mergeCell ref="A3754:A3759"/>
    <mergeCell ref="A3884:A3889"/>
    <mergeCell ref="A3726:A3728"/>
    <mergeCell ref="A3729:A3731"/>
    <mergeCell ref="A3737:A3738"/>
    <mergeCell ref="A3743:A3746"/>
    <mergeCell ref="G3694:G3695"/>
    <mergeCell ref="A3685:A3686"/>
    <mergeCell ref="A3785:A3786"/>
    <mergeCell ref="A3802:A3803"/>
    <mergeCell ref="G3765:G3767"/>
    <mergeCell ref="G3779:G3780"/>
    <mergeCell ref="G3721:G3722"/>
    <mergeCell ref="A3854:A3855"/>
    <mergeCell ref="G3820:G3821"/>
    <mergeCell ref="A3842:A3843"/>
    <mergeCell ref="A3920:A3921"/>
    <mergeCell ref="A3656:A3657"/>
    <mergeCell ref="A3658:A3660"/>
    <mergeCell ref="A3661:A3663"/>
    <mergeCell ref="A3797:A3801"/>
    <mergeCell ref="A3788:A3789"/>
    <mergeCell ref="A3790:A3791"/>
    <mergeCell ref="A3669:A3674"/>
    <mergeCell ref="A3739:A3741"/>
    <mergeCell ref="A3822:A3823"/>
    <mergeCell ref="A3818:A3819"/>
    <mergeCell ref="A3820:A3821"/>
    <mergeCell ref="A3811:A3813"/>
    <mergeCell ref="A3814:A3815"/>
    <mergeCell ref="A3709:A3714"/>
    <mergeCell ref="A3816:A3817"/>
    <mergeCell ref="A3698:A3700"/>
    <mergeCell ref="A3703:A3704"/>
    <mergeCell ref="A3681:A3682"/>
    <mergeCell ref="A3675:A3676"/>
    <mergeCell ref="A3677:A3678"/>
    <mergeCell ref="A3687:A3690"/>
    <mergeCell ref="A3721:A3722"/>
    <mergeCell ref="A3760:A3761"/>
    <mergeCell ref="A3723:A3725"/>
    <mergeCell ref="A3781:A3784"/>
    <mergeCell ref="A3779:A3780"/>
    <mergeCell ref="A3765:A3767"/>
    <mergeCell ref="A3769:A3771"/>
    <mergeCell ref="A3749:A3750"/>
    <mergeCell ref="A3835:A3836"/>
    <mergeCell ref="G4311:G4314"/>
    <mergeCell ref="A3922:A3927"/>
    <mergeCell ref="A4145:A4146"/>
    <mergeCell ref="A4027:A4028"/>
    <mergeCell ref="A4123:A4126"/>
    <mergeCell ref="A4109:A4113"/>
    <mergeCell ref="A4085:A4086"/>
    <mergeCell ref="A4087:A4089"/>
    <mergeCell ref="A4053:A4054"/>
    <mergeCell ref="A4096:A4097"/>
    <mergeCell ref="A4071:A4072"/>
    <mergeCell ref="A4058:A4059"/>
    <mergeCell ref="A4045:A4047"/>
    <mergeCell ref="A4305:A4307"/>
    <mergeCell ref="A4282:A4283"/>
    <mergeCell ref="A4284:A4286"/>
    <mergeCell ref="G3983:G3984"/>
    <mergeCell ref="G4090:G4092"/>
    <mergeCell ref="G4064:G4065"/>
    <mergeCell ref="G4055:G4056"/>
    <mergeCell ref="G4231:G4232"/>
    <mergeCell ref="G4278:G4279"/>
    <mergeCell ref="G4251:G4254"/>
    <mergeCell ref="A3981:A3982"/>
    <mergeCell ref="A4031:A4033"/>
    <mergeCell ref="A4034:A4035"/>
    <mergeCell ref="A4099:A4101"/>
    <mergeCell ref="A4077:A4078"/>
    <mergeCell ref="A4012:A4014"/>
    <mergeCell ref="A4010:A4011"/>
    <mergeCell ref="A4019:A4024"/>
    <mergeCell ref="G3642:G3643"/>
    <mergeCell ref="G3639:G3640"/>
    <mergeCell ref="A3654:A3655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A3645:A3646"/>
    <mergeCell ref="A3539:A3540"/>
    <mergeCell ref="A3534:A3537"/>
    <mergeCell ref="A3532:A3533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G3604:G3605"/>
    <mergeCell ref="A3633:A3634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A3604:A3605"/>
    <mergeCell ref="A3606:A3609"/>
    <mergeCell ref="A3515:A3521"/>
    <mergeCell ref="A3622:A3624"/>
    <mergeCell ref="A3452:A3454"/>
    <mergeCell ref="G3452:G3454"/>
    <mergeCell ref="G3414:G3415"/>
    <mergeCell ref="A3416:A3419"/>
    <mergeCell ref="A3443:A3444"/>
    <mergeCell ref="A3448:A3449"/>
    <mergeCell ref="A3450:A3451"/>
    <mergeCell ref="A3276:A3277"/>
    <mergeCell ref="A3281:A3282"/>
    <mergeCell ref="A3255:A3256"/>
    <mergeCell ref="A3321:A3322"/>
    <mergeCell ref="A3328:A3330"/>
    <mergeCell ref="A3336:A3338"/>
    <mergeCell ref="A3410:A3413"/>
    <mergeCell ref="A3426:A3429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A3245:A3247"/>
    <mergeCell ref="A3406:A3407"/>
    <mergeCell ref="A3414:A3415"/>
    <mergeCell ref="A3231:A3232"/>
    <mergeCell ref="A3235:A3238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214:G3219"/>
    <mergeCell ref="A3354:A3355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A3110:A3111"/>
    <mergeCell ref="A3113:A3114"/>
    <mergeCell ref="A3115:A3116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G3090:G3091"/>
    <mergeCell ref="A3092:A3093"/>
    <mergeCell ref="A3094:A3095"/>
    <mergeCell ref="A3096:A3097"/>
    <mergeCell ref="A3098:A3099"/>
    <mergeCell ref="A3100:A3101"/>
    <mergeCell ref="A3102:A3109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884:A886"/>
    <mergeCell ref="A889:A890"/>
    <mergeCell ref="A891:A893"/>
    <mergeCell ref="A894:A896"/>
    <mergeCell ref="A897:A898"/>
    <mergeCell ref="A900:A904"/>
    <mergeCell ref="A912:A914"/>
    <mergeCell ref="A915:A916"/>
    <mergeCell ref="A907:A908"/>
    <mergeCell ref="A909:A911"/>
    <mergeCell ref="A921:A922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13:A814"/>
    <mergeCell ref="A815:A816"/>
    <mergeCell ref="A923:A924"/>
    <mergeCell ref="A925:A928"/>
    <mergeCell ref="A929:A930"/>
    <mergeCell ref="G929:G930"/>
    <mergeCell ref="G815:G816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J734:J735"/>
    <mergeCell ref="A741:A743"/>
    <mergeCell ref="A716:A718"/>
    <mergeCell ref="A719:A726"/>
    <mergeCell ref="A727:A733"/>
    <mergeCell ref="A734:A740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496:A497"/>
    <mergeCell ref="G556:G557"/>
    <mergeCell ref="A559:A563"/>
    <mergeCell ref="A498:A499"/>
    <mergeCell ref="A502:A503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J264:J265"/>
    <mergeCell ref="A266:A267"/>
    <mergeCell ref="A268:A269"/>
    <mergeCell ref="G268:G269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59:A60"/>
    <mergeCell ref="B59:B60"/>
    <mergeCell ref="A62:A66"/>
    <mergeCell ref="B62:B66"/>
    <mergeCell ref="A67:A68"/>
    <mergeCell ref="B67:B68"/>
    <mergeCell ref="A105:A107"/>
    <mergeCell ref="B105:B107"/>
    <mergeCell ref="A108:A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A73:A74"/>
    <mergeCell ref="B73:B74"/>
    <mergeCell ref="B43:B45"/>
    <mergeCell ref="A75:A77"/>
    <mergeCell ref="B91:B92"/>
    <mergeCell ref="A94:A95"/>
    <mergeCell ref="B94:B95"/>
    <mergeCell ref="B75:B77"/>
    <mergeCell ref="B51:B52"/>
    <mergeCell ref="A55:A56"/>
    <mergeCell ref="B55:B56"/>
    <mergeCell ref="B48:B50"/>
    <mergeCell ref="A51:A52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A31:A34"/>
    <mergeCell ref="B31:B34"/>
    <mergeCell ref="B27:B30"/>
    <mergeCell ref="A91:A92"/>
    <mergeCell ref="A174:A178"/>
    <mergeCell ref="A205:A206"/>
    <mergeCell ref="A207:A208"/>
    <mergeCell ref="A209:A210"/>
    <mergeCell ref="A211:A212"/>
    <mergeCell ref="A198:A199"/>
    <mergeCell ref="A200:A202"/>
    <mergeCell ref="A213:A215"/>
    <mergeCell ref="A216:A217"/>
    <mergeCell ref="A218:A219"/>
    <mergeCell ref="A180:A181"/>
    <mergeCell ref="A182:A183"/>
    <mergeCell ref="A184:A185"/>
    <mergeCell ref="A35:A36"/>
    <mergeCell ref="B35:B36"/>
    <mergeCell ref="A40:A41"/>
    <mergeCell ref="B40:B41"/>
    <mergeCell ref="A43:A45"/>
    <mergeCell ref="A78:A79"/>
    <mergeCell ref="B78:B79"/>
    <mergeCell ref="A86:A88"/>
    <mergeCell ref="B86:B88"/>
    <mergeCell ref="A89:A90"/>
    <mergeCell ref="A102:A103"/>
    <mergeCell ref="B102:B103"/>
    <mergeCell ref="B108:B110"/>
    <mergeCell ref="B89:B90"/>
    <mergeCell ref="A46:A47"/>
    <mergeCell ref="B46:B47"/>
    <mergeCell ref="A48:A50"/>
    <mergeCell ref="A96:A98"/>
    <mergeCell ref="B96:B98"/>
    <mergeCell ref="A651:A653"/>
    <mergeCell ref="A601:A603"/>
    <mergeCell ref="A607:A610"/>
    <mergeCell ref="A493:A494"/>
    <mergeCell ref="A551:A553"/>
    <mergeCell ref="G362:G363"/>
    <mergeCell ref="A381:A382"/>
    <mergeCell ref="A383:A384"/>
    <mergeCell ref="A385:A390"/>
    <mergeCell ref="A394:A395"/>
    <mergeCell ref="A398:A399"/>
    <mergeCell ref="A400:A402"/>
    <mergeCell ref="G408:G409"/>
    <mergeCell ref="A146:A147"/>
    <mergeCell ref="A148:A151"/>
    <mergeCell ref="A153:A154"/>
    <mergeCell ref="A196:A197"/>
    <mergeCell ref="A362:A363"/>
    <mergeCell ref="A471:A472"/>
    <mergeCell ref="A473:A476"/>
    <mergeCell ref="A480:A483"/>
    <mergeCell ref="A258:A259"/>
    <mergeCell ref="A260:A261"/>
    <mergeCell ref="A262:A263"/>
    <mergeCell ref="A264:A265"/>
    <mergeCell ref="A245:A246"/>
    <mergeCell ref="A247:A251"/>
    <mergeCell ref="A158:A159"/>
    <mergeCell ref="A160:A161"/>
    <mergeCell ref="A163:A166"/>
    <mergeCell ref="A167:A168"/>
    <mergeCell ref="A169:A170"/>
    <mergeCell ref="A762:A763"/>
    <mergeCell ref="A766:A768"/>
    <mergeCell ref="A769:A771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12:A613"/>
    <mergeCell ref="A490:A492"/>
    <mergeCell ref="G218:G219"/>
    <mergeCell ref="A221:A222"/>
    <mergeCell ref="A227:A230"/>
    <mergeCell ref="G654:G655"/>
    <mergeCell ref="G762:G763"/>
    <mergeCell ref="A415:A418"/>
    <mergeCell ref="A376:A377"/>
    <mergeCell ref="G496:G497"/>
    <mergeCell ref="A654:A655"/>
    <mergeCell ref="A710:A711"/>
    <mergeCell ref="A713:A715"/>
    <mergeCell ref="A556:A557"/>
    <mergeCell ref="A621:A623"/>
    <mergeCell ref="A624:A628"/>
    <mergeCell ref="A629:A630"/>
    <mergeCell ref="A637:A639"/>
    <mergeCell ref="A640:A643"/>
    <mergeCell ref="A644:A646"/>
    <mergeCell ref="A648:A650"/>
    <mergeCell ref="A791:A792"/>
    <mergeCell ref="A793:A796"/>
    <mergeCell ref="A917:A918"/>
    <mergeCell ref="A919:A920"/>
    <mergeCell ref="A231:A232"/>
    <mergeCell ref="A234:A237"/>
    <mergeCell ref="A238:A239"/>
    <mergeCell ref="A240:A241"/>
    <mergeCell ref="A243:A244"/>
    <mergeCell ref="A615:A617"/>
    <mergeCell ref="A618:A620"/>
    <mergeCell ref="A659:A662"/>
    <mergeCell ref="A564:A567"/>
    <mergeCell ref="A568:A570"/>
    <mergeCell ref="A801:A802"/>
    <mergeCell ref="A804:A808"/>
    <mergeCell ref="A809:A812"/>
    <mergeCell ref="A881:A882"/>
    <mergeCell ref="A364:A367"/>
    <mergeCell ref="A371:A374"/>
    <mergeCell ref="A379:A380"/>
    <mergeCell ref="A405:A406"/>
    <mergeCell ref="A408:A409"/>
    <mergeCell ref="A403:A404"/>
    <mergeCell ref="A817:A819"/>
    <mergeCell ref="A823:A829"/>
    <mergeCell ref="A833:A835"/>
    <mergeCell ref="A836:A838"/>
    <mergeCell ref="A410:A411"/>
    <mergeCell ref="A747:A750"/>
    <mergeCell ref="A751:A754"/>
    <mergeCell ref="A755:A760"/>
    <mergeCell ref="A4738:A4739"/>
    <mergeCell ref="A4740:A4741"/>
    <mergeCell ref="A4714:A4715"/>
    <mergeCell ref="A4785:A4787"/>
    <mergeCell ref="A4761:A4764"/>
    <mergeCell ref="A4765:A4766"/>
    <mergeCell ref="G4765:G4766"/>
    <mergeCell ref="A4754:A4755"/>
    <mergeCell ref="A4756:A4757"/>
    <mergeCell ref="G4738:G4739"/>
    <mergeCell ref="G167:G168"/>
    <mergeCell ref="A186:A187"/>
    <mergeCell ref="A188:A189"/>
    <mergeCell ref="A190:A192"/>
    <mergeCell ref="G4391:G4392"/>
    <mergeCell ref="G4331:G4332"/>
    <mergeCell ref="A4416:A4419"/>
    <mergeCell ref="A4548:A4549"/>
    <mergeCell ref="A4493:A4494"/>
    <mergeCell ref="A4453:A4454"/>
    <mergeCell ref="A4456:A4457"/>
    <mergeCell ref="A4458:A4460"/>
    <mergeCell ref="A4461:A4463"/>
    <mergeCell ref="A4445:A4448"/>
    <mergeCell ref="A4473:A4475"/>
    <mergeCell ref="A4400:A4401"/>
    <mergeCell ref="A486:A489"/>
    <mergeCell ref="A774:A778"/>
    <mergeCell ref="A779:A783"/>
    <mergeCell ref="A784:A785"/>
    <mergeCell ref="A786:A788"/>
    <mergeCell ref="A789:A790"/>
    <mergeCell ref="A4745:A4747"/>
    <mergeCell ref="A4748:A4750"/>
    <mergeCell ref="A4751:A4752"/>
    <mergeCell ref="G4751:G4752"/>
    <mergeCell ref="G4776:G4777"/>
    <mergeCell ref="G4820:G4822"/>
    <mergeCell ref="A4767:A4768"/>
    <mergeCell ref="A4806:A4807"/>
    <mergeCell ref="A4808:A4811"/>
    <mergeCell ref="A4799:A4800"/>
    <mergeCell ref="A4788:A4790"/>
    <mergeCell ref="A4792:A4793"/>
    <mergeCell ref="G4792:G4793"/>
    <mergeCell ref="A4794:A4795"/>
    <mergeCell ref="A4878:A4880"/>
    <mergeCell ref="A4881:A4884"/>
    <mergeCell ref="A4866:A4867"/>
    <mergeCell ref="G4866:G4867"/>
    <mergeCell ref="A4868:A4871"/>
    <mergeCell ref="A4774:A4775"/>
    <mergeCell ref="A4776:A4777"/>
    <mergeCell ref="A4772:A4773"/>
    <mergeCell ref="A4844:A4845"/>
    <mergeCell ref="A4846:A4847"/>
    <mergeCell ref="A4812:A4813"/>
    <mergeCell ref="A4816:A4817"/>
    <mergeCell ref="A4818:A4819"/>
    <mergeCell ref="A4820:A4822"/>
    <mergeCell ref="A4825:A4826"/>
    <mergeCell ref="A4872:A4873"/>
    <mergeCell ref="A4859:A4860"/>
    <mergeCell ref="A4854:A4855"/>
    <mergeCell ref="G4854:G4855"/>
    <mergeCell ref="A4856:A4858"/>
    <mergeCell ref="A4897:A4898"/>
    <mergeCell ref="A4889:A4890"/>
    <mergeCell ref="A4891:A4892"/>
    <mergeCell ref="A4893:A4894"/>
    <mergeCell ref="G4893:G4894"/>
    <mergeCell ref="A4832:A4833"/>
    <mergeCell ref="A4834:A4837"/>
    <mergeCell ref="G4830:G4831"/>
    <mergeCell ref="A4838:A4839"/>
    <mergeCell ref="G4838:G4839"/>
    <mergeCell ref="A4840:A4841"/>
    <mergeCell ref="A4842:A4843"/>
    <mergeCell ref="A4830:A4831"/>
    <mergeCell ref="A4887:A4888"/>
    <mergeCell ref="A4986:A4987"/>
    <mergeCell ref="A4960:A4961"/>
    <mergeCell ref="A4964:A4965"/>
    <mergeCell ref="A4966:A4968"/>
    <mergeCell ref="A4969:A4970"/>
    <mergeCell ref="A4971:A4973"/>
    <mergeCell ref="A4942:A4943"/>
    <mergeCell ref="A4946:A4947"/>
    <mergeCell ref="A4948:A4949"/>
    <mergeCell ref="A4950:A4951"/>
    <mergeCell ref="G4950:G4951"/>
    <mergeCell ref="A4939:A4941"/>
    <mergeCell ref="A4933:A4934"/>
    <mergeCell ref="A4935:A4936"/>
    <mergeCell ref="G4935:G4936"/>
    <mergeCell ref="A4924:A4925"/>
    <mergeCell ref="A5019:A5020"/>
    <mergeCell ref="G5019:G5020"/>
    <mergeCell ref="A5001:A5002"/>
    <mergeCell ref="A4900:A4902"/>
    <mergeCell ref="A4983:A4985"/>
    <mergeCell ref="A4977:A4978"/>
    <mergeCell ref="G4977:G4978"/>
    <mergeCell ref="A4979:A4980"/>
    <mergeCell ref="A4908:A4910"/>
    <mergeCell ref="A4911:A4913"/>
    <mergeCell ref="A4903:A4904"/>
    <mergeCell ref="G4903:G4904"/>
    <mergeCell ref="G4960:G4961"/>
    <mergeCell ref="G4930:G4931"/>
    <mergeCell ref="A4926:A4929"/>
    <mergeCell ref="A4930:A4931"/>
    <mergeCell ref="A4917:A4918"/>
    <mergeCell ref="A4905:A4906"/>
    <mergeCell ref="A4999:A5000"/>
    <mergeCell ref="G4999:G5000"/>
    <mergeCell ref="A4989:A4991"/>
    <mergeCell ref="A4992:A4994"/>
    <mergeCell ref="A4996:A4997"/>
    <mergeCell ref="G4996:G4997"/>
    <mergeCell ref="A5006:A5008"/>
    <mergeCell ref="A5009:A5011"/>
    <mergeCell ref="A5012:A5013"/>
    <mergeCell ref="A5014:A5015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2025-10-21T06:32:58Z</cp:lastPrinted>
  <dcterms:created xsi:type="dcterms:W3CDTF">2015-06-05T18:19:34Z</dcterms:created>
  <dcterms:modified xsi:type="dcterms:W3CDTF">2025-10-21T10:59:02Z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