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6109F3-A4ED-4EAF-A2C5-F25C7AC4A8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Z347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Y184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77" i="1" l="1"/>
  <c r="BN177" i="1"/>
  <c r="Z177" i="1"/>
  <c r="BP206" i="1"/>
  <c r="BN206" i="1"/>
  <c r="Z206" i="1"/>
  <c r="BP236" i="1"/>
  <c r="BN236" i="1"/>
  <c r="Z236" i="1"/>
  <c r="BP270" i="1"/>
  <c r="BN270" i="1"/>
  <c r="Z270" i="1"/>
  <c r="BP315" i="1"/>
  <c r="BN315" i="1"/>
  <c r="Z315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X537" i="1"/>
  <c r="X540" i="1"/>
  <c r="Z27" i="1"/>
  <c r="BN27" i="1"/>
  <c r="Z43" i="1"/>
  <c r="BN43" i="1"/>
  <c r="D546" i="1"/>
  <c r="Z62" i="1"/>
  <c r="BN62" i="1"/>
  <c r="Z78" i="1"/>
  <c r="BN78" i="1"/>
  <c r="Z109" i="1"/>
  <c r="BN109" i="1"/>
  <c r="Z121" i="1"/>
  <c r="BN121" i="1"/>
  <c r="Z131" i="1"/>
  <c r="BN131" i="1"/>
  <c r="Z159" i="1"/>
  <c r="BN159" i="1"/>
  <c r="Y189" i="1"/>
  <c r="Y188" i="1"/>
  <c r="BP187" i="1"/>
  <c r="BN187" i="1"/>
  <c r="Z187" i="1"/>
  <c r="Z188" i="1" s="1"/>
  <c r="BP192" i="1"/>
  <c r="BN192" i="1"/>
  <c r="Z192" i="1"/>
  <c r="BP218" i="1"/>
  <c r="BN218" i="1"/>
  <c r="Z218" i="1"/>
  <c r="BP254" i="1"/>
  <c r="BN254" i="1"/>
  <c r="Z254" i="1"/>
  <c r="Y281" i="1"/>
  <c r="BP278" i="1"/>
  <c r="BN278" i="1"/>
  <c r="Z278" i="1"/>
  <c r="Z281" i="1" s="1"/>
  <c r="BP329" i="1"/>
  <c r="BN329" i="1"/>
  <c r="Z329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179" i="1"/>
  <c r="F9" i="1"/>
  <c r="F10" i="1"/>
  <c r="B546" i="1"/>
  <c r="X538" i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BP175" i="1"/>
  <c r="BN175" i="1"/>
  <c r="Z175" i="1"/>
  <c r="BP198" i="1"/>
  <c r="BN198" i="1"/>
  <c r="Z198" i="1"/>
  <c r="BP208" i="1"/>
  <c r="BN208" i="1"/>
  <c r="Z208" i="1"/>
  <c r="BP220" i="1"/>
  <c r="BN220" i="1"/>
  <c r="Z220" i="1"/>
  <c r="BP238" i="1"/>
  <c r="BN238" i="1"/>
  <c r="Z238" i="1"/>
  <c r="BP261" i="1"/>
  <c r="BN261" i="1"/>
  <c r="Z261" i="1"/>
  <c r="BP272" i="1"/>
  <c r="BN272" i="1"/>
  <c r="Z272" i="1"/>
  <c r="BP280" i="1"/>
  <c r="BN280" i="1"/>
  <c r="Z280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6" i="1"/>
  <c r="Q546" i="1"/>
  <c r="Y295" i="1"/>
  <c r="BP294" i="1"/>
  <c r="BN294" i="1"/>
  <c r="Z294" i="1"/>
  <c r="Z295" i="1" s="1"/>
  <c r="BP299" i="1"/>
  <c r="BN299" i="1"/>
  <c r="Z299" i="1"/>
  <c r="Y323" i="1"/>
  <c r="BP319" i="1"/>
  <c r="BN319" i="1"/>
  <c r="Z319" i="1"/>
  <c r="BP335" i="1"/>
  <c r="BN335" i="1"/>
  <c r="Z335" i="1"/>
  <c r="BP341" i="1"/>
  <c r="BN341" i="1"/>
  <c r="Z341" i="1"/>
  <c r="Z344" i="1" s="1"/>
  <c r="J9" i="1"/>
  <c r="Y185" i="1"/>
  <c r="BP181" i="1"/>
  <c r="BN181" i="1"/>
  <c r="Z181" i="1"/>
  <c r="BP204" i="1"/>
  <c r="BN204" i="1"/>
  <c r="Z204" i="1"/>
  <c r="BP216" i="1"/>
  <c r="BN216" i="1"/>
  <c r="Z216" i="1"/>
  <c r="BP234" i="1"/>
  <c r="BN234" i="1"/>
  <c r="Z234" i="1"/>
  <c r="BP252" i="1"/>
  <c r="BN252" i="1"/>
  <c r="Z252" i="1"/>
  <c r="BP265" i="1"/>
  <c r="BN265" i="1"/>
  <c r="Z265" i="1"/>
  <c r="BP273" i="1"/>
  <c r="BN273" i="1"/>
  <c r="Z273" i="1"/>
  <c r="BP313" i="1"/>
  <c r="BN313" i="1"/>
  <c r="Z313" i="1"/>
  <c r="BP327" i="1"/>
  <c r="BN327" i="1"/>
  <c r="Z327" i="1"/>
  <c r="Y345" i="1"/>
  <c r="BP340" i="1"/>
  <c r="BN340" i="1"/>
  <c r="Z340" i="1"/>
  <c r="Y344" i="1"/>
  <c r="Y210" i="1"/>
  <c r="Y244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73" i="1" l="1"/>
  <c r="Z266" i="1"/>
  <c r="Z239" i="1"/>
  <c r="Z301" i="1"/>
  <c r="Z93" i="1"/>
  <c r="Z274" i="1"/>
  <c r="Z194" i="1"/>
  <c r="Z517" i="1"/>
  <c r="X539" i="1"/>
  <c r="Z529" i="1"/>
  <c r="Z424" i="1"/>
  <c r="Z512" i="1"/>
  <c r="Z470" i="1"/>
  <c r="Z178" i="1"/>
  <c r="Z72" i="1"/>
  <c r="Z66" i="1"/>
  <c r="Z59" i="1"/>
  <c r="Z45" i="1"/>
  <c r="Z32" i="1"/>
  <c r="Z112" i="1"/>
  <c r="Y540" i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s="1"/>
  <c r="Y539" i="1" l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<sst xmlns="http://schemas.openxmlformats.org/spreadsheetml/2006/main" count="2388" uniqueCount="837">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</sst>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874" t="s">
        <v>0</v>
      </c>
      <c r="E1" s="673"/>
      <c r="F1" s="673"/>
      <c r="G1" s="12" t="s">
        <v>1</v>
      </c>
      <c r="H1" s="874" t="s">
        <v>2</v>
      </c>
      <c r="I1" s="673"/>
      <c r="J1" s="673"/>
      <c r="K1" s="673"/>
      <c r="L1" s="673"/>
      <c r="M1" s="673"/>
      <c r="N1" s="673"/>
      <c r="O1" s="673"/>
      <c r="P1" s="673"/>
      <c r="Q1" s="673"/>
      <c r="R1" s="914" t="s">
        <v>3</v>
      </c>
      <c r="S1" s="673"/>
      <c r="T1" s="6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9"/>
      <c r="R2" s="609"/>
      <c r="S2" s="609"/>
      <c r="T2" s="609"/>
      <c r="U2" s="609"/>
      <c r="V2" s="609"/>
      <c r="W2" s="60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9"/>
      <c r="Q3" s="609"/>
      <c r="R3" s="609"/>
      <c r="S3" s="609"/>
      <c r="T3" s="609"/>
      <c r="U3" s="609"/>
      <c r="V3" s="609"/>
      <c r="W3" s="60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826" t="s">
        <v>8</v>
      </c>
      <c r="B5" s="707"/>
      <c r="C5" s="618"/>
      <c r="D5" s="716"/>
      <c r="E5" s="718"/>
      <c r="F5" s="668" t="s">
        <v>9</v>
      </c>
      <c r="G5" s="618"/>
      <c r="H5" s="716" t="s">
        <v>836</v>
      </c>
      <c r="I5" s="717"/>
      <c r="J5" s="717"/>
      <c r="K5" s="717"/>
      <c r="L5" s="717"/>
      <c r="M5" s="718"/>
      <c r="N5" s="58"/>
      <c r="P5" s="24" t="s">
        <v>10</v>
      </c>
      <c r="Q5" s="638">
        <v>45806</v>
      </c>
      <c r="R5" s="639"/>
      <c r="T5" s="781" t="s">
        <v>11</v>
      </c>
      <c r="U5" s="631"/>
      <c r="V5" s="783" t="s">
        <v>12</v>
      </c>
      <c r="W5" s="639"/>
      <c r="AB5" s="51"/>
      <c r="AC5" s="51"/>
      <c r="AD5" s="51"/>
      <c r="AE5" s="51"/>
    </row>
    <row r="6" spans="1:32" s="585" customFormat="1" ht="24" customHeight="1" x14ac:dyDescent="0.2">
      <c r="A6" s="826" t="s">
        <v>13</v>
      </c>
      <c r="B6" s="707"/>
      <c r="C6" s="618"/>
      <c r="D6" s="722" t="s">
        <v>14</v>
      </c>
      <c r="E6" s="723"/>
      <c r="F6" s="723"/>
      <c r="G6" s="723"/>
      <c r="H6" s="723"/>
      <c r="I6" s="723"/>
      <c r="J6" s="723"/>
      <c r="K6" s="723"/>
      <c r="L6" s="723"/>
      <c r="M6" s="639"/>
      <c r="N6" s="59"/>
      <c r="P6" s="24" t="s">
        <v>15</v>
      </c>
      <c r="Q6" s="672" t="str">
        <f>IF(Q5=0," ",CHOOSE(WEEKDAY(Q5,2),"Понедельник","Вторник","Среда","Четверг","Пятница","Суббота","Воскресенье"))</f>
        <v>Четверг</v>
      </c>
      <c r="R6" s="596"/>
      <c r="T6" s="791" t="s">
        <v>16</v>
      </c>
      <c r="U6" s="631"/>
      <c r="V6" s="730" t="s">
        <v>17</v>
      </c>
      <c r="W6" s="731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880" t="str">
        <f>IFERROR(VLOOKUP(DeliveryAddress,Table,3,0),1)</f>
        <v>1</v>
      </c>
      <c r="E7" s="881"/>
      <c r="F7" s="881"/>
      <c r="G7" s="881"/>
      <c r="H7" s="881"/>
      <c r="I7" s="881"/>
      <c r="J7" s="881"/>
      <c r="K7" s="881"/>
      <c r="L7" s="881"/>
      <c r="M7" s="787"/>
      <c r="N7" s="60"/>
      <c r="P7" s="24"/>
      <c r="Q7" s="42"/>
      <c r="R7" s="42"/>
      <c r="T7" s="609"/>
      <c r="U7" s="631"/>
      <c r="V7" s="732"/>
      <c r="W7" s="733"/>
      <c r="AB7" s="51"/>
      <c r="AC7" s="51"/>
      <c r="AD7" s="51"/>
      <c r="AE7" s="51"/>
    </row>
    <row r="8" spans="1:32" s="585" customFormat="1" ht="25.5" customHeight="1" x14ac:dyDescent="0.2">
      <c r="A8" s="622" t="s">
        <v>18</v>
      </c>
      <c r="B8" s="615"/>
      <c r="C8" s="616"/>
      <c r="D8" s="882" t="s">
        <v>19</v>
      </c>
      <c r="E8" s="883"/>
      <c r="F8" s="883"/>
      <c r="G8" s="883"/>
      <c r="H8" s="883"/>
      <c r="I8" s="883"/>
      <c r="J8" s="883"/>
      <c r="K8" s="883"/>
      <c r="L8" s="883"/>
      <c r="M8" s="884"/>
      <c r="N8" s="61"/>
      <c r="P8" s="24" t="s">
        <v>20</v>
      </c>
      <c r="Q8" s="786">
        <v>0.625</v>
      </c>
      <c r="R8" s="787"/>
      <c r="T8" s="609"/>
      <c r="U8" s="631"/>
      <c r="V8" s="732"/>
      <c r="W8" s="733"/>
      <c r="AB8" s="51"/>
      <c r="AC8" s="51"/>
      <c r="AD8" s="51"/>
      <c r="AE8" s="51"/>
    </row>
    <row r="9" spans="1:32" s="585" customFormat="1" ht="39.950000000000003" customHeight="1" x14ac:dyDescent="0.2">
      <c r="A9" s="6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84"/>
      <c r="E9" s="685"/>
      <c r="F9" s="6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85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5"/>
      <c r="L9" s="685"/>
      <c r="M9" s="685"/>
      <c r="N9" s="583"/>
      <c r="P9" s="26" t="s">
        <v>21</v>
      </c>
      <c r="Q9" s="935"/>
      <c r="R9" s="671"/>
      <c r="T9" s="609"/>
      <c r="U9" s="631"/>
      <c r="V9" s="734"/>
      <c r="W9" s="735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6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84"/>
      <c r="E10" s="685"/>
      <c r="F10" s="6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752" t="str">
        <f>IFERROR(VLOOKUP($D$10,Proxy,2,FALSE),"")</f>
        <v/>
      </c>
      <c r="I10" s="609"/>
      <c r="J10" s="609"/>
      <c r="K10" s="609"/>
      <c r="L10" s="609"/>
      <c r="M10" s="609"/>
      <c r="N10" s="584"/>
      <c r="P10" s="26" t="s">
        <v>22</v>
      </c>
      <c r="Q10" s="792"/>
      <c r="R10" s="793"/>
      <c r="U10" s="24" t="s">
        <v>23</v>
      </c>
      <c r="V10" s="924" t="s">
        <v>24</v>
      </c>
      <c r="W10" s="731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6"/>
      <c r="R11" s="639"/>
      <c r="U11" s="24" t="s">
        <v>27</v>
      </c>
      <c r="V11" s="670" t="s">
        <v>28</v>
      </c>
      <c r="W11" s="671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94" t="s">
        <v>29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618"/>
      <c r="N12" s="62"/>
      <c r="P12" s="24" t="s">
        <v>30</v>
      </c>
      <c r="Q12" s="786"/>
      <c r="R12" s="787"/>
      <c r="S12" s="23"/>
      <c r="U12" s="24"/>
      <c r="V12" s="673"/>
      <c r="W12" s="609"/>
      <c r="AB12" s="51"/>
      <c r="AC12" s="51"/>
      <c r="AD12" s="51"/>
      <c r="AE12" s="51"/>
    </row>
    <row r="13" spans="1:32" s="585" customFormat="1" ht="23.25" customHeight="1" x14ac:dyDescent="0.2">
      <c r="A13" s="794" t="s">
        <v>31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618"/>
      <c r="N13" s="62"/>
      <c r="O13" s="26"/>
      <c r="P13" s="26" t="s">
        <v>32</v>
      </c>
      <c r="Q13" s="670"/>
      <c r="R13" s="6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94" t="s">
        <v>33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805" t="s">
        <v>34</v>
      </c>
      <c r="B15" s="707"/>
      <c r="C15" s="707"/>
      <c r="D15" s="707"/>
      <c r="E15" s="707"/>
      <c r="F15" s="707"/>
      <c r="G15" s="707"/>
      <c r="H15" s="707"/>
      <c r="I15" s="707"/>
      <c r="J15" s="707"/>
      <c r="K15" s="707"/>
      <c r="L15" s="707"/>
      <c r="M15" s="618"/>
      <c r="N15" s="63"/>
      <c r="P15" s="813" t="s">
        <v>35</v>
      </c>
      <c r="Q15" s="673"/>
      <c r="R15" s="673"/>
      <c r="S15" s="673"/>
      <c r="T15" s="6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9" t="s">
        <v>36</v>
      </c>
      <c r="B17" s="599" t="s">
        <v>37</v>
      </c>
      <c r="C17" s="832" t="s">
        <v>38</v>
      </c>
      <c r="D17" s="599" t="s">
        <v>39</v>
      </c>
      <c r="E17" s="600"/>
      <c r="F17" s="599" t="s">
        <v>40</v>
      </c>
      <c r="G17" s="599" t="s">
        <v>41</v>
      </c>
      <c r="H17" s="599" t="s">
        <v>42</v>
      </c>
      <c r="I17" s="599" t="s">
        <v>43</v>
      </c>
      <c r="J17" s="599" t="s">
        <v>44</v>
      </c>
      <c r="K17" s="599" t="s">
        <v>45</v>
      </c>
      <c r="L17" s="599" t="s">
        <v>46</v>
      </c>
      <c r="M17" s="599" t="s">
        <v>47</v>
      </c>
      <c r="N17" s="599" t="s">
        <v>48</v>
      </c>
      <c r="O17" s="599" t="s">
        <v>49</v>
      </c>
      <c r="P17" s="599" t="s">
        <v>50</v>
      </c>
      <c r="Q17" s="855"/>
      <c r="R17" s="855"/>
      <c r="S17" s="855"/>
      <c r="T17" s="600"/>
      <c r="U17" s="617" t="s">
        <v>51</v>
      </c>
      <c r="V17" s="618"/>
      <c r="W17" s="599" t="s">
        <v>52</v>
      </c>
      <c r="X17" s="599" t="s">
        <v>53</v>
      </c>
      <c r="Y17" s="619" t="s">
        <v>54</v>
      </c>
      <c r="Z17" s="743" t="s">
        <v>55</v>
      </c>
      <c r="AA17" s="662" t="s">
        <v>56</v>
      </c>
      <c r="AB17" s="662" t="s">
        <v>57</v>
      </c>
      <c r="AC17" s="662" t="s">
        <v>58</v>
      </c>
      <c r="AD17" s="662" t="s">
        <v>59</v>
      </c>
      <c r="AE17" s="663"/>
      <c r="AF17" s="664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01"/>
      <c r="E18" s="602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01"/>
      <c r="Q18" s="856"/>
      <c r="R18" s="856"/>
      <c r="S18" s="856"/>
      <c r="T18" s="602"/>
      <c r="U18" s="67" t="s">
        <v>61</v>
      </c>
      <c r="V18" s="67" t="s">
        <v>62</v>
      </c>
      <c r="W18" s="613"/>
      <c r="X18" s="613"/>
      <c r="Y18" s="620"/>
      <c r="Z18" s="744"/>
      <c r="AA18" s="745"/>
      <c r="AB18" s="745"/>
      <c r="AC18" s="745"/>
      <c r="AD18" s="665"/>
      <c r="AE18" s="666"/>
      <c r="AF18" s="667"/>
      <c r="AG18" s="66"/>
      <c r="BD18" s="65"/>
    </row>
    <row r="19" spans="1:68" ht="27.75" hidden="1" customHeight="1" x14ac:dyDescent="0.2">
      <c r="A19" s="628" t="s">
        <v>63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48"/>
      <c r="AB19" s="48"/>
      <c r="AC19" s="48"/>
    </row>
    <row r="20" spans="1:68" ht="16.5" hidden="1" customHeight="1" x14ac:dyDescent="0.25">
      <c r="A20" s="624" t="s">
        <v>63</v>
      </c>
      <c r="B20" s="609"/>
      <c r="C20" s="609"/>
      <c r="D20" s="609"/>
      <c r="E20" s="609"/>
      <c r="F20" s="609"/>
      <c r="G20" s="609"/>
      <c r="H20" s="609"/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  <c r="AA20" s="586"/>
      <c r="AB20" s="586"/>
      <c r="AC20" s="586"/>
    </row>
    <row r="21" spans="1:68" ht="14.25" hidden="1" customHeight="1" x14ac:dyDescent="0.25">
      <c r="A21" s="611" t="s">
        <v>64</v>
      </c>
      <c r="B21" s="609"/>
      <c r="C21" s="609"/>
      <c r="D21" s="609"/>
      <c r="E21" s="609"/>
      <c r="F21" s="609"/>
      <c r="G21" s="609"/>
      <c r="H21" s="609"/>
      <c r="I21" s="609"/>
      <c r="J21" s="609"/>
      <c r="K21" s="609"/>
      <c r="L21" s="609"/>
      <c r="M21" s="609"/>
      <c r="N21" s="609"/>
      <c r="O21" s="609"/>
      <c r="P21" s="609"/>
      <c r="Q21" s="609"/>
      <c r="R21" s="609"/>
      <c r="S21" s="609"/>
      <c r="T21" s="609"/>
      <c r="U21" s="609"/>
      <c r="V21" s="609"/>
      <c r="W21" s="609"/>
      <c r="X21" s="609"/>
      <c r="Y21" s="609"/>
      <c r="Z21" s="60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5">
        <v>4680115886643</v>
      </c>
      <c r="E22" s="596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39" t="s">
        <v>69</v>
      </c>
      <c r="Q22" s="604"/>
      <c r="R22" s="604"/>
      <c r="S22" s="604"/>
      <c r="T22" s="605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609"/>
      <c r="C23" s="609"/>
      <c r="D23" s="609"/>
      <c r="E23" s="609"/>
      <c r="F23" s="609"/>
      <c r="G23" s="609"/>
      <c r="H23" s="609"/>
      <c r="I23" s="609"/>
      <c r="J23" s="609"/>
      <c r="K23" s="609"/>
      <c r="L23" s="609"/>
      <c r="M23" s="609"/>
      <c r="N23" s="609"/>
      <c r="O23" s="610"/>
      <c r="P23" s="614" t="s">
        <v>72</v>
      </c>
      <c r="Q23" s="615"/>
      <c r="R23" s="615"/>
      <c r="S23" s="615"/>
      <c r="T23" s="615"/>
      <c r="U23" s="615"/>
      <c r="V23" s="616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609"/>
      <c r="B24" s="609"/>
      <c r="C24" s="609"/>
      <c r="D24" s="609"/>
      <c r="E24" s="609"/>
      <c r="F24" s="609"/>
      <c r="G24" s="609"/>
      <c r="H24" s="609"/>
      <c r="I24" s="609"/>
      <c r="J24" s="609"/>
      <c r="K24" s="609"/>
      <c r="L24" s="609"/>
      <c r="M24" s="609"/>
      <c r="N24" s="609"/>
      <c r="O24" s="610"/>
      <c r="P24" s="614" t="s">
        <v>72</v>
      </c>
      <c r="Q24" s="615"/>
      <c r="R24" s="615"/>
      <c r="S24" s="615"/>
      <c r="T24" s="615"/>
      <c r="U24" s="615"/>
      <c r="V24" s="616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611" t="s">
        <v>74</v>
      </c>
      <c r="B25" s="609"/>
      <c r="C25" s="609"/>
      <c r="D25" s="609"/>
      <c r="E25" s="609"/>
      <c r="F25" s="609"/>
      <c r="G25" s="609"/>
      <c r="H25" s="609"/>
      <c r="I25" s="609"/>
      <c r="J25" s="609"/>
      <c r="K25" s="609"/>
      <c r="L25" s="609"/>
      <c r="M25" s="609"/>
      <c r="N25" s="609"/>
      <c r="O25" s="609"/>
      <c r="P25" s="609"/>
      <c r="Q25" s="609"/>
      <c r="R25" s="609"/>
      <c r="S25" s="609"/>
      <c r="T25" s="609"/>
      <c r="U25" s="609"/>
      <c r="V25" s="609"/>
      <c r="W25" s="609"/>
      <c r="X25" s="609"/>
      <c r="Y25" s="609"/>
      <c r="Z25" s="60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595">
        <v>4680115885912</v>
      </c>
      <c r="E26" s="596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8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4"/>
      <c r="R26" s="604"/>
      <c r="S26" s="604"/>
      <c r="T26" s="605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595">
        <v>4607091388237</v>
      </c>
      <c r="E27" s="596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4"/>
      <c r="R27" s="604"/>
      <c r="S27" s="604"/>
      <c r="T27" s="605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5">
        <v>4680115886230</v>
      </c>
      <c r="E28" s="596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1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4"/>
      <c r="R28" s="604"/>
      <c r="S28" s="604"/>
      <c r="T28" s="605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5">
        <v>4680115886247</v>
      </c>
      <c r="E29" s="596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9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4"/>
      <c r="R29" s="604"/>
      <c r="S29" s="604"/>
      <c r="T29" s="605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5">
        <v>4680115885905</v>
      </c>
      <c r="E30" s="596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4"/>
      <c r="R30" s="604"/>
      <c r="S30" s="604"/>
      <c r="T30" s="605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595">
        <v>4607091388244</v>
      </c>
      <c r="E31" s="596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4"/>
      <c r="R31" s="604"/>
      <c r="S31" s="604"/>
      <c r="T31" s="605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609"/>
      <c r="C32" s="609"/>
      <c r="D32" s="609"/>
      <c r="E32" s="609"/>
      <c r="F32" s="609"/>
      <c r="G32" s="609"/>
      <c r="H32" s="609"/>
      <c r="I32" s="609"/>
      <c r="J32" s="609"/>
      <c r="K32" s="609"/>
      <c r="L32" s="609"/>
      <c r="M32" s="609"/>
      <c r="N32" s="609"/>
      <c r="O32" s="610"/>
      <c r="P32" s="614" t="s">
        <v>72</v>
      </c>
      <c r="Q32" s="615"/>
      <c r="R32" s="615"/>
      <c r="S32" s="615"/>
      <c r="T32" s="615"/>
      <c r="U32" s="615"/>
      <c r="V32" s="616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609"/>
      <c r="B33" s="609"/>
      <c r="C33" s="609"/>
      <c r="D33" s="609"/>
      <c r="E33" s="609"/>
      <c r="F33" s="609"/>
      <c r="G33" s="609"/>
      <c r="H33" s="609"/>
      <c r="I33" s="609"/>
      <c r="J33" s="609"/>
      <c r="K33" s="609"/>
      <c r="L33" s="609"/>
      <c r="M33" s="609"/>
      <c r="N33" s="609"/>
      <c r="O33" s="610"/>
      <c r="P33" s="614" t="s">
        <v>72</v>
      </c>
      <c r="Q33" s="615"/>
      <c r="R33" s="615"/>
      <c r="S33" s="615"/>
      <c r="T33" s="615"/>
      <c r="U33" s="615"/>
      <c r="V33" s="616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611" t="s">
        <v>94</v>
      </c>
      <c r="B34" s="609"/>
      <c r="C34" s="609"/>
      <c r="D34" s="609"/>
      <c r="E34" s="609"/>
      <c r="F34" s="609"/>
      <c r="G34" s="609"/>
      <c r="H34" s="609"/>
      <c r="I34" s="609"/>
      <c r="J34" s="609"/>
      <c r="K34" s="609"/>
      <c r="L34" s="609"/>
      <c r="M34" s="609"/>
      <c r="N34" s="609"/>
      <c r="O34" s="609"/>
      <c r="P34" s="609"/>
      <c r="Q34" s="609"/>
      <c r="R34" s="609"/>
      <c r="S34" s="609"/>
      <c r="T34" s="609"/>
      <c r="U34" s="609"/>
      <c r="V34" s="609"/>
      <c r="W34" s="609"/>
      <c r="X34" s="609"/>
      <c r="Y34" s="609"/>
      <c r="Z34" s="60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5">
        <v>4607091388503</v>
      </c>
      <c r="E35" s="596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7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4"/>
      <c r="R35" s="604"/>
      <c r="S35" s="604"/>
      <c r="T35" s="605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609"/>
      <c r="C36" s="609"/>
      <c r="D36" s="609"/>
      <c r="E36" s="609"/>
      <c r="F36" s="609"/>
      <c r="G36" s="609"/>
      <c r="H36" s="609"/>
      <c r="I36" s="609"/>
      <c r="J36" s="609"/>
      <c r="K36" s="609"/>
      <c r="L36" s="609"/>
      <c r="M36" s="609"/>
      <c r="N36" s="609"/>
      <c r="O36" s="610"/>
      <c r="P36" s="614" t="s">
        <v>72</v>
      </c>
      <c r="Q36" s="615"/>
      <c r="R36" s="615"/>
      <c r="S36" s="615"/>
      <c r="T36" s="615"/>
      <c r="U36" s="615"/>
      <c r="V36" s="616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609"/>
      <c r="B37" s="609"/>
      <c r="C37" s="609"/>
      <c r="D37" s="609"/>
      <c r="E37" s="609"/>
      <c r="F37" s="609"/>
      <c r="G37" s="609"/>
      <c r="H37" s="609"/>
      <c r="I37" s="609"/>
      <c r="J37" s="609"/>
      <c r="K37" s="609"/>
      <c r="L37" s="609"/>
      <c r="M37" s="609"/>
      <c r="N37" s="609"/>
      <c r="O37" s="610"/>
      <c r="P37" s="614" t="s">
        <v>72</v>
      </c>
      <c r="Q37" s="615"/>
      <c r="R37" s="615"/>
      <c r="S37" s="615"/>
      <c r="T37" s="615"/>
      <c r="U37" s="615"/>
      <c r="V37" s="616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8" t="s">
        <v>100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48"/>
      <c r="AB38" s="48"/>
      <c r="AC38" s="48"/>
    </row>
    <row r="39" spans="1:68" ht="16.5" hidden="1" customHeight="1" x14ac:dyDescent="0.25">
      <c r="A39" s="624" t="s">
        <v>101</v>
      </c>
      <c r="B39" s="609"/>
      <c r="C39" s="609"/>
      <c r="D39" s="609"/>
      <c r="E39" s="609"/>
      <c r="F39" s="609"/>
      <c r="G39" s="609"/>
      <c r="H39" s="609"/>
      <c r="I39" s="609"/>
      <c r="J39" s="609"/>
      <c r="K39" s="609"/>
      <c r="L39" s="609"/>
      <c r="M39" s="609"/>
      <c r="N39" s="609"/>
      <c r="O39" s="609"/>
      <c r="P39" s="609"/>
      <c r="Q39" s="609"/>
      <c r="R39" s="609"/>
      <c r="S39" s="609"/>
      <c r="T39" s="609"/>
      <c r="U39" s="609"/>
      <c r="V39" s="609"/>
      <c r="W39" s="609"/>
      <c r="X39" s="609"/>
      <c r="Y39" s="609"/>
      <c r="Z39" s="609"/>
      <c r="AA39" s="586"/>
      <c r="AB39" s="586"/>
      <c r="AC39" s="586"/>
    </row>
    <row r="40" spans="1:68" ht="14.25" hidden="1" customHeight="1" x14ac:dyDescent="0.25">
      <c r="A40" s="611" t="s">
        <v>102</v>
      </c>
      <c r="B40" s="609"/>
      <c r="C40" s="609"/>
      <c r="D40" s="609"/>
      <c r="E40" s="609"/>
      <c r="F40" s="609"/>
      <c r="G40" s="609"/>
      <c r="H40" s="609"/>
      <c r="I40" s="609"/>
      <c r="J40" s="609"/>
      <c r="K40" s="609"/>
      <c r="L40" s="609"/>
      <c r="M40" s="609"/>
      <c r="N40" s="609"/>
      <c r="O40" s="609"/>
      <c r="P40" s="609"/>
      <c r="Q40" s="609"/>
      <c r="R40" s="609"/>
      <c r="S40" s="609"/>
      <c r="T40" s="609"/>
      <c r="U40" s="609"/>
      <c r="V40" s="609"/>
      <c r="W40" s="609"/>
      <c r="X40" s="609"/>
      <c r="Y40" s="609"/>
      <c r="Z40" s="609"/>
      <c r="AA40" s="587"/>
      <c r="AB40" s="587"/>
      <c r="AC40" s="587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95">
        <v>4607091385670</v>
      </c>
      <c r="E41" s="596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4"/>
      <c r="R41" s="604"/>
      <c r="S41" s="604"/>
      <c r="T41" s="605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95">
        <v>4607091385687</v>
      </c>
      <c r="E42" s="596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04"/>
      <c r="R42" s="604"/>
      <c r="S42" s="604"/>
      <c r="T42" s="605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5">
        <v>4680115882539</v>
      </c>
      <c r="E43" s="596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04"/>
      <c r="R43" s="604"/>
      <c r="S43" s="604"/>
      <c r="T43" s="605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5">
        <v>4680115883949</v>
      </c>
      <c r="E44" s="596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04"/>
      <c r="R44" s="604"/>
      <c r="S44" s="604"/>
      <c r="T44" s="605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609"/>
      <c r="C45" s="609"/>
      <c r="D45" s="609"/>
      <c r="E45" s="609"/>
      <c r="F45" s="609"/>
      <c r="G45" s="609"/>
      <c r="H45" s="609"/>
      <c r="I45" s="609"/>
      <c r="J45" s="609"/>
      <c r="K45" s="609"/>
      <c r="L45" s="609"/>
      <c r="M45" s="609"/>
      <c r="N45" s="609"/>
      <c r="O45" s="610"/>
      <c r="P45" s="614" t="s">
        <v>72</v>
      </c>
      <c r="Q45" s="615"/>
      <c r="R45" s="615"/>
      <c r="S45" s="615"/>
      <c r="T45" s="615"/>
      <c r="U45" s="615"/>
      <c r="V45" s="616"/>
      <c r="W45" s="37" t="s">
        <v>73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609"/>
      <c r="B46" s="609"/>
      <c r="C46" s="609"/>
      <c r="D46" s="609"/>
      <c r="E46" s="609"/>
      <c r="F46" s="609"/>
      <c r="G46" s="609"/>
      <c r="H46" s="609"/>
      <c r="I46" s="609"/>
      <c r="J46" s="609"/>
      <c r="K46" s="609"/>
      <c r="L46" s="609"/>
      <c r="M46" s="609"/>
      <c r="N46" s="609"/>
      <c r="O46" s="610"/>
      <c r="P46" s="614" t="s">
        <v>72</v>
      </c>
      <c r="Q46" s="615"/>
      <c r="R46" s="615"/>
      <c r="S46" s="615"/>
      <c r="T46" s="615"/>
      <c r="U46" s="615"/>
      <c r="V46" s="616"/>
      <c r="W46" s="37" t="s">
        <v>70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611" t="s">
        <v>74</v>
      </c>
      <c r="B47" s="609"/>
      <c r="C47" s="609"/>
      <c r="D47" s="609"/>
      <c r="E47" s="609"/>
      <c r="F47" s="609"/>
      <c r="G47" s="609"/>
      <c r="H47" s="609"/>
      <c r="I47" s="609"/>
      <c r="J47" s="609"/>
      <c r="K47" s="609"/>
      <c r="L47" s="609"/>
      <c r="M47" s="609"/>
      <c r="N47" s="609"/>
      <c r="O47" s="609"/>
      <c r="P47" s="609"/>
      <c r="Q47" s="609"/>
      <c r="R47" s="609"/>
      <c r="S47" s="609"/>
      <c r="T47" s="609"/>
      <c r="U47" s="609"/>
      <c r="V47" s="609"/>
      <c r="W47" s="609"/>
      <c r="X47" s="609"/>
      <c r="Y47" s="609"/>
      <c r="Z47" s="60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5">
        <v>4680115884915</v>
      </c>
      <c r="E48" s="596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04"/>
      <c r="R48" s="604"/>
      <c r="S48" s="604"/>
      <c r="T48" s="605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609"/>
      <c r="C49" s="609"/>
      <c r="D49" s="609"/>
      <c r="E49" s="609"/>
      <c r="F49" s="609"/>
      <c r="G49" s="609"/>
      <c r="H49" s="609"/>
      <c r="I49" s="609"/>
      <c r="J49" s="609"/>
      <c r="K49" s="609"/>
      <c r="L49" s="609"/>
      <c r="M49" s="609"/>
      <c r="N49" s="609"/>
      <c r="O49" s="610"/>
      <c r="P49" s="614" t="s">
        <v>72</v>
      </c>
      <c r="Q49" s="615"/>
      <c r="R49" s="615"/>
      <c r="S49" s="615"/>
      <c r="T49" s="615"/>
      <c r="U49" s="615"/>
      <c r="V49" s="616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609"/>
      <c r="B50" s="609"/>
      <c r="C50" s="609"/>
      <c r="D50" s="609"/>
      <c r="E50" s="609"/>
      <c r="F50" s="609"/>
      <c r="G50" s="609"/>
      <c r="H50" s="609"/>
      <c r="I50" s="609"/>
      <c r="J50" s="609"/>
      <c r="K50" s="609"/>
      <c r="L50" s="609"/>
      <c r="M50" s="609"/>
      <c r="N50" s="609"/>
      <c r="O50" s="610"/>
      <c r="P50" s="614" t="s">
        <v>72</v>
      </c>
      <c r="Q50" s="615"/>
      <c r="R50" s="615"/>
      <c r="S50" s="615"/>
      <c r="T50" s="615"/>
      <c r="U50" s="615"/>
      <c r="V50" s="616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24" t="s">
        <v>122</v>
      </c>
      <c r="B51" s="609"/>
      <c r="C51" s="609"/>
      <c r="D51" s="609"/>
      <c r="E51" s="609"/>
      <c r="F51" s="609"/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586"/>
      <c r="AB51" s="586"/>
      <c r="AC51" s="586"/>
    </row>
    <row r="52" spans="1:68" ht="14.25" hidden="1" customHeight="1" x14ac:dyDescent="0.25">
      <c r="A52" s="611" t="s">
        <v>102</v>
      </c>
      <c r="B52" s="609"/>
      <c r="C52" s="609"/>
      <c r="D52" s="609"/>
      <c r="E52" s="609"/>
      <c r="F52" s="609"/>
      <c r="G52" s="609"/>
      <c r="H52" s="609"/>
      <c r="I52" s="609"/>
      <c r="J52" s="609"/>
      <c r="K52" s="609"/>
      <c r="L52" s="609"/>
      <c r="M52" s="609"/>
      <c r="N52" s="609"/>
      <c r="O52" s="609"/>
      <c r="P52" s="609"/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5">
        <v>4680115885882</v>
      </c>
      <c r="E53" s="596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84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04"/>
      <c r="R53" s="604"/>
      <c r="S53" s="604"/>
      <c r="T53" s="605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5">
        <v>4680115881426</v>
      </c>
      <c r="E54" s="596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6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04"/>
      <c r="R54" s="604"/>
      <c r="S54" s="604"/>
      <c r="T54" s="605"/>
      <c r="U54" s="34"/>
      <c r="V54" s="34"/>
      <c r="W54" s="35" t="s">
        <v>70</v>
      </c>
      <c r="X54" s="591">
        <v>200</v>
      </c>
      <c r="Y54" s="592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5">
        <v>4680115880283</v>
      </c>
      <c r="E55" s="596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04"/>
      <c r="R55" s="604"/>
      <c r="S55" s="604"/>
      <c r="T55" s="605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5">
        <v>4680115881525</v>
      </c>
      <c r="E56" s="596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04"/>
      <c r="R56" s="604"/>
      <c r="S56" s="604"/>
      <c r="T56" s="605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5">
        <v>4680115885899</v>
      </c>
      <c r="E57" s="596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7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04"/>
      <c r="R57" s="604"/>
      <c r="S57" s="604"/>
      <c r="T57" s="605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140</v>
      </c>
      <c r="B58" s="54" t="s">
        <v>141</v>
      </c>
      <c r="C58" s="31">
        <v>4301011801</v>
      </c>
      <c r="D58" s="595">
        <v>4680115881419</v>
      </c>
      <c r="E58" s="596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61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04"/>
      <c r="R58" s="604"/>
      <c r="S58" s="604"/>
      <c r="T58" s="605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609"/>
      <c r="C59" s="609"/>
      <c r="D59" s="609"/>
      <c r="E59" s="609"/>
      <c r="F59" s="609"/>
      <c r="G59" s="609"/>
      <c r="H59" s="609"/>
      <c r="I59" s="609"/>
      <c r="J59" s="609"/>
      <c r="K59" s="609"/>
      <c r="L59" s="609"/>
      <c r="M59" s="609"/>
      <c r="N59" s="609"/>
      <c r="O59" s="610"/>
      <c r="P59" s="614" t="s">
        <v>72</v>
      </c>
      <c r="Q59" s="615"/>
      <c r="R59" s="615"/>
      <c r="S59" s="615"/>
      <c r="T59" s="615"/>
      <c r="U59" s="615"/>
      <c r="V59" s="616"/>
      <c r="W59" s="37" t="s">
        <v>73</v>
      </c>
      <c r="X59" s="593">
        <f>IFERROR(X53/H53,"0")+IFERROR(X54/H54,"0")+IFERROR(X55/H55,"0")+IFERROR(X56/H56,"0")+IFERROR(X57/H57,"0")+IFERROR(X58/H58,"0")</f>
        <v>18.518518518518519</v>
      </c>
      <c r="Y59" s="593">
        <f>IFERROR(Y53/H53,"0")+IFERROR(Y54/H54,"0")+IFERROR(Y55/H55,"0")+IFERROR(Y56/H56,"0")+IFERROR(Y57/H57,"0")+IFERROR(Y58/H58,"0")</f>
        <v>19</v>
      </c>
      <c r="Z59" s="593">
        <f>IFERROR(IF(Z53="",0,Z53),"0")+IFERROR(IF(Z54="",0,Z54),"0")+IFERROR(IF(Z55="",0,Z55),"0")+IFERROR(IF(Z56="",0,Z56),"0")+IFERROR(IF(Z57="",0,Z57),"0")+IFERROR(IF(Z58="",0,Z58),"0")</f>
        <v>0.36062</v>
      </c>
      <c r="AA59" s="594"/>
      <c r="AB59" s="594"/>
      <c r="AC59" s="594"/>
    </row>
    <row r="60" spans="1:68" x14ac:dyDescent="0.2">
      <c r="A60" s="609"/>
      <c r="B60" s="609"/>
      <c r="C60" s="609"/>
      <c r="D60" s="609"/>
      <c r="E60" s="609"/>
      <c r="F60" s="609"/>
      <c r="G60" s="609"/>
      <c r="H60" s="609"/>
      <c r="I60" s="609"/>
      <c r="J60" s="609"/>
      <c r="K60" s="609"/>
      <c r="L60" s="609"/>
      <c r="M60" s="609"/>
      <c r="N60" s="609"/>
      <c r="O60" s="610"/>
      <c r="P60" s="614" t="s">
        <v>72</v>
      </c>
      <c r="Q60" s="615"/>
      <c r="R60" s="615"/>
      <c r="S60" s="615"/>
      <c r="T60" s="615"/>
      <c r="U60" s="615"/>
      <c r="V60" s="616"/>
      <c r="W60" s="37" t="s">
        <v>70</v>
      </c>
      <c r="X60" s="593">
        <f>IFERROR(SUM(X53:X58),"0")</f>
        <v>200</v>
      </c>
      <c r="Y60" s="593">
        <f>IFERROR(SUM(Y53:Y58),"0")</f>
        <v>205.20000000000002</v>
      </c>
      <c r="Z60" s="37"/>
      <c r="AA60" s="594"/>
      <c r="AB60" s="594"/>
      <c r="AC60" s="594"/>
    </row>
    <row r="61" spans="1:68" ht="14.25" hidden="1" customHeight="1" x14ac:dyDescent="0.25">
      <c r="A61" s="611" t="s">
        <v>143</v>
      </c>
      <c r="B61" s="609"/>
      <c r="C61" s="609"/>
      <c r="D61" s="609"/>
      <c r="E61" s="609"/>
      <c r="F61" s="609"/>
      <c r="G61" s="609"/>
      <c r="H61" s="609"/>
      <c r="I61" s="609"/>
      <c r="J61" s="609"/>
      <c r="K61" s="609"/>
      <c r="L61" s="609"/>
      <c r="M61" s="609"/>
      <c r="N61" s="609"/>
      <c r="O61" s="609"/>
      <c r="P61" s="609"/>
      <c r="Q61" s="609"/>
      <c r="R61" s="609"/>
      <c r="S61" s="609"/>
      <c r="T61" s="609"/>
      <c r="U61" s="609"/>
      <c r="V61" s="609"/>
      <c r="W61" s="609"/>
      <c r="X61" s="609"/>
      <c r="Y61" s="609"/>
      <c r="Z61" s="609"/>
      <c r="AA61" s="587"/>
      <c r="AB61" s="587"/>
      <c r="AC61" s="587"/>
    </row>
    <row r="62" spans="1:68" ht="16.5" hidden="1" customHeight="1" x14ac:dyDescent="0.25">
      <c r="A62" s="54" t="s">
        <v>144</v>
      </c>
      <c r="B62" s="54" t="s">
        <v>145</v>
      </c>
      <c r="C62" s="31">
        <v>4301020298</v>
      </c>
      <c r="D62" s="595">
        <v>4680115881440</v>
      </c>
      <c r="E62" s="596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04"/>
      <c r="R62" s="604"/>
      <c r="S62" s="604"/>
      <c r="T62" s="605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595">
        <v>4680115882751</v>
      </c>
      <c r="E63" s="596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5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04"/>
      <c r="R63" s="604"/>
      <c r="S63" s="604"/>
      <c r="T63" s="605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595">
        <v>4680115885950</v>
      </c>
      <c r="E64" s="596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04"/>
      <c r="R64" s="604"/>
      <c r="S64" s="604"/>
      <c r="T64" s="605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4301020296</v>
      </c>
      <c r="D65" s="595">
        <v>4680115881433</v>
      </c>
      <c r="E65" s="596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6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04"/>
      <c r="R65" s="604"/>
      <c r="S65" s="604"/>
      <c r="T65" s="605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609"/>
      <c r="C66" s="609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10"/>
      <c r="P66" s="614" t="s">
        <v>72</v>
      </c>
      <c r="Q66" s="615"/>
      <c r="R66" s="615"/>
      <c r="S66" s="615"/>
      <c r="T66" s="615"/>
      <c r="U66" s="615"/>
      <c r="V66" s="616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609"/>
      <c r="B67" s="609"/>
      <c r="C67" s="609"/>
      <c r="D67" s="609"/>
      <c r="E67" s="609"/>
      <c r="F67" s="609"/>
      <c r="G67" s="609"/>
      <c r="H67" s="609"/>
      <c r="I67" s="609"/>
      <c r="J67" s="609"/>
      <c r="K67" s="609"/>
      <c r="L67" s="609"/>
      <c r="M67" s="609"/>
      <c r="N67" s="609"/>
      <c r="O67" s="610"/>
      <c r="P67" s="614" t="s">
        <v>72</v>
      </c>
      <c r="Q67" s="615"/>
      <c r="R67" s="615"/>
      <c r="S67" s="615"/>
      <c r="T67" s="615"/>
      <c r="U67" s="615"/>
      <c r="V67" s="616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611" t="s">
        <v>64</v>
      </c>
      <c r="B68" s="609"/>
      <c r="C68" s="609"/>
      <c r="D68" s="609"/>
      <c r="E68" s="609"/>
      <c r="F68" s="609"/>
      <c r="G68" s="609"/>
      <c r="H68" s="609"/>
      <c r="I68" s="609"/>
      <c r="J68" s="609"/>
      <c r="K68" s="609"/>
      <c r="L68" s="609"/>
      <c r="M68" s="609"/>
      <c r="N68" s="609"/>
      <c r="O68" s="609"/>
      <c r="P68" s="609"/>
      <c r="Q68" s="609"/>
      <c r="R68" s="609"/>
      <c r="S68" s="609"/>
      <c r="T68" s="609"/>
      <c r="U68" s="609"/>
      <c r="V68" s="609"/>
      <c r="W68" s="609"/>
      <c r="X68" s="609"/>
      <c r="Y68" s="609"/>
      <c r="Z68" s="60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595">
        <v>4680115885073</v>
      </c>
      <c r="E69" s="596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04"/>
      <c r="R69" s="604"/>
      <c r="S69" s="604"/>
      <c r="T69" s="605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595">
        <v>4680115885059</v>
      </c>
      <c r="E70" s="596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04"/>
      <c r="R70" s="604"/>
      <c r="S70" s="604"/>
      <c r="T70" s="605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595">
        <v>4680115885097</v>
      </c>
      <c r="E71" s="596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04"/>
      <c r="R71" s="604"/>
      <c r="S71" s="604"/>
      <c r="T71" s="605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609"/>
      <c r="C72" s="609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10"/>
      <c r="P72" s="614" t="s">
        <v>72</v>
      </c>
      <c r="Q72" s="615"/>
      <c r="R72" s="615"/>
      <c r="S72" s="615"/>
      <c r="T72" s="615"/>
      <c r="U72" s="615"/>
      <c r="V72" s="616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609"/>
      <c r="B73" s="609"/>
      <c r="C73" s="609"/>
      <c r="D73" s="609"/>
      <c r="E73" s="609"/>
      <c r="F73" s="609"/>
      <c r="G73" s="609"/>
      <c r="H73" s="609"/>
      <c r="I73" s="609"/>
      <c r="J73" s="609"/>
      <c r="K73" s="609"/>
      <c r="L73" s="609"/>
      <c r="M73" s="609"/>
      <c r="N73" s="609"/>
      <c r="O73" s="610"/>
      <c r="P73" s="614" t="s">
        <v>72</v>
      </c>
      <c r="Q73" s="615"/>
      <c r="R73" s="615"/>
      <c r="S73" s="615"/>
      <c r="T73" s="615"/>
      <c r="U73" s="615"/>
      <c r="V73" s="616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611" t="s">
        <v>74</v>
      </c>
      <c r="B74" s="609"/>
      <c r="C74" s="609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595">
        <v>4680115881891</v>
      </c>
      <c r="E75" s="596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04"/>
      <c r="R75" s="604"/>
      <c r="S75" s="604"/>
      <c r="T75" s="605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595">
        <v>4680115885769</v>
      </c>
      <c r="E76" s="596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04"/>
      <c r="R76" s="604"/>
      <c r="S76" s="604"/>
      <c r="T76" s="605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4301051927</v>
      </c>
      <c r="D77" s="595">
        <v>4680115884410</v>
      </c>
      <c r="E77" s="596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8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04"/>
      <c r="R77" s="604"/>
      <c r="S77" s="604"/>
      <c r="T77" s="605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595">
        <v>4680115884311</v>
      </c>
      <c r="E78" s="596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9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04"/>
      <c r="R78" s="604"/>
      <c r="S78" s="604"/>
      <c r="T78" s="605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595">
        <v>4680115885929</v>
      </c>
      <c r="E79" s="596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04"/>
      <c r="R79" s="604"/>
      <c r="S79" s="604"/>
      <c r="T79" s="605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595">
        <v>4680115884403</v>
      </c>
      <c r="E80" s="596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04"/>
      <c r="R80" s="604"/>
      <c r="S80" s="604"/>
      <c r="T80" s="605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609"/>
      <c r="C81" s="609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10"/>
      <c r="P81" s="614" t="s">
        <v>72</v>
      </c>
      <c r="Q81" s="615"/>
      <c r="R81" s="615"/>
      <c r="S81" s="615"/>
      <c r="T81" s="615"/>
      <c r="U81" s="615"/>
      <c r="V81" s="616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609"/>
      <c r="B82" s="609"/>
      <c r="C82" s="609"/>
      <c r="D82" s="609"/>
      <c r="E82" s="609"/>
      <c r="F82" s="609"/>
      <c r="G82" s="609"/>
      <c r="H82" s="609"/>
      <c r="I82" s="609"/>
      <c r="J82" s="609"/>
      <c r="K82" s="609"/>
      <c r="L82" s="609"/>
      <c r="M82" s="609"/>
      <c r="N82" s="609"/>
      <c r="O82" s="610"/>
      <c r="P82" s="614" t="s">
        <v>72</v>
      </c>
      <c r="Q82" s="615"/>
      <c r="R82" s="615"/>
      <c r="S82" s="615"/>
      <c r="T82" s="615"/>
      <c r="U82" s="615"/>
      <c r="V82" s="616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611" t="s">
        <v>178</v>
      </c>
      <c r="B83" s="609"/>
      <c r="C83" s="609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595">
        <v>4680115881532</v>
      </c>
      <c r="E84" s="596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7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04"/>
      <c r="R84" s="604"/>
      <c r="S84" s="604"/>
      <c r="T84" s="605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595">
        <v>4680115881464</v>
      </c>
      <c r="E85" s="596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04"/>
      <c r="R85" s="604"/>
      <c r="S85" s="604"/>
      <c r="T85" s="605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609"/>
      <c r="C86" s="609"/>
      <c r="D86" s="609"/>
      <c r="E86" s="609"/>
      <c r="F86" s="609"/>
      <c r="G86" s="609"/>
      <c r="H86" s="609"/>
      <c r="I86" s="609"/>
      <c r="J86" s="609"/>
      <c r="K86" s="609"/>
      <c r="L86" s="609"/>
      <c r="M86" s="609"/>
      <c r="N86" s="609"/>
      <c r="O86" s="610"/>
      <c r="P86" s="614" t="s">
        <v>72</v>
      </c>
      <c r="Q86" s="615"/>
      <c r="R86" s="615"/>
      <c r="S86" s="615"/>
      <c r="T86" s="615"/>
      <c r="U86" s="615"/>
      <c r="V86" s="616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609"/>
      <c r="B87" s="609"/>
      <c r="C87" s="609"/>
      <c r="D87" s="609"/>
      <c r="E87" s="609"/>
      <c r="F87" s="609"/>
      <c r="G87" s="609"/>
      <c r="H87" s="609"/>
      <c r="I87" s="609"/>
      <c r="J87" s="609"/>
      <c r="K87" s="609"/>
      <c r="L87" s="609"/>
      <c r="M87" s="609"/>
      <c r="N87" s="609"/>
      <c r="O87" s="610"/>
      <c r="P87" s="614" t="s">
        <v>72</v>
      </c>
      <c r="Q87" s="615"/>
      <c r="R87" s="615"/>
      <c r="S87" s="615"/>
      <c r="T87" s="615"/>
      <c r="U87" s="615"/>
      <c r="V87" s="616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24" t="s">
        <v>185</v>
      </c>
      <c r="B88" s="609"/>
      <c r="C88" s="609"/>
      <c r="D88" s="609"/>
      <c r="E88" s="609"/>
      <c r="F88" s="609"/>
      <c r="G88" s="609"/>
      <c r="H88" s="609"/>
      <c r="I88" s="609"/>
      <c r="J88" s="609"/>
      <c r="K88" s="609"/>
      <c r="L88" s="609"/>
      <c r="M88" s="609"/>
      <c r="N88" s="609"/>
      <c r="O88" s="609"/>
      <c r="P88" s="609"/>
      <c r="Q88" s="609"/>
      <c r="R88" s="609"/>
      <c r="S88" s="609"/>
      <c r="T88" s="609"/>
      <c r="U88" s="609"/>
      <c r="V88" s="609"/>
      <c r="W88" s="609"/>
      <c r="X88" s="609"/>
      <c r="Y88" s="609"/>
      <c r="Z88" s="609"/>
      <c r="AA88" s="586"/>
      <c r="AB88" s="586"/>
      <c r="AC88" s="586"/>
    </row>
    <row r="89" spans="1:68" ht="14.25" hidden="1" customHeight="1" x14ac:dyDescent="0.25">
      <c r="A89" s="611" t="s">
        <v>102</v>
      </c>
      <c r="B89" s="609"/>
      <c r="C89" s="609"/>
      <c r="D89" s="609"/>
      <c r="E89" s="609"/>
      <c r="F89" s="609"/>
      <c r="G89" s="609"/>
      <c r="H89" s="609"/>
      <c r="I89" s="609"/>
      <c r="J89" s="609"/>
      <c r="K89" s="609"/>
      <c r="L89" s="609"/>
      <c r="M89" s="609"/>
      <c r="N89" s="609"/>
      <c r="O89" s="609"/>
      <c r="P89" s="609"/>
      <c r="Q89" s="609"/>
      <c r="R89" s="609"/>
      <c r="S89" s="609"/>
      <c r="T89" s="609"/>
      <c r="U89" s="609"/>
      <c r="V89" s="609"/>
      <c r="W89" s="609"/>
      <c r="X89" s="609"/>
      <c r="Y89" s="609"/>
      <c r="Z89" s="609"/>
      <c r="AA89" s="587"/>
      <c r="AB89" s="587"/>
      <c r="AC89" s="587"/>
    </row>
    <row r="90" spans="1:68" ht="27" hidden="1" customHeight="1" x14ac:dyDescent="0.25">
      <c r="A90" s="54" t="s">
        <v>186</v>
      </c>
      <c r="B90" s="54" t="s">
        <v>187</v>
      </c>
      <c r="C90" s="31">
        <v>4301011468</v>
      </c>
      <c r="D90" s="595">
        <v>4680115881327</v>
      </c>
      <c r="E90" s="596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6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04"/>
      <c r="R90" s="604"/>
      <c r="S90" s="604"/>
      <c r="T90" s="605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595">
        <v>4680115881518</v>
      </c>
      <c r="E91" s="596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04"/>
      <c r="R91" s="604"/>
      <c r="S91" s="604"/>
      <c r="T91" s="605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191</v>
      </c>
      <c r="B92" s="54" t="s">
        <v>192</v>
      </c>
      <c r="C92" s="31">
        <v>4301011443</v>
      </c>
      <c r="D92" s="595">
        <v>4680115881303</v>
      </c>
      <c r="E92" s="596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91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04"/>
      <c r="R92" s="604"/>
      <c r="S92" s="604"/>
      <c r="T92" s="605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10"/>
      <c r="P93" s="614" t="s">
        <v>72</v>
      </c>
      <c r="Q93" s="615"/>
      <c r="R93" s="615"/>
      <c r="S93" s="615"/>
      <c r="T93" s="615"/>
      <c r="U93" s="615"/>
      <c r="V93" s="616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609"/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09"/>
      <c r="N94" s="609"/>
      <c r="O94" s="610"/>
      <c r="P94" s="614" t="s">
        <v>72</v>
      </c>
      <c r="Q94" s="615"/>
      <c r="R94" s="615"/>
      <c r="S94" s="615"/>
      <c r="T94" s="615"/>
      <c r="U94" s="615"/>
      <c r="V94" s="616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611" t="s">
        <v>74</v>
      </c>
      <c r="B95" s="609"/>
      <c r="C95" s="609"/>
      <c r="D95" s="609"/>
      <c r="E95" s="609"/>
      <c r="F95" s="609"/>
      <c r="G95" s="609"/>
      <c r="H95" s="609"/>
      <c r="I95" s="609"/>
      <c r="J95" s="609"/>
      <c r="K95" s="609"/>
      <c r="L95" s="609"/>
      <c r="M95" s="609"/>
      <c r="N95" s="609"/>
      <c r="O95" s="609"/>
      <c r="P95" s="609"/>
      <c r="Q95" s="609"/>
      <c r="R95" s="609"/>
      <c r="S95" s="609"/>
      <c r="T95" s="609"/>
      <c r="U95" s="609"/>
      <c r="V95" s="609"/>
      <c r="W95" s="609"/>
      <c r="X95" s="609"/>
      <c r="Y95" s="609"/>
      <c r="Z95" s="609"/>
      <c r="AA95" s="587"/>
      <c r="AB95" s="587"/>
      <c r="AC95" s="587"/>
    </row>
    <row r="96" spans="1:68" ht="16.5" hidden="1" customHeight="1" x14ac:dyDescent="0.25">
      <c r="A96" s="54" t="s">
        <v>194</v>
      </c>
      <c r="B96" s="54" t="s">
        <v>195</v>
      </c>
      <c r="C96" s="31">
        <v>4301051546</v>
      </c>
      <c r="D96" s="595">
        <v>4607091386967</v>
      </c>
      <c r="E96" s="596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77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04"/>
      <c r="R96" s="604"/>
      <c r="S96" s="604"/>
      <c r="T96" s="605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595">
        <v>4607091386967</v>
      </c>
      <c r="E97" s="596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878" t="s">
        <v>198</v>
      </c>
      <c r="Q97" s="604"/>
      <c r="R97" s="604"/>
      <c r="S97" s="604"/>
      <c r="T97" s="605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595">
        <v>4607091386967</v>
      </c>
      <c r="E98" s="596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04"/>
      <c r="R98" s="604"/>
      <c r="S98" s="604"/>
      <c r="T98" s="605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595">
        <v>4680115884953</v>
      </c>
      <c r="E99" s="596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90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04"/>
      <c r="R99" s="604"/>
      <c r="S99" s="604"/>
      <c r="T99" s="605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4301052039</v>
      </c>
      <c r="D100" s="595">
        <v>4607091385731</v>
      </c>
      <c r="E100" s="596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9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04"/>
      <c r="R100" s="604"/>
      <c r="S100" s="604"/>
      <c r="T100" s="605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595">
        <v>4607091385731</v>
      </c>
      <c r="E101" s="596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69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04"/>
      <c r="R101" s="604"/>
      <c r="S101" s="604"/>
      <c r="T101" s="605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595">
        <v>4680115880894</v>
      </c>
      <c r="E102" s="596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6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04"/>
      <c r="R102" s="604"/>
      <c r="S102" s="604"/>
      <c r="T102" s="605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595">
        <v>4680115880214</v>
      </c>
      <c r="E103" s="596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87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04"/>
      <c r="R103" s="604"/>
      <c r="S103" s="604"/>
      <c r="T103" s="605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609"/>
      <c r="C104" s="609"/>
      <c r="D104" s="609"/>
      <c r="E104" s="609"/>
      <c r="F104" s="609"/>
      <c r="G104" s="609"/>
      <c r="H104" s="609"/>
      <c r="I104" s="609"/>
      <c r="J104" s="609"/>
      <c r="K104" s="609"/>
      <c r="L104" s="609"/>
      <c r="M104" s="609"/>
      <c r="N104" s="609"/>
      <c r="O104" s="610"/>
      <c r="P104" s="614" t="s">
        <v>72</v>
      </c>
      <c r="Q104" s="615"/>
      <c r="R104" s="615"/>
      <c r="S104" s="615"/>
      <c r="T104" s="615"/>
      <c r="U104" s="615"/>
      <c r="V104" s="616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609"/>
      <c r="B105" s="609"/>
      <c r="C105" s="609"/>
      <c r="D105" s="609"/>
      <c r="E105" s="609"/>
      <c r="F105" s="609"/>
      <c r="G105" s="609"/>
      <c r="H105" s="609"/>
      <c r="I105" s="609"/>
      <c r="J105" s="609"/>
      <c r="K105" s="609"/>
      <c r="L105" s="609"/>
      <c r="M105" s="609"/>
      <c r="N105" s="609"/>
      <c r="O105" s="610"/>
      <c r="P105" s="614" t="s">
        <v>72</v>
      </c>
      <c r="Q105" s="615"/>
      <c r="R105" s="615"/>
      <c r="S105" s="615"/>
      <c r="T105" s="615"/>
      <c r="U105" s="615"/>
      <c r="V105" s="616"/>
      <c r="W105" s="37" t="s">
        <v>70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24" t="s">
        <v>212</v>
      </c>
      <c r="B106" s="609"/>
      <c r="C106" s="609"/>
      <c r="D106" s="609"/>
      <c r="E106" s="609"/>
      <c r="F106" s="609"/>
      <c r="G106" s="609"/>
      <c r="H106" s="609"/>
      <c r="I106" s="609"/>
      <c r="J106" s="609"/>
      <c r="K106" s="609"/>
      <c r="L106" s="609"/>
      <c r="M106" s="609"/>
      <c r="N106" s="609"/>
      <c r="O106" s="609"/>
      <c r="P106" s="609"/>
      <c r="Q106" s="609"/>
      <c r="R106" s="609"/>
      <c r="S106" s="609"/>
      <c r="T106" s="609"/>
      <c r="U106" s="609"/>
      <c r="V106" s="609"/>
      <c r="W106" s="609"/>
      <c r="X106" s="609"/>
      <c r="Y106" s="609"/>
      <c r="Z106" s="609"/>
      <c r="AA106" s="586"/>
      <c r="AB106" s="586"/>
      <c r="AC106" s="586"/>
    </row>
    <row r="107" spans="1:68" ht="14.25" hidden="1" customHeight="1" x14ac:dyDescent="0.25">
      <c r="A107" s="611" t="s">
        <v>102</v>
      </c>
      <c r="B107" s="609"/>
      <c r="C107" s="609"/>
      <c r="D107" s="609"/>
      <c r="E107" s="609"/>
      <c r="F107" s="609"/>
      <c r="G107" s="609"/>
      <c r="H107" s="609"/>
      <c r="I107" s="609"/>
      <c r="J107" s="609"/>
      <c r="K107" s="609"/>
      <c r="L107" s="609"/>
      <c r="M107" s="609"/>
      <c r="N107" s="609"/>
      <c r="O107" s="609"/>
      <c r="P107" s="609"/>
      <c r="Q107" s="609"/>
      <c r="R107" s="609"/>
      <c r="S107" s="609"/>
      <c r="T107" s="609"/>
      <c r="U107" s="609"/>
      <c r="V107" s="609"/>
      <c r="W107" s="609"/>
      <c r="X107" s="609"/>
      <c r="Y107" s="609"/>
      <c r="Z107" s="60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595">
        <v>4680115882133</v>
      </c>
      <c r="E108" s="596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04"/>
      <c r="R108" s="604"/>
      <c r="S108" s="604"/>
      <c r="T108" s="605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595">
        <v>4680115880269</v>
      </c>
      <c r="E109" s="596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7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04"/>
      <c r="R109" s="604"/>
      <c r="S109" s="604"/>
      <c r="T109" s="605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595">
        <v>4680115880429</v>
      </c>
      <c r="E110" s="596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6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04"/>
      <c r="R110" s="604"/>
      <c r="S110" s="604"/>
      <c r="T110" s="605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595">
        <v>4680115881457</v>
      </c>
      <c r="E111" s="596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7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04"/>
      <c r="R111" s="604"/>
      <c r="S111" s="604"/>
      <c r="T111" s="605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609"/>
      <c r="C112" s="609"/>
      <c r="D112" s="609"/>
      <c r="E112" s="609"/>
      <c r="F112" s="609"/>
      <c r="G112" s="609"/>
      <c r="H112" s="609"/>
      <c r="I112" s="609"/>
      <c r="J112" s="609"/>
      <c r="K112" s="609"/>
      <c r="L112" s="609"/>
      <c r="M112" s="609"/>
      <c r="N112" s="609"/>
      <c r="O112" s="610"/>
      <c r="P112" s="614" t="s">
        <v>72</v>
      </c>
      <c r="Q112" s="615"/>
      <c r="R112" s="615"/>
      <c r="S112" s="615"/>
      <c r="T112" s="615"/>
      <c r="U112" s="615"/>
      <c r="V112" s="616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609"/>
      <c r="B113" s="609"/>
      <c r="C113" s="609"/>
      <c r="D113" s="609"/>
      <c r="E113" s="609"/>
      <c r="F113" s="609"/>
      <c r="G113" s="609"/>
      <c r="H113" s="609"/>
      <c r="I113" s="609"/>
      <c r="J113" s="609"/>
      <c r="K113" s="609"/>
      <c r="L113" s="609"/>
      <c r="M113" s="609"/>
      <c r="N113" s="609"/>
      <c r="O113" s="610"/>
      <c r="P113" s="614" t="s">
        <v>72</v>
      </c>
      <c r="Q113" s="615"/>
      <c r="R113" s="615"/>
      <c r="S113" s="615"/>
      <c r="T113" s="615"/>
      <c r="U113" s="615"/>
      <c r="V113" s="616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611" t="s">
        <v>143</v>
      </c>
      <c r="B114" s="609"/>
      <c r="C114" s="609"/>
      <c r="D114" s="609"/>
      <c r="E114" s="609"/>
      <c r="F114" s="609"/>
      <c r="G114" s="609"/>
      <c r="H114" s="609"/>
      <c r="I114" s="609"/>
      <c r="J114" s="609"/>
      <c r="K114" s="609"/>
      <c r="L114" s="609"/>
      <c r="M114" s="609"/>
      <c r="N114" s="609"/>
      <c r="O114" s="609"/>
      <c r="P114" s="609"/>
      <c r="Q114" s="609"/>
      <c r="R114" s="609"/>
      <c r="S114" s="609"/>
      <c r="T114" s="609"/>
      <c r="U114" s="609"/>
      <c r="V114" s="609"/>
      <c r="W114" s="609"/>
      <c r="X114" s="609"/>
      <c r="Y114" s="609"/>
      <c r="Z114" s="60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595">
        <v>4680115881488</v>
      </c>
      <c r="E115" s="596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04"/>
      <c r="R115" s="604"/>
      <c r="S115" s="604"/>
      <c r="T115" s="605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595">
        <v>4680115882775</v>
      </c>
      <c r="E116" s="596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04"/>
      <c r="R116" s="604"/>
      <c r="S116" s="604"/>
      <c r="T116" s="605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595">
        <v>4680115880658</v>
      </c>
      <c r="E117" s="596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83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04"/>
      <c r="R117" s="604"/>
      <c r="S117" s="604"/>
      <c r="T117" s="605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609"/>
      <c r="C118" s="609"/>
      <c r="D118" s="609"/>
      <c r="E118" s="609"/>
      <c r="F118" s="609"/>
      <c r="G118" s="609"/>
      <c r="H118" s="609"/>
      <c r="I118" s="609"/>
      <c r="J118" s="609"/>
      <c r="K118" s="609"/>
      <c r="L118" s="609"/>
      <c r="M118" s="609"/>
      <c r="N118" s="609"/>
      <c r="O118" s="610"/>
      <c r="P118" s="614" t="s">
        <v>72</v>
      </c>
      <c r="Q118" s="615"/>
      <c r="R118" s="615"/>
      <c r="S118" s="615"/>
      <c r="T118" s="615"/>
      <c r="U118" s="615"/>
      <c r="V118" s="616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609"/>
      <c r="B119" s="609"/>
      <c r="C119" s="609"/>
      <c r="D119" s="609"/>
      <c r="E119" s="609"/>
      <c r="F119" s="609"/>
      <c r="G119" s="609"/>
      <c r="H119" s="609"/>
      <c r="I119" s="609"/>
      <c r="J119" s="609"/>
      <c r="K119" s="609"/>
      <c r="L119" s="609"/>
      <c r="M119" s="609"/>
      <c r="N119" s="609"/>
      <c r="O119" s="610"/>
      <c r="P119" s="614" t="s">
        <v>72</v>
      </c>
      <c r="Q119" s="615"/>
      <c r="R119" s="615"/>
      <c r="S119" s="615"/>
      <c r="T119" s="615"/>
      <c r="U119" s="615"/>
      <c r="V119" s="616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611" t="s">
        <v>74</v>
      </c>
      <c r="B120" s="609"/>
      <c r="C120" s="609"/>
      <c r="D120" s="609"/>
      <c r="E120" s="609"/>
      <c r="F120" s="609"/>
      <c r="G120" s="609"/>
      <c r="H120" s="609"/>
      <c r="I120" s="609"/>
      <c r="J120" s="609"/>
      <c r="K120" s="609"/>
      <c r="L120" s="609"/>
      <c r="M120" s="609"/>
      <c r="N120" s="609"/>
      <c r="O120" s="609"/>
      <c r="P120" s="609"/>
      <c r="Q120" s="609"/>
      <c r="R120" s="609"/>
      <c r="S120" s="609"/>
      <c r="T120" s="609"/>
      <c r="U120" s="609"/>
      <c r="V120" s="609"/>
      <c r="W120" s="609"/>
      <c r="X120" s="609"/>
      <c r="Y120" s="609"/>
      <c r="Z120" s="60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595">
        <v>4607091385168</v>
      </c>
      <c r="E121" s="596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64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04"/>
      <c r="R121" s="604"/>
      <c r="S121" s="604"/>
      <c r="T121" s="605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595">
        <v>4607091385168</v>
      </c>
      <c r="E122" s="596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8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04"/>
      <c r="R122" s="604"/>
      <c r="S122" s="604"/>
      <c r="T122" s="605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hidden="1" customHeight="1" x14ac:dyDescent="0.25">
      <c r="A123" s="54" t="s">
        <v>229</v>
      </c>
      <c r="B123" s="54" t="s">
        <v>234</v>
      </c>
      <c r="C123" s="31">
        <v>4301051625</v>
      </c>
      <c r="D123" s="595">
        <v>4607091385168</v>
      </c>
      <c r="E123" s="596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6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04"/>
      <c r="R123" s="604"/>
      <c r="S123" s="604"/>
      <c r="T123" s="605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595">
        <v>4607091383256</v>
      </c>
      <c r="E124" s="596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6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04"/>
      <c r="R124" s="604"/>
      <c r="S124" s="604"/>
      <c r="T124" s="605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4301051721</v>
      </c>
      <c r="D125" s="595">
        <v>4607091385748</v>
      </c>
      <c r="E125" s="596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70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04"/>
      <c r="R125" s="604"/>
      <c r="S125" s="604"/>
      <c r="T125" s="605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595">
        <v>4680115884533</v>
      </c>
      <c r="E126" s="596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6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04"/>
      <c r="R126" s="604"/>
      <c r="S126" s="604"/>
      <c r="T126" s="605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595">
        <v>4680115882645</v>
      </c>
      <c r="E127" s="596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6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04"/>
      <c r="R127" s="604"/>
      <c r="S127" s="604"/>
      <c r="T127" s="605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609"/>
      <c r="C128" s="609"/>
      <c r="D128" s="609"/>
      <c r="E128" s="609"/>
      <c r="F128" s="609"/>
      <c r="G128" s="609"/>
      <c r="H128" s="609"/>
      <c r="I128" s="609"/>
      <c r="J128" s="609"/>
      <c r="K128" s="609"/>
      <c r="L128" s="609"/>
      <c r="M128" s="609"/>
      <c r="N128" s="609"/>
      <c r="O128" s="610"/>
      <c r="P128" s="614" t="s">
        <v>72</v>
      </c>
      <c r="Q128" s="615"/>
      <c r="R128" s="615"/>
      <c r="S128" s="615"/>
      <c r="T128" s="615"/>
      <c r="U128" s="615"/>
      <c r="V128" s="616"/>
      <c r="W128" s="37" t="s">
        <v>73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609"/>
      <c r="B129" s="609"/>
      <c r="C129" s="609"/>
      <c r="D129" s="609"/>
      <c r="E129" s="609"/>
      <c r="F129" s="609"/>
      <c r="G129" s="609"/>
      <c r="H129" s="609"/>
      <c r="I129" s="609"/>
      <c r="J129" s="609"/>
      <c r="K129" s="609"/>
      <c r="L129" s="609"/>
      <c r="M129" s="609"/>
      <c r="N129" s="609"/>
      <c r="O129" s="610"/>
      <c r="P129" s="614" t="s">
        <v>72</v>
      </c>
      <c r="Q129" s="615"/>
      <c r="R129" s="615"/>
      <c r="S129" s="615"/>
      <c r="T129" s="615"/>
      <c r="U129" s="615"/>
      <c r="V129" s="616"/>
      <c r="W129" s="37" t="s">
        <v>70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611" t="s">
        <v>178</v>
      </c>
      <c r="B130" s="609"/>
      <c r="C130" s="609"/>
      <c r="D130" s="609"/>
      <c r="E130" s="609"/>
      <c r="F130" s="609"/>
      <c r="G130" s="609"/>
      <c r="H130" s="609"/>
      <c r="I130" s="609"/>
      <c r="J130" s="609"/>
      <c r="K130" s="609"/>
      <c r="L130" s="609"/>
      <c r="M130" s="609"/>
      <c r="N130" s="609"/>
      <c r="O130" s="609"/>
      <c r="P130" s="609"/>
      <c r="Q130" s="609"/>
      <c r="R130" s="609"/>
      <c r="S130" s="609"/>
      <c r="T130" s="609"/>
      <c r="U130" s="609"/>
      <c r="V130" s="609"/>
      <c r="W130" s="609"/>
      <c r="X130" s="609"/>
      <c r="Y130" s="609"/>
      <c r="Z130" s="60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595">
        <v>4680115882652</v>
      </c>
      <c r="E131" s="596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04"/>
      <c r="R131" s="604"/>
      <c r="S131" s="604"/>
      <c r="T131" s="605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595">
        <v>4680115880238</v>
      </c>
      <c r="E132" s="596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8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04"/>
      <c r="R132" s="604"/>
      <c r="S132" s="604"/>
      <c r="T132" s="605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609"/>
      <c r="C133" s="609"/>
      <c r="D133" s="609"/>
      <c r="E133" s="609"/>
      <c r="F133" s="609"/>
      <c r="G133" s="609"/>
      <c r="H133" s="609"/>
      <c r="I133" s="609"/>
      <c r="J133" s="609"/>
      <c r="K133" s="609"/>
      <c r="L133" s="609"/>
      <c r="M133" s="609"/>
      <c r="N133" s="609"/>
      <c r="O133" s="610"/>
      <c r="P133" s="614" t="s">
        <v>72</v>
      </c>
      <c r="Q133" s="615"/>
      <c r="R133" s="615"/>
      <c r="S133" s="615"/>
      <c r="T133" s="615"/>
      <c r="U133" s="615"/>
      <c r="V133" s="616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609"/>
      <c r="B134" s="609"/>
      <c r="C134" s="609"/>
      <c r="D134" s="609"/>
      <c r="E134" s="609"/>
      <c r="F134" s="609"/>
      <c r="G134" s="609"/>
      <c r="H134" s="609"/>
      <c r="I134" s="609"/>
      <c r="J134" s="609"/>
      <c r="K134" s="609"/>
      <c r="L134" s="609"/>
      <c r="M134" s="609"/>
      <c r="N134" s="609"/>
      <c r="O134" s="610"/>
      <c r="P134" s="614" t="s">
        <v>72</v>
      </c>
      <c r="Q134" s="615"/>
      <c r="R134" s="615"/>
      <c r="S134" s="615"/>
      <c r="T134" s="615"/>
      <c r="U134" s="615"/>
      <c r="V134" s="616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24" t="s">
        <v>251</v>
      </c>
      <c r="B135" s="609"/>
      <c r="C135" s="609"/>
      <c r="D135" s="609"/>
      <c r="E135" s="609"/>
      <c r="F135" s="609"/>
      <c r="G135" s="609"/>
      <c r="H135" s="609"/>
      <c r="I135" s="609"/>
      <c r="J135" s="609"/>
      <c r="K135" s="609"/>
      <c r="L135" s="609"/>
      <c r="M135" s="609"/>
      <c r="N135" s="609"/>
      <c r="O135" s="609"/>
      <c r="P135" s="609"/>
      <c r="Q135" s="609"/>
      <c r="R135" s="609"/>
      <c r="S135" s="609"/>
      <c r="T135" s="609"/>
      <c r="U135" s="609"/>
      <c r="V135" s="609"/>
      <c r="W135" s="609"/>
      <c r="X135" s="609"/>
      <c r="Y135" s="609"/>
      <c r="Z135" s="609"/>
      <c r="AA135" s="586"/>
      <c r="AB135" s="586"/>
      <c r="AC135" s="586"/>
    </row>
    <row r="136" spans="1:68" ht="14.25" hidden="1" customHeight="1" x14ac:dyDescent="0.25">
      <c r="A136" s="611" t="s">
        <v>102</v>
      </c>
      <c r="B136" s="609"/>
      <c r="C136" s="609"/>
      <c r="D136" s="609"/>
      <c r="E136" s="609"/>
      <c r="F136" s="609"/>
      <c r="G136" s="609"/>
      <c r="H136" s="609"/>
      <c r="I136" s="609"/>
      <c r="J136" s="609"/>
      <c r="K136" s="609"/>
      <c r="L136" s="609"/>
      <c r="M136" s="609"/>
      <c r="N136" s="609"/>
      <c r="O136" s="609"/>
      <c r="P136" s="609"/>
      <c r="Q136" s="609"/>
      <c r="R136" s="609"/>
      <c r="S136" s="609"/>
      <c r="T136" s="609"/>
      <c r="U136" s="609"/>
      <c r="V136" s="609"/>
      <c r="W136" s="609"/>
      <c r="X136" s="609"/>
      <c r="Y136" s="609"/>
      <c r="Z136" s="60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595">
        <v>4680115882577</v>
      </c>
      <c r="E137" s="596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83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04"/>
      <c r="R137" s="604"/>
      <c r="S137" s="604"/>
      <c r="T137" s="605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595">
        <v>4680115882577</v>
      </c>
      <c r="E138" s="596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04"/>
      <c r="R138" s="604"/>
      <c r="S138" s="604"/>
      <c r="T138" s="605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609"/>
      <c r="C139" s="609"/>
      <c r="D139" s="609"/>
      <c r="E139" s="609"/>
      <c r="F139" s="609"/>
      <c r="G139" s="609"/>
      <c r="H139" s="609"/>
      <c r="I139" s="609"/>
      <c r="J139" s="609"/>
      <c r="K139" s="609"/>
      <c r="L139" s="609"/>
      <c r="M139" s="609"/>
      <c r="N139" s="609"/>
      <c r="O139" s="610"/>
      <c r="P139" s="614" t="s">
        <v>72</v>
      </c>
      <c r="Q139" s="615"/>
      <c r="R139" s="615"/>
      <c r="S139" s="615"/>
      <c r="T139" s="615"/>
      <c r="U139" s="615"/>
      <c r="V139" s="616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609"/>
      <c r="B140" s="609"/>
      <c r="C140" s="609"/>
      <c r="D140" s="609"/>
      <c r="E140" s="609"/>
      <c r="F140" s="609"/>
      <c r="G140" s="609"/>
      <c r="H140" s="609"/>
      <c r="I140" s="609"/>
      <c r="J140" s="609"/>
      <c r="K140" s="609"/>
      <c r="L140" s="609"/>
      <c r="M140" s="609"/>
      <c r="N140" s="609"/>
      <c r="O140" s="610"/>
      <c r="P140" s="614" t="s">
        <v>72</v>
      </c>
      <c r="Q140" s="615"/>
      <c r="R140" s="615"/>
      <c r="S140" s="615"/>
      <c r="T140" s="615"/>
      <c r="U140" s="615"/>
      <c r="V140" s="616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611" t="s">
        <v>64</v>
      </c>
      <c r="B141" s="609"/>
      <c r="C141" s="609"/>
      <c r="D141" s="609"/>
      <c r="E141" s="609"/>
      <c r="F141" s="609"/>
      <c r="G141" s="609"/>
      <c r="H141" s="609"/>
      <c r="I141" s="609"/>
      <c r="J141" s="609"/>
      <c r="K141" s="609"/>
      <c r="L141" s="609"/>
      <c r="M141" s="609"/>
      <c r="N141" s="609"/>
      <c r="O141" s="609"/>
      <c r="P141" s="609"/>
      <c r="Q141" s="609"/>
      <c r="R141" s="609"/>
      <c r="S141" s="609"/>
      <c r="T141" s="609"/>
      <c r="U141" s="609"/>
      <c r="V141" s="609"/>
      <c r="W141" s="609"/>
      <c r="X141" s="609"/>
      <c r="Y141" s="609"/>
      <c r="Z141" s="60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595">
        <v>4680115883444</v>
      </c>
      <c r="E142" s="596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8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04"/>
      <c r="R142" s="604"/>
      <c r="S142" s="604"/>
      <c r="T142" s="605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4301031234</v>
      </c>
      <c r="D143" s="595">
        <v>4680115883444</v>
      </c>
      <c r="E143" s="596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04"/>
      <c r="R143" s="604"/>
      <c r="S143" s="604"/>
      <c r="T143" s="605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609"/>
      <c r="C144" s="609"/>
      <c r="D144" s="609"/>
      <c r="E144" s="609"/>
      <c r="F144" s="609"/>
      <c r="G144" s="609"/>
      <c r="H144" s="609"/>
      <c r="I144" s="609"/>
      <c r="J144" s="609"/>
      <c r="K144" s="609"/>
      <c r="L144" s="609"/>
      <c r="M144" s="609"/>
      <c r="N144" s="609"/>
      <c r="O144" s="610"/>
      <c r="P144" s="614" t="s">
        <v>72</v>
      </c>
      <c r="Q144" s="615"/>
      <c r="R144" s="615"/>
      <c r="S144" s="615"/>
      <c r="T144" s="615"/>
      <c r="U144" s="615"/>
      <c r="V144" s="616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609"/>
      <c r="B145" s="609"/>
      <c r="C145" s="609"/>
      <c r="D145" s="609"/>
      <c r="E145" s="609"/>
      <c r="F145" s="609"/>
      <c r="G145" s="609"/>
      <c r="H145" s="609"/>
      <c r="I145" s="609"/>
      <c r="J145" s="609"/>
      <c r="K145" s="609"/>
      <c r="L145" s="609"/>
      <c r="M145" s="609"/>
      <c r="N145" s="609"/>
      <c r="O145" s="610"/>
      <c r="P145" s="614" t="s">
        <v>72</v>
      </c>
      <c r="Q145" s="615"/>
      <c r="R145" s="615"/>
      <c r="S145" s="615"/>
      <c r="T145" s="615"/>
      <c r="U145" s="615"/>
      <c r="V145" s="616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611" t="s">
        <v>74</v>
      </c>
      <c r="B146" s="609"/>
      <c r="C146" s="609"/>
      <c r="D146" s="609"/>
      <c r="E146" s="609"/>
      <c r="F146" s="609"/>
      <c r="G146" s="609"/>
      <c r="H146" s="609"/>
      <c r="I146" s="609"/>
      <c r="J146" s="609"/>
      <c r="K146" s="609"/>
      <c r="L146" s="609"/>
      <c r="M146" s="609"/>
      <c r="N146" s="609"/>
      <c r="O146" s="609"/>
      <c r="P146" s="609"/>
      <c r="Q146" s="609"/>
      <c r="R146" s="609"/>
      <c r="S146" s="609"/>
      <c r="T146" s="609"/>
      <c r="U146" s="609"/>
      <c r="V146" s="609"/>
      <c r="W146" s="609"/>
      <c r="X146" s="609"/>
      <c r="Y146" s="609"/>
      <c r="Z146" s="60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595">
        <v>4680115882584</v>
      </c>
      <c r="E147" s="596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04"/>
      <c r="R147" s="604"/>
      <c r="S147" s="604"/>
      <c r="T147" s="605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595">
        <v>4680115882584</v>
      </c>
      <c r="E148" s="596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04"/>
      <c r="R148" s="604"/>
      <c r="S148" s="604"/>
      <c r="T148" s="605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609"/>
      <c r="C149" s="609"/>
      <c r="D149" s="609"/>
      <c r="E149" s="609"/>
      <c r="F149" s="609"/>
      <c r="G149" s="609"/>
      <c r="H149" s="609"/>
      <c r="I149" s="609"/>
      <c r="J149" s="609"/>
      <c r="K149" s="609"/>
      <c r="L149" s="609"/>
      <c r="M149" s="609"/>
      <c r="N149" s="609"/>
      <c r="O149" s="610"/>
      <c r="P149" s="614" t="s">
        <v>72</v>
      </c>
      <c r="Q149" s="615"/>
      <c r="R149" s="615"/>
      <c r="S149" s="615"/>
      <c r="T149" s="615"/>
      <c r="U149" s="615"/>
      <c r="V149" s="616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609"/>
      <c r="B150" s="609"/>
      <c r="C150" s="609"/>
      <c r="D150" s="609"/>
      <c r="E150" s="609"/>
      <c r="F150" s="609"/>
      <c r="G150" s="609"/>
      <c r="H150" s="609"/>
      <c r="I150" s="609"/>
      <c r="J150" s="609"/>
      <c r="K150" s="609"/>
      <c r="L150" s="609"/>
      <c r="M150" s="609"/>
      <c r="N150" s="609"/>
      <c r="O150" s="610"/>
      <c r="P150" s="614" t="s">
        <v>72</v>
      </c>
      <c r="Q150" s="615"/>
      <c r="R150" s="615"/>
      <c r="S150" s="615"/>
      <c r="T150" s="615"/>
      <c r="U150" s="615"/>
      <c r="V150" s="616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24" t="s">
        <v>100</v>
      </c>
      <c r="B151" s="609"/>
      <c r="C151" s="609"/>
      <c r="D151" s="609"/>
      <c r="E151" s="609"/>
      <c r="F151" s="609"/>
      <c r="G151" s="609"/>
      <c r="H151" s="609"/>
      <c r="I151" s="609"/>
      <c r="J151" s="609"/>
      <c r="K151" s="609"/>
      <c r="L151" s="609"/>
      <c r="M151" s="609"/>
      <c r="N151" s="609"/>
      <c r="O151" s="609"/>
      <c r="P151" s="609"/>
      <c r="Q151" s="609"/>
      <c r="R151" s="609"/>
      <c r="S151" s="609"/>
      <c r="T151" s="609"/>
      <c r="U151" s="609"/>
      <c r="V151" s="609"/>
      <c r="W151" s="609"/>
      <c r="X151" s="609"/>
      <c r="Y151" s="609"/>
      <c r="Z151" s="609"/>
      <c r="AA151" s="586"/>
      <c r="AB151" s="586"/>
      <c r="AC151" s="586"/>
    </row>
    <row r="152" spans="1:68" ht="14.25" hidden="1" customHeight="1" x14ac:dyDescent="0.25">
      <c r="A152" s="611" t="s">
        <v>102</v>
      </c>
      <c r="B152" s="609"/>
      <c r="C152" s="609"/>
      <c r="D152" s="609"/>
      <c r="E152" s="609"/>
      <c r="F152" s="609"/>
      <c r="G152" s="609"/>
      <c r="H152" s="609"/>
      <c r="I152" s="609"/>
      <c r="J152" s="609"/>
      <c r="K152" s="609"/>
      <c r="L152" s="609"/>
      <c r="M152" s="609"/>
      <c r="N152" s="609"/>
      <c r="O152" s="609"/>
      <c r="P152" s="609"/>
      <c r="Q152" s="609"/>
      <c r="R152" s="609"/>
      <c r="S152" s="609"/>
      <c r="T152" s="609"/>
      <c r="U152" s="609"/>
      <c r="V152" s="609"/>
      <c r="W152" s="609"/>
      <c r="X152" s="609"/>
      <c r="Y152" s="609"/>
      <c r="Z152" s="60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595">
        <v>4607091384604</v>
      </c>
      <c r="E153" s="596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04"/>
      <c r="R153" s="604"/>
      <c r="S153" s="604"/>
      <c r="T153" s="605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609"/>
      <c r="C154" s="609"/>
      <c r="D154" s="609"/>
      <c r="E154" s="609"/>
      <c r="F154" s="609"/>
      <c r="G154" s="609"/>
      <c r="H154" s="609"/>
      <c r="I154" s="609"/>
      <c r="J154" s="609"/>
      <c r="K154" s="609"/>
      <c r="L154" s="609"/>
      <c r="M154" s="609"/>
      <c r="N154" s="609"/>
      <c r="O154" s="610"/>
      <c r="P154" s="614" t="s">
        <v>72</v>
      </c>
      <c r="Q154" s="615"/>
      <c r="R154" s="615"/>
      <c r="S154" s="615"/>
      <c r="T154" s="615"/>
      <c r="U154" s="615"/>
      <c r="V154" s="616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609"/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10"/>
      <c r="P155" s="614" t="s">
        <v>72</v>
      </c>
      <c r="Q155" s="615"/>
      <c r="R155" s="615"/>
      <c r="S155" s="615"/>
      <c r="T155" s="615"/>
      <c r="U155" s="615"/>
      <c r="V155" s="616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611" t="s">
        <v>64</v>
      </c>
      <c r="B156" s="609"/>
      <c r="C156" s="609"/>
      <c r="D156" s="609"/>
      <c r="E156" s="609"/>
      <c r="F156" s="609"/>
      <c r="G156" s="609"/>
      <c r="H156" s="609"/>
      <c r="I156" s="609"/>
      <c r="J156" s="609"/>
      <c r="K156" s="609"/>
      <c r="L156" s="609"/>
      <c r="M156" s="609"/>
      <c r="N156" s="609"/>
      <c r="O156" s="609"/>
      <c r="P156" s="609"/>
      <c r="Q156" s="609"/>
      <c r="R156" s="609"/>
      <c r="S156" s="609"/>
      <c r="T156" s="609"/>
      <c r="U156" s="609"/>
      <c r="V156" s="609"/>
      <c r="W156" s="609"/>
      <c r="X156" s="609"/>
      <c r="Y156" s="609"/>
      <c r="Z156" s="609"/>
      <c r="AA156" s="587"/>
      <c r="AB156" s="587"/>
      <c r="AC156" s="587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595">
        <v>4607091387667</v>
      </c>
      <c r="E157" s="596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9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04"/>
      <c r="R157" s="604"/>
      <c r="S157" s="604"/>
      <c r="T157" s="605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595">
        <v>4607091387636</v>
      </c>
      <c r="E158" s="596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04"/>
      <c r="R158" s="604"/>
      <c r="S158" s="604"/>
      <c r="T158" s="605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272</v>
      </c>
      <c r="B159" s="54" t="s">
        <v>273</v>
      </c>
      <c r="C159" s="31">
        <v>4301030963</v>
      </c>
      <c r="D159" s="595">
        <v>4607091382426</v>
      </c>
      <c r="E159" s="596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04"/>
      <c r="R159" s="604"/>
      <c r="S159" s="604"/>
      <c r="T159" s="605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609"/>
      <c r="C160" s="609"/>
      <c r="D160" s="609"/>
      <c r="E160" s="609"/>
      <c r="F160" s="609"/>
      <c r="G160" s="609"/>
      <c r="H160" s="609"/>
      <c r="I160" s="609"/>
      <c r="J160" s="609"/>
      <c r="K160" s="609"/>
      <c r="L160" s="609"/>
      <c r="M160" s="609"/>
      <c r="N160" s="609"/>
      <c r="O160" s="610"/>
      <c r="P160" s="614" t="s">
        <v>72</v>
      </c>
      <c r="Q160" s="615"/>
      <c r="R160" s="615"/>
      <c r="S160" s="615"/>
      <c r="T160" s="615"/>
      <c r="U160" s="615"/>
      <c r="V160" s="616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609"/>
      <c r="B161" s="609"/>
      <c r="C161" s="609"/>
      <c r="D161" s="609"/>
      <c r="E161" s="609"/>
      <c r="F161" s="609"/>
      <c r="G161" s="609"/>
      <c r="H161" s="609"/>
      <c r="I161" s="609"/>
      <c r="J161" s="609"/>
      <c r="K161" s="609"/>
      <c r="L161" s="609"/>
      <c r="M161" s="609"/>
      <c r="N161" s="609"/>
      <c r="O161" s="610"/>
      <c r="P161" s="614" t="s">
        <v>72</v>
      </c>
      <c r="Q161" s="615"/>
      <c r="R161" s="615"/>
      <c r="S161" s="615"/>
      <c r="T161" s="615"/>
      <c r="U161" s="615"/>
      <c r="V161" s="616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8" t="s">
        <v>275</v>
      </c>
      <c r="B162" s="629"/>
      <c r="C162" s="629"/>
      <c r="D162" s="629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Z162" s="629"/>
      <c r="AA162" s="48"/>
      <c r="AB162" s="48"/>
      <c r="AC162" s="48"/>
    </row>
    <row r="163" spans="1:68" ht="16.5" hidden="1" customHeight="1" x14ac:dyDescent="0.25">
      <c r="A163" s="624" t="s">
        <v>276</v>
      </c>
      <c r="B163" s="609"/>
      <c r="C163" s="609"/>
      <c r="D163" s="609"/>
      <c r="E163" s="609"/>
      <c r="F163" s="609"/>
      <c r="G163" s="609"/>
      <c r="H163" s="609"/>
      <c r="I163" s="609"/>
      <c r="J163" s="609"/>
      <c r="K163" s="609"/>
      <c r="L163" s="609"/>
      <c r="M163" s="609"/>
      <c r="N163" s="609"/>
      <c r="O163" s="609"/>
      <c r="P163" s="609"/>
      <c r="Q163" s="609"/>
      <c r="R163" s="609"/>
      <c r="S163" s="609"/>
      <c r="T163" s="609"/>
      <c r="U163" s="609"/>
      <c r="V163" s="609"/>
      <c r="W163" s="609"/>
      <c r="X163" s="609"/>
      <c r="Y163" s="609"/>
      <c r="Z163" s="609"/>
      <c r="AA163" s="586"/>
      <c r="AB163" s="586"/>
      <c r="AC163" s="586"/>
    </row>
    <row r="164" spans="1:68" ht="14.25" hidden="1" customHeight="1" x14ac:dyDescent="0.25">
      <c r="A164" s="611" t="s">
        <v>143</v>
      </c>
      <c r="B164" s="609"/>
      <c r="C164" s="609"/>
      <c r="D164" s="609"/>
      <c r="E164" s="609"/>
      <c r="F164" s="609"/>
      <c r="G164" s="609"/>
      <c r="H164" s="609"/>
      <c r="I164" s="609"/>
      <c r="J164" s="609"/>
      <c r="K164" s="609"/>
      <c r="L164" s="609"/>
      <c r="M164" s="609"/>
      <c r="N164" s="609"/>
      <c r="O164" s="609"/>
      <c r="P164" s="609"/>
      <c r="Q164" s="609"/>
      <c r="R164" s="609"/>
      <c r="S164" s="609"/>
      <c r="T164" s="609"/>
      <c r="U164" s="609"/>
      <c r="V164" s="609"/>
      <c r="W164" s="609"/>
      <c r="X164" s="609"/>
      <c r="Y164" s="609"/>
      <c r="Z164" s="60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595">
        <v>4680115886223</v>
      </c>
      <c r="E165" s="596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04"/>
      <c r="R165" s="604"/>
      <c r="S165" s="604"/>
      <c r="T165" s="605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609"/>
      <c r="C166" s="609"/>
      <c r="D166" s="609"/>
      <c r="E166" s="609"/>
      <c r="F166" s="609"/>
      <c r="G166" s="609"/>
      <c r="H166" s="609"/>
      <c r="I166" s="609"/>
      <c r="J166" s="609"/>
      <c r="K166" s="609"/>
      <c r="L166" s="609"/>
      <c r="M166" s="609"/>
      <c r="N166" s="609"/>
      <c r="O166" s="610"/>
      <c r="P166" s="614" t="s">
        <v>72</v>
      </c>
      <c r="Q166" s="615"/>
      <c r="R166" s="615"/>
      <c r="S166" s="615"/>
      <c r="T166" s="615"/>
      <c r="U166" s="615"/>
      <c r="V166" s="616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609"/>
      <c r="B167" s="609"/>
      <c r="C167" s="609"/>
      <c r="D167" s="609"/>
      <c r="E167" s="609"/>
      <c r="F167" s="609"/>
      <c r="G167" s="609"/>
      <c r="H167" s="609"/>
      <c r="I167" s="609"/>
      <c r="J167" s="609"/>
      <c r="K167" s="609"/>
      <c r="L167" s="609"/>
      <c r="M167" s="609"/>
      <c r="N167" s="609"/>
      <c r="O167" s="610"/>
      <c r="P167" s="614" t="s">
        <v>72</v>
      </c>
      <c r="Q167" s="615"/>
      <c r="R167" s="615"/>
      <c r="S167" s="615"/>
      <c r="T167" s="615"/>
      <c r="U167" s="615"/>
      <c r="V167" s="616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611" t="s">
        <v>64</v>
      </c>
      <c r="B168" s="609"/>
      <c r="C168" s="609"/>
      <c r="D168" s="609"/>
      <c r="E168" s="609"/>
      <c r="F168" s="609"/>
      <c r="G168" s="609"/>
      <c r="H168" s="609"/>
      <c r="I168" s="609"/>
      <c r="J168" s="609"/>
      <c r="K168" s="609"/>
      <c r="L168" s="609"/>
      <c r="M168" s="609"/>
      <c r="N168" s="609"/>
      <c r="O168" s="609"/>
      <c r="P168" s="609"/>
      <c r="Q168" s="609"/>
      <c r="R168" s="609"/>
      <c r="S168" s="609"/>
      <c r="T168" s="609"/>
      <c r="U168" s="609"/>
      <c r="V168" s="609"/>
      <c r="W168" s="609"/>
      <c r="X168" s="609"/>
      <c r="Y168" s="609"/>
      <c r="Z168" s="60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595">
        <v>4680115880993</v>
      </c>
      <c r="E169" s="596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8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04"/>
      <c r="R169" s="604"/>
      <c r="S169" s="604"/>
      <c r="T169" s="605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595">
        <v>4680115881761</v>
      </c>
      <c r="E170" s="596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04"/>
      <c r="R170" s="604"/>
      <c r="S170" s="604"/>
      <c r="T170" s="605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595">
        <v>4680115881563</v>
      </c>
      <c r="E171" s="596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8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04"/>
      <c r="R171" s="604"/>
      <c r="S171" s="604"/>
      <c r="T171" s="605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595">
        <v>4680115880986</v>
      </c>
      <c r="E172" s="596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04"/>
      <c r="R172" s="604"/>
      <c r="S172" s="604"/>
      <c r="T172" s="605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595">
        <v>4680115881785</v>
      </c>
      <c r="E173" s="596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9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04"/>
      <c r="R173" s="604"/>
      <c r="S173" s="604"/>
      <c r="T173" s="605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595">
        <v>4680115886537</v>
      </c>
      <c r="E174" s="596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04"/>
      <c r="R174" s="604"/>
      <c r="S174" s="604"/>
      <c r="T174" s="605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595">
        <v>4680115881679</v>
      </c>
      <c r="E175" s="596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04"/>
      <c r="R175" s="604"/>
      <c r="S175" s="604"/>
      <c r="T175" s="605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595">
        <v>4680115880191</v>
      </c>
      <c r="E176" s="596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04"/>
      <c r="R176" s="604"/>
      <c r="S176" s="604"/>
      <c r="T176" s="605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595">
        <v>4680115883963</v>
      </c>
      <c r="E177" s="596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7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04"/>
      <c r="R177" s="604"/>
      <c r="S177" s="604"/>
      <c r="T177" s="605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609"/>
      <c r="C178" s="609"/>
      <c r="D178" s="609"/>
      <c r="E178" s="609"/>
      <c r="F178" s="609"/>
      <c r="G178" s="609"/>
      <c r="H178" s="609"/>
      <c r="I178" s="609"/>
      <c r="J178" s="609"/>
      <c r="K178" s="609"/>
      <c r="L178" s="609"/>
      <c r="M178" s="609"/>
      <c r="N178" s="609"/>
      <c r="O178" s="610"/>
      <c r="P178" s="614" t="s">
        <v>72</v>
      </c>
      <c r="Q178" s="615"/>
      <c r="R178" s="615"/>
      <c r="S178" s="615"/>
      <c r="T178" s="615"/>
      <c r="U178" s="615"/>
      <c r="V178" s="616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609"/>
      <c r="B179" s="609"/>
      <c r="C179" s="609"/>
      <c r="D179" s="609"/>
      <c r="E179" s="609"/>
      <c r="F179" s="609"/>
      <c r="G179" s="609"/>
      <c r="H179" s="609"/>
      <c r="I179" s="609"/>
      <c r="J179" s="609"/>
      <c r="K179" s="609"/>
      <c r="L179" s="609"/>
      <c r="M179" s="609"/>
      <c r="N179" s="609"/>
      <c r="O179" s="610"/>
      <c r="P179" s="614" t="s">
        <v>72</v>
      </c>
      <c r="Q179" s="615"/>
      <c r="R179" s="615"/>
      <c r="S179" s="615"/>
      <c r="T179" s="615"/>
      <c r="U179" s="615"/>
      <c r="V179" s="616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611" t="s">
        <v>94</v>
      </c>
      <c r="B180" s="609"/>
      <c r="C180" s="609"/>
      <c r="D180" s="609"/>
      <c r="E180" s="609"/>
      <c r="F180" s="609"/>
      <c r="G180" s="609"/>
      <c r="H180" s="609"/>
      <c r="I180" s="609"/>
      <c r="J180" s="609"/>
      <c r="K180" s="609"/>
      <c r="L180" s="609"/>
      <c r="M180" s="609"/>
      <c r="N180" s="609"/>
      <c r="O180" s="609"/>
      <c r="P180" s="609"/>
      <c r="Q180" s="609"/>
      <c r="R180" s="609"/>
      <c r="S180" s="609"/>
      <c r="T180" s="609"/>
      <c r="U180" s="609"/>
      <c r="V180" s="609"/>
      <c r="W180" s="609"/>
      <c r="X180" s="609"/>
      <c r="Y180" s="609"/>
      <c r="Z180" s="60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595">
        <v>4680115886780</v>
      </c>
      <c r="E181" s="596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6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04"/>
      <c r="R181" s="604"/>
      <c r="S181" s="604"/>
      <c r="T181" s="605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595">
        <v>4680115886742</v>
      </c>
      <c r="E182" s="596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8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04"/>
      <c r="R182" s="604"/>
      <c r="S182" s="604"/>
      <c r="T182" s="605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595">
        <v>4680115886766</v>
      </c>
      <c r="E183" s="596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69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04"/>
      <c r="R183" s="604"/>
      <c r="S183" s="604"/>
      <c r="T183" s="605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609"/>
      <c r="C184" s="609"/>
      <c r="D184" s="609"/>
      <c r="E184" s="609"/>
      <c r="F184" s="609"/>
      <c r="G184" s="609"/>
      <c r="H184" s="609"/>
      <c r="I184" s="609"/>
      <c r="J184" s="609"/>
      <c r="K184" s="609"/>
      <c r="L184" s="609"/>
      <c r="M184" s="609"/>
      <c r="N184" s="609"/>
      <c r="O184" s="610"/>
      <c r="P184" s="614" t="s">
        <v>72</v>
      </c>
      <c r="Q184" s="615"/>
      <c r="R184" s="615"/>
      <c r="S184" s="615"/>
      <c r="T184" s="615"/>
      <c r="U184" s="615"/>
      <c r="V184" s="616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609"/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10"/>
      <c r="P185" s="614" t="s">
        <v>72</v>
      </c>
      <c r="Q185" s="615"/>
      <c r="R185" s="615"/>
      <c r="S185" s="615"/>
      <c r="T185" s="615"/>
      <c r="U185" s="615"/>
      <c r="V185" s="616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611" t="s">
        <v>313</v>
      </c>
      <c r="B186" s="609"/>
      <c r="C186" s="609"/>
      <c r="D186" s="609"/>
      <c r="E186" s="609"/>
      <c r="F186" s="609"/>
      <c r="G186" s="609"/>
      <c r="H186" s="609"/>
      <c r="I186" s="609"/>
      <c r="J186" s="609"/>
      <c r="K186" s="609"/>
      <c r="L186" s="609"/>
      <c r="M186" s="609"/>
      <c r="N186" s="609"/>
      <c r="O186" s="609"/>
      <c r="P186" s="609"/>
      <c r="Q186" s="609"/>
      <c r="R186" s="609"/>
      <c r="S186" s="609"/>
      <c r="T186" s="609"/>
      <c r="U186" s="609"/>
      <c r="V186" s="609"/>
      <c r="W186" s="609"/>
      <c r="X186" s="609"/>
      <c r="Y186" s="609"/>
      <c r="Z186" s="60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595">
        <v>4680115886797</v>
      </c>
      <c r="E187" s="596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9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04"/>
      <c r="R187" s="604"/>
      <c r="S187" s="604"/>
      <c r="T187" s="605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609"/>
      <c r="C188" s="609"/>
      <c r="D188" s="609"/>
      <c r="E188" s="609"/>
      <c r="F188" s="609"/>
      <c r="G188" s="609"/>
      <c r="H188" s="609"/>
      <c r="I188" s="609"/>
      <c r="J188" s="609"/>
      <c r="K188" s="609"/>
      <c r="L188" s="609"/>
      <c r="M188" s="609"/>
      <c r="N188" s="609"/>
      <c r="O188" s="610"/>
      <c r="P188" s="614" t="s">
        <v>72</v>
      </c>
      <c r="Q188" s="615"/>
      <c r="R188" s="615"/>
      <c r="S188" s="615"/>
      <c r="T188" s="615"/>
      <c r="U188" s="615"/>
      <c r="V188" s="616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609"/>
      <c r="B189" s="609"/>
      <c r="C189" s="609"/>
      <c r="D189" s="609"/>
      <c r="E189" s="609"/>
      <c r="F189" s="609"/>
      <c r="G189" s="609"/>
      <c r="H189" s="609"/>
      <c r="I189" s="609"/>
      <c r="J189" s="609"/>
      <c r="K189" s="609"/>
      <c r="L189" s="609"/>
      <c r="M189" s="609"/>
      <c r="N189" s="609"/>
      <c r="O189" s="610"/>
      <c r="P189" s="614" t="s">
        <v>72</v>
      </c>
      <c r="Q189" s="615"/>
      <c r="R189" s="615"/>
      <c r="S189" s="615"/>
      <c r="T189" s="615"/>
      <c r="U189" s="615"/>
      <c r="V189" s="616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24" t="s">
        <v>316</v>
      </c>
      <c r="B190" s="609"/>
      <c r="C190" s="609"/>
      <c r="D190" s="609"/>
      <c r="E190" s="609"/>
      <c r="F190" s="609"/>
      <c r="G190" s="609"/>
      <c r="H190" s="609"/>
      <c r="I190" s="609"/>
      <c r="J190" s="609"/>
      <c r="K190" s="609"/>
      <c r="L190" s="609"/>
      <c r="M190" s="609"/>
      <c r="N190" s="609"/>
      <c r="O190" s="609"/>
      <c r="P190" s="609"/>
      <c r="Q190" s="609"/>
      <c r="R190" s="609"/>
      <c r="S190" s="609"/>
      <c r="T190" s="609"/>
      <c r="U190" s="609"/>
      <c r="V190" s="609"/>
      <c r="W190" s="609"/>
      <c r="X190" s="609"/>
      <c r="Y190" s="609"/>
      <c r="Z190" s="609"/>
      <c r="AA190" s="586"/>
      <c r="AB190" s="586"/>
      <c r="AC190" s="586"/>
    </row>
    <row r="191" spans="1:68" ht="14.25" hidden="1" customHeight="1" x14ac:dyDescent="0.25">
      <c r="A191" s="611" t="s">
        <v>102</v>
      </c>
      <c r="B191" s="609"/>
      <c r="C191" s="609"/>
      <c r="D191" s="609"/>
      <c r="E191" s="609"/>
      <c r="F191" s="609"/>
      <c r="G191" s="609"/>
      <c r="H191" s="609"/>
      <c r="I191" s="609"/>
      <c r="J191" s="609"/>
      <c r="K191" s="609"/>
      <c r="L191" s="609"/>
      <c r="M191" s="609"/>
      <c r="N191" s="609"/>
      <c r="O191" s="609"/>
      <c r="P191" s="609"/>
      <c r="Q191" s="609"/>
      <c r="R191" s="609"/>
      <c r="S191" s="609"/>
      <c r="T191" s="609"/>
      <c r="U191" s="609"/>
      <c r="V191" s="609"/>
      <c r="W191" s="609"/>
      <c r="X191" s="609"/>
      <c r="Y191" s="609"/>
      <c r="Z191" s="60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595">
        <v>4680115881402</v>
      </c>
      <c r="E192" s="596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04"/>
      <c r="R192" s="604"/>
      <c r="S192" s="604"/>
      <c r="T192" s="605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595">
        <v>4680115881396</v>
      </c>
      <c r="E193" s="596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04"/>
      <c r="R193" s="604"/>
      <c r="S193" s="604"/>
      <c r="T193" s="605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609"/>
      <c r="C194" s="609"/>
      <c r="D194" s="609"/>
      <c r="E194" s="609"/>
      <c r="F194" s="609"/>
      <c r="G194" s="609"/>
      <c r="H194" s="609"/>
      <c r="I194" s="609"/>
      <c r="J194" s="609"/>
      <c r="K194" s="609"/>
      <c r="L194" s="609"/>
      <c r="M194" s="609"/>
      <c r="N194" s="609"/>
      <c r="O194" s="610"/>
      <c r="P194" s="614" t="s">
        <v>72</v>
      </c>
      <c r="Q194" s="615"/>
      <c r="R194" s="615"/>
      <c r="S194" s="615"/>
      <c r="T194" s="615"/>
      <c r="U194" s="615"/>
      <c r="V194" s="616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609"/>
      <c r="B195" s="609"/>
      <c r="C195" s="609"/>
      <c r="D195" s="609"/>
      <c r="E195" s="609"/>
      <c r="F195" s="609"/>
      <c r="G195" s="609"/>
      <c r="H195" s="609"/>
      <c r="I195" s="609"/>
      <c r="J195" s="609"/>
      <c r="K195" s="609"/>
      <c r="L195" s="609"/>
      <c r="M195" s="609"/>
      <c r="N195" s="609"/>
      <c r="O195" s="610"/>
      <c r="P195" s="614" t="s">
        <v>72</v>
      </c>
      <c r="Q195" s="615"/>
      <c r="R195" s="615"/>
      <c r="S195" s="615"/>
      <c r="T195" s="615"/>
      <c r="U195" s="615"/>
      <c r="V195" s="616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611" t="s">
        <v>143</v>
      </c>
      <c r="B196" s="609"/>
      <c r="C196" s="609"/>
      <c r="D196" s="609"/>
      <c r="E196" s="609"/>
      <c r="F196" s="609"/>
      <c r="G196" s="609"/>
      <c r="H196" s="609"/>
      <c r="I196" s="609"/>
      <c r="J196" s="609"/>
      <c r="K196" s="609"/>
      <c r="L196" s="609"/>
      <c r="M196" s="609"/>
      <c r="N196" s="609"/>
      <c r="O196" s="609"/>
      <c r="P196" s="609"/>
      <c r="Q196" s="609"/>
      <c r="R196" s="609"/>
      <c r="S196" s="609"/>
      <c r="T196" s="609"/>
      <c r="U196" s="609"/>
      <c r="V196" s="609"/>
      <c r="W196" s="609"/>
      <c r="X196" s="609"/>
      <c r="Y196" s="609"/>
      <c r="Z196" s="60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595">
        <v>4680115882935</v>
      </c>
      <c r="E197" s="596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04"/>
      <c r="R197" s="604"/>
      <c r="S197" s="604"/>
      <c r="T197" s="605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595">
        <v>4680115880764</v>
      </c>
      <c r="E198" s="596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04"/>
      <c r="R198" s="604"/>
      <c r="S198" s="604"/>
      <c r="T198" s="605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609"/>
      <c r="C199" s="609"/>
      <c r="D199" s="609"/>
      <c r="E199" s="609"/>
      <c r="F199" s="609"/>
      <c r="G199" s="609"/>
      <c r="H199" s="609"/>
      <c r="I199" s="609"/>
      <c r="J199" s="609"/>
      <c r="K199" s="609"/>
      <c r="L199" s="609"/>
      <c r="M199" s="609"/>
      <c r="N199" s="609"/>
      <c r="O199" s="610"/>
      <c r="P199" s="614" t="s">
        <v>72</v>
      </c>
      <c r="Q199" s="615"/>
      <c r="R199" s="615"/>
      <c r="S199" s="615"/>
      <c r="T199" s="615"/>
      <c r="U199" s="615"/>
      <c r="V199" s="616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609"/>
      <c r="B200" s="609"/>
      <c r="C200" s="609"/>
      <c r="D200" s="609"/>
      <c r="E200" s="609"/>
      <c r="F200" s="609"/>
      <c r="G200" s="609"/>
      <c r="H200" s="609"/>
      <c r="I200" s="609"/>
      <c r="J200" s="609"/>
      <c r="K200" s="609"/>
      <c r="L200" s="609"/>
      <c r="M200" s="609"/>
      <c r="N200" s="609"/>
      <c r="O200" s="610"/>
      <c r="P200" s="614" t="s">
        <v>72</v>
      </c>
      <c r="Q200" s="615"/>
      <c r="R200" s="615"/>
      <c r="S200" s="615"/>
      <c r="T200" s="615"/>
      <c r="U200" s="615"/>
      <c r="V200" s="616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611" t="s">
        <v>64</v>
      </c>
      <c r="B201" s="609"/>
      <c r="C201" s="609"/>
      <c r="D201" s="609"/>
      <c r="E201" s="609"/>
      <c r="F201" s="609"/>
      <c r="G201" s="609"/>
      <c r="H201" s="609"/>
      <c r="I201" s="609"/>
      <c r="J201" s="609"/>
      <c r="K201" s="609"/>
      <c r="L201" s="609"/>
      <c r="M201" s="609"/>
      <c r="N201" s="609"/>
      <c r="O201" s="609"/>
      <c r="P201" s="609"/>
      <c r="Q201" s="609"/>
      <c r="R201" s="609"/>
      <c r="S201" s="609"/>
      <c r="T201" s="609"/>
      <c r="U201" s="609"/>
      <c r="V201" s="609"/>
      <c r="W201" s="609"/>
      <c r="X201" s="609"/>
      <c r="Y201" s="609"/>
      <c r="Z201" s="60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595">
        <v>4680115882683</v>
      </c>
      <c r="E202" s="596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04"/>
      <c r="R202" s="604"/>
      <c r="S202" s="604"/>
      <c r="T202" s="605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595">
        <v>4680115882690</v>
      </c>
      <c r="E203" s="596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04"/>
      <c r="R203" s="604"/>
      <c r="S203" s="604"/>
      <c r="T203" s="605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595">
        <v>4680115882669</v>
      </c>
      <c r="E204" s="596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8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04"/>
      <c r="R204" s="604"/>
      <c r="S204" s="604"/>
      <c r="T204" s="605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595">
        <v>4680115882676</v>
      </c>
      <c r="E205" s="596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9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04"/>
      <c r="R205" s="604"/>
      <c r="S205" s="604"/>
      <c r="T205" s="605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595">
        <v>4680115884014</v>
      </c>
      <c r="E206" s="596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04"/>
      <c r="R206" s="604"/>
      <c r="S206" s="604"/>
      <c r="T206" s="605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595">
        <v>4680115884007</v>
      </c>
      <c r="E207" s="596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04"/>
      <c r="R207" s="604"/>
      <c r="S207" s="604"/>
      <c r="T207" s="605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595">
        <v>4680115884038</v>
      </c>
      <c r="E208" s="596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04"/>
      <c r="R208" s="604"/>
      <c r="S208" s="604"/>
      <c r="T208" s="605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595">
        <v>4680115884021</v>
      </c>
      <c r="E209" s="596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8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04"/>
      <c r="R209" s="604"/>
      <c r="S209" s="604"/>
      <c r="T209" s="605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609"/>
      <c r="C210" s="609"/>
      <c r="D210" s="609"/>
      <c r="E210" s="609"/>
      <c r="F210" s="609"/>
      <c r="G210" s="609"/>
      <c r="H210" s="609"/>
      <c r="I210" s="609"/>
      <c r="J210" s="609"/>
      <c r="K210" s="609"/>
      <c r="L210" s="609"/>
      <c r="M210" s="609"/>
      <c r="N210" s="609"/>
      <c r="O210" s="610"/>
      <c r="P210" s="614" t="s">
        <v>72</v>
      </c>
      <c r="Q210" s="615"/>
      <c r="R210" s="615"/>
      <c r="S210" s="615"/>
      <c r="T210" s="615"/>
      <c r="U210" s="615"/>
      <c r="V210" s="616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609"/>
      <c r="B211" s="609"/>
      <c r="C211" s="609"/>
      <c r="D211" s="609"/>
      <c r="E211" s="609"/>
      <c r="F211" s="609"/>
      <c r="G211" s="609"/>
      <c r="H211" s="609"/>
      <c r="I211" s="609"/>
      <c r="J211" s="609"/>
      <c r="K211" s="609"/>
      <c r="L211" s="609"/>
      <c r="M211" s="609"/>
      <c r="N211" s="609"/>
      <c r="O211" s="610"/>
      <c r="P211" s="614" t="s">
        <v>72</v>
      </c>
      <c r="Q211" s="615"/>
      <c r="R211" s="615"/>
      <c r="S211" s="615"/>
      <c r="T211" s="615"/>
      <c r="U211" s="615"/>
      <c r="V211" s="616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611" t="s">
        <v>74</v>
      </c>
      <c r="B212" s="609"/>
      <c r="C212" s="609"/>
      <c r="D212" s="609"/>
      <c r="E212" s="609"/>
      <c r="F212" s="609"/>
      <c r="G212" s="609"/>
      <c r="H212" s="609"/>
      <c r="I212" s="609"/>
      <c r="J212" s="609"/>
      <c r="K212" s="609"/>
      <c r="L212" s="609"/>
      <c r="M212" s="609"/>
      <c r="N212" s="609"/>
      <c r="O212" s="609"/>
      <c r="P212" s="609"/>
      <c r="Q212" s="609"/>
      <c r="R212" s="609"/>
      <c r="S212" s="609"/>
      <c r="T212" s="609"/>
      <c r="U212" s="609"/>
      <c r="V212" s="609"/>
      <c r="W212" s="609"/>
      <c r="X212" s="609"/>
      <c r="Y212" s="609"/>
      <c r="Z212" s="60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595">
        <v>4680115881594</v>
      </c>
      <c r="E213" s="596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9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04"/>
      <c r="R213" s="604"/>
      <c r="S213" s="604"/>
      <c r="T213" s="605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595">
        <v>4680115881617</v>
      </c>
      <c r="E214" s="596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04"/>
      <c r="R214" s="604"/>
      <c r="S214" s="604"/>
      <c r="T214" s="605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595">
        <v>4680115880573</v>
      </c>
      <c r="E215" s="596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9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04"/>
      <c r="R215" s="604"/>
      <c r="S215" s="604"/>
      <c r="T215" s="605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4301051407</v>
      </c>
      <c r="D216" s="595">
        <v>4680115882195</v>
      </c>
      <c r="E216" s="596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04"/>
      <c r="R216" s="604"/>
      <c r="S216" s="604"/>
      <c r="T216" s="605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595">
        <v>4680115882607</v>
      </c>
      <c r="E217" s="596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04"/>
      <c r="R217" s="604"/>
      <c r="S217" s="604"/>
      <c r="T217" s="605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4301051666</v>
      </c>
      <c r="D218" s="595">
        <v>4680115880092</v>
      </c>
      <c r="E218" s="596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6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04"/>
      <c r="R218" s="604"/>
      <c r="S218" s="604"/>
      <c r="T218" s="605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363</v>
      </c>
      <c r="B219" s="54" t="s">
        <v>364</v>
      </c>
      <c r="C219" s="31">
        <v>4301051668</v>
      </c>
      <c r="D219" s="595">
        <v>4680115880221</v>
      </c>
      <c r="E219" s="596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8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04"/>
      <c r="R219" s="604"/>
      <c r="S219" s="604"/>
      <c r="T219" s="605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595">
        <v>4680115880504</v>
      </c>
      <c r="E220" s="596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9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04"/>
      <c r="R220" s="604"/>
      <c r="S220" s="604"/>
      <c r="T220" s="605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595">
        <v>4680115882164</v>
      </c>
      <c r="E221" s="596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9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04"/>
      <c r="R221" s="604"/>
      <c r="S221" s="604"/>
      <c r="T221" s="605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08"/>
      <c r="B222" s="609"/>
      <c r="C222" s="609"/>
      <c r="D222" s="609"/>
      <c r="E222" s="609"/>
      <c r="F222" s="609"/>
      <c r="G222" s="609"/>
      <c r="H222" s="609"/>
      <c r="I222" s="609"/>
      <c r="J222" s="609"/>
      <c r="K222" s="609"/>
      <c r="L222" s="609"/>
      <c r="M222" s="609"/>
      <c r="N222" s="609"/>
      <c r="O222" s="610"/>
      <c r="P222" s="614" t="s">
        <v>72</v>
      </c>
      <c r="Q222" s="615"/>
      <c r="R222" s="615"/>
      <c r="S222" s="615"/>
      <c r="T222" s="615"/>
      <c r="U222" s="615"/>
      <c r="V222" s="616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hidden="1" x14ac:dyDescent="0.2">
      <c r="A223" s="609"/>
      <c r="B223" s="609"/>
      <c r="C223" s="609"/>
      <c r="D223" s="609"/>
      <c r="E223" s="609"/>
      <c r="F223" s="609"/>
      <c r="G223" s="609"/>
      <c r="H223" s="609"/>
      <c r="I223" s="609"/>
      <c r="J223" s="609"/>
      <c r="K223" s="609"/>
      <c r="L223" s="609"/>
      <c r="M223" s="609"/>
      <c r="N223" s="609"/>
      <c r="O223" s="610"/>
      <c r="P223" s="614" t="s">
        <v>72</v>
      </c>
      <c r="Q223" s="615"/>
      <c r="R223" s="615"/>
      <c r="S223" s="615"/>
      <c r="T223" s="615"/>
      <c r="U223" s="615"/>
      <c r="V223" s="616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hidden="1" customHeight="1" x14ac:dyDescent="0.25">
      <c r="A224" s="611" t="s">
        <v>178</v>
      </c>
      <c r="B224" s="609"/>
      <c r="C224" s="609"/>
      <c r="D224" s="609"/>
      <c r="E224" s="609"/>
      <c r="F224" s="609"/>
      <c r="G224" s="609"/>
      <c r="H224" s="609"/>
      <c r="I224" s="609"/>
      <c r="J224" s="609"/>
      <c r="K224" s="609"/>
      <c r="L224" s="609"/>
      <c r="M224" s="609"/>
      <c r="N224" s="609"/>
      <c r="O224" s="609"/>
      <c r="P224" s="609"/>
      <c r="Q224" s="609"/>
      <c r="R224" s="609"/>
      <c r="S224" s="609"/>
      <c r="T224" s="609"/>
      <c r="U224" s="609"/>
      <c r="V224" s="609"/>
      <c r="W224" s="609"/>
      <c r="X224" s="609"/>
      <c r="Y224" s="609"/>
      <c r="Z224" s="60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595">
        <v>4680115880818</v>
      </c>
      <c r="E225" s="596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04"/>
      <c r="R225" s="604"/>
      <c r="S225" s="604"/>
      <c r="T225" s="605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595">
        <v>4680115880801</v>
      </c>
      <c r="E226" s="596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04"/>
      <c r="R226" s="604"/>
      <c r="S226" s="604"/>
      <c r="T226" s="605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609"/>
      <c r="C227" s="609"/>
      <c r="D227" s="609"/>
      <c r="E227" s="609"/>
      <c r="F227" s="609"/>
      <c r="G227" s="609"/>
      <c r="H227" s="609"/>
      <c r="I227" s="609"/>
      <c r="J227" s="609"/>
      <c r="K227" s="609"/>
      <c r="L227" s="609"/>
      <c r="M227" s="609"/>
      <c r="N227" s="609"/>
      <c r="O227" s="610"/>
      <c r="P227" s="614" t="s">
        <v>72</v>
      </c>
      <c r="Q227" s="615"/>
      <c r="R227" s="615"/>
      <c r="S227" s="615"/>
      <c r="T227" s="615"/>
      <c r="U227" s="615"/>
      <c r="V227" s="616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609"/>
      <c r="B228" s="609"/>
      <c r="C228" s="609"/>
      <c r="D228" s="609"/>
      <c r="E228" s="609"/>
      <c r="F228" s="609"/>
      <c r="G228" s="609"/>
      <c r="H228" s="609"/>
      <c r="I228" s="609"/>
      <c r="J228" s="609"/>
      <c r="K228" s="609"/>
      <c r="L228" s="609"/>
      <c r="M228" s="609"/>
      <c r="N228" s="609"/>
      <c r="O228" s="610"/>
      <c r="P228" s="614" t="s">
        <v>72</v>
      </c>
      <c r="Q228" s="615"/>
      <c r="R228" s="615"/>
      <c r="S228" s="615"/>
      <c r="T228" s="615"/>
      <c r="U228" s="615"/>
      <c r="V228" s="616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24" t="s">
        <v>377</v>
      </c>
      <c r="B229" s="609"/>
      <c r="C229" s="609"/>
      <c r="D229" s="609"/>
      <c r="E229" s="609"/>
      <c r="F229" s="609"/>
      <c r="G229" s="609"/>
      <c r="H229" s="609"/>
      <c r="I229" s="609"/>
      <c r="J229" s="609"/>
      <c r="K229" s="609"/>
      <c r="L229" s="609"/>
      <c r="M229" s="609"/>
      <c r="N229" s="609"/>
      <c r="O229" s="609"/>
      <c r="P229" s="609"/>
      <c r="Q229" s="609"/>
      <c r="R229" s="609"/>
      <c r="S229" s="609"/>
      <c r="T229" s="609"/>
      <c r="U229" s="609"/>
      <c r="V229" s="609"/>
      <c r="W229" s="609"/>
      <c r="X229" s="609"/>
      <c r="Y229" s="609"/>
      <c r="Z229" s="609"/>
      <c r="AA229" s="586"/>
      <c r="AB229" s="586"/>
      <c r="AC229" s="586"/>
    </row>
    <row r="230" spans="1:68" ht="14.25" hidden="1" customHeight="1" x14ac:dyDescent="0.25">
      <c r="A230" s="611" t="s">
        <v>102</v>
      </c>
      <c r="B230" s="609"/>
      <c r="C230" s="609"/>
      <c r="D230" s="609"/>
      <c r="E230" s="609"/>
      <c r="F230" s="609"/>
      <c r="G230" s="609"/>
      <c r="H230" s="609"/>
      <c r="I230" s="609"/>
      <c r="J230" s="609"/>
      <c r="K230" s="609"/>
      <c r="L230" s="609"/>
      <c r="M230" s="609"/>
      <c r="N230" s="609"/>
      <c r="O230" s="609"/>
      <c r="P230" s="609"/>
      <c r="Q230" s="609"/>
      <c r="R230" s="609"/>
      <c r="S230" s="609"/>
      <c r="T230" s="609"/>
      <c r="U230" s="609"/>
      <c r="V230" s="609"/>
      <c r="W230" s="609"/>
      <c r="X230" s="609"/>
      <c r="Y230" s="609"/>
      <c r="Z230" s="60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595">
        <v>4680115884137</v>
      </c>
      <c r="E231" s="596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4"/>
      <c r="R231" s="604"/>
      <c r="S231" s="604"/>
      <c r="T231" s="605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595">
        <v>4680115884137</v>
      </c>
      <c r="E232" s="596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7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04"/>
      <c r="R232" s="604"/>
      <c r="S232" s="604"/>
      <c r="T232" s="605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595">
        <v>4680115884236</v>
      </c>
      <c r="E233" s="596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04"/>
      <c r="R233" s="604"/>
      <c r="S233" s="604"/>
      <c r="T233" s="605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595">
        <v>4680115884175</v>
      </c>
      <c r="E234" s="596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89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4"/>
      <c r="R234" s="604"/>
      <c r="S234" s="604"/>
      <c r="T234" s="605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595">
        <v>4680115884175</v>
      </c>
      <c r="E235" s="596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04"/>
      <c r="R235" s="604"/>
      <c r="S235" s="604"/>
      <c r="T235" s="605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595">
        <v>4680115884144</v>
      </c>
      <c r="E236" s="596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04"/>
      <c r="R236" s="604"/>
      <c r="S236" s="604"/>
      <c r="T236" s="605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595">
        <v>4680115884182</v>
      </c>
      <c r="E237" s="596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8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4"/>
      <c r="R237" s="604"/>
      <c r="S237" s="604"/>
      <c r="T237" s="605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595">
        <v>4680115884205</v>
      </c>
      <c r="E238" s="596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4"/>
      <c r="R238" s="604"/>
      <c r="S238" s="604"/>
      <c r="T238" s="605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609"/>
      <c r="C239" s="609"/>
      <c r="D239" s="609"/>
      <c r="E239" s="609"/>
      <c r="F239" s="609"/>
      <c r="G239" s="609"/>
      <c r="H239" s="609"/>
      <c r="I239" s="609"/>
      <c r="J239" s="609"/>
      <c r="K239" s="609"/>
      <c r="L239" s="609"/>
      <c r="M239" s="609"/>
      <c r="N239" s="609"/>
      <c r="O239" s="610"/>
      <c r="P239" s="614" t="s">
        <v>72</v>
      </c>
      <c r="Q239" s="615"/>
      <c r="R239" s="615"/>
      <c r="S239" s="615"/>
      <c r="T239" s="615"/>
      <c r="U239" s="615"/>
      <c r="V239" s="616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609"/>
      <c r="B240" s="609"/>
      <c r="C240" s="609"/>
      <c r="D240" s="609"/>
      <c r="E240" s="609"/>
      <c r="F240" s="609"/>
      <c r="G240" s="609"/>
      <c r="H240" s="609"/>
      <c r="I240" s="609"/>
      <c r="J240" s="609"/>
      <c r="K240" s="609"/>
      <c r="L240" s="609"/>
      <c r="M240" s="609"/>
      <c r="N240" s="609"/>
      <c r="O240" s="610"/>
      <c r="P240" s="614" t="s">
        <v>72</v>
      </c>
      <c r="Q240" s="615"/>
      <c r="R240" s="615"/>
      <c r="S240" s="615"/>
      <c r="T240" s="615"/>
      <c r="U240" s="615"/>
      <c r="V240" s="616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611" t="s">
        <v>143</v>
      </c>
      <c r="B241" s="609"/>
      <c r="C241" s="609"/>
      <c r="D241" s="609"/>
      <c r="E241" s="609"/>
      <c r="F241" s="609"/>
      <c r="G241" s="609"/>
      <c r="H241" s="609"/>
      <c r="I241" s="609"/>
      <c r="J241" s="609"/>
      <c r="K241" s="609"/>
      <c r="L241" s="609"/>
      <c r="M241" s="609"/>
      <c r="N241" s="609"/>
      <c r="O241" s="609"/>
      <c r="P241" s="609"/>
      <c r="Q241" s="609"/>
      <c r="R241" s="609"/>
      <c r="S241" s="609"/>
      <c r="T241" s="609"/>
      <c r="U241" s="609"/>
      <c r="V241" s="609"/>
      <c r="W241" s="609"/>
      <c r="X241" s="609"/>
      <c r="Y241" s="609"/>
      <c r="Z241" s="60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595">
        <v>4680115885981</v>
      </c>
      <c r="E242" s="596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8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04"/>
      <c r="R242" s="604"/>
      <c r="S242" s="604"/>
      <c r="T242" s="605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595">
        <v>4680115885721</v>
      </c>
      <c r="E243" s="596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6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04"/>
      <c r="R243" s="604"/>
      <c r="S243" s="604"/>
      <c r="T243" s="605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609"/>
      <c r="C244" s="609"/>
      <c r="D244" s="609"/>
      <c r="E244" s="609"/>
      <c r="F244" s="609"/>
      <c r="G244" s="609"/>
      <c r="H244" s="609"/>
      <c r="I244" s="609"/>
      <c r="J244" s="609"/>
      <c r="K244" s="609"/>
      <c r="L244" s="609"/>
      <c r="M244" s="609"/>
      <c r="N244" s="609"/>
      <c r="O244" s="610"/>
      <c r="P244" s="614" t="s">
        <v>72</v>
      </c>
      <c r="Q244" s="615"/>
      <c r="R244" s="615"/>
      <c r="S244" s="615"/>
      <c r="T244" s="615"/>
      <c r="U244" s="615"/>
      <c r="V244" s="616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609"/>
      <c r="B245" s="609"/>
      <c r="C245" s="609"/>
      <c r="D245" s="609"/>
      <c r="E245" s="609"/>
      <c r="F245" s="609"/>
      <c r="G245" s="609"/>
      <c r="H245" s="609"/>
      <c r="I245" s="609"/>
      <c r="J245" s="609"/>
      <c r="K245" s="609"/>
      <c r="L245" s="609"/>
      <c r="M245" s="609"/>
      <c r="N245" s="609"/>
      <c r="O245" s="610"/>
      <c r="P245" s="614" t="s">
        <v>72</v>
      </c>
      <c r="Q245" s="615"/>
      <c r="R245" s="615"/>
      <c r="S245" s="615"/>
      <c r="T245" s="615"/>
      <c r="U245" s="615"/>
      <c r="V245" s="616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611" t="s">
        <v>401</v>
      </c>
      <c r="B246" s="609"/>
      <c r="C246" s="609"/>
      <c r="D246" s="609"/>
      <c r="E246" s="609"/>
      <c r="F246" s="609"/>
      <c r="G246" s="609"/>
      <c r="H246" s="609"/>
      <c r="I246" s="609"/>
      <c r="J246" s="609"/>
      <c r="K246" s="609"/>
      <c r="L246" s="609"/>
      <c r="M246" s="609"/>
      <c r="N246" s="609"/>
      <c r="O246" s="609"/>
      <c r="P246" s="609"/>
      <c r="Q246" s="609"/>
      <c r="R246" s="609"/>
      <c r="S246" s="609"/>
      <c r="T246" s="609"/>
      <c r="U246" s="609"/>
      <c r="V246" s="609"/>
      <c r="W246" s="609"/>
      <c r="X246" s="609"/>
      <c r="Y246" s="609"/>
      <c r="Z246" s="60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595">
        <v>4680115886803</v>
      </c>
      <c r="E247" s="596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7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04"/>
      <c r="R247" s="604"/>
      <c r="S247" s="604"/>
      <c r="T247" s="605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609"/>
      <c r="C248" s="609"/>
      <c r="D248" s="609"/>
      <c r="E248" s="609"/>
      <c r="F248" s="609"/>
      <c r="G248" s="609"/>
      <c r="H248" s="609"/>
      <c r="I248" s="609"/>
      <c r="J248" s="609"/>
      <c r="K248" s="609"/>
      <c r="L248" s="609"/>
      <c r="M248" s="609"/>
      <c r="N248" s="609"/>
      <c r="O248" s="610"/>
      <c r="P248" s="614" t="s">
        <v>72</v>
      </c>
      <c r="Q248" s="615"/>
      <c r="R248" s="615"/>
      <c r="S248" s="615"/>
      <c r="T248" s="615"/>
      <c r="U248" s="615"/>
      <c r="V248" s="616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609"/>
      <c r="B249" s="609"/>
      <c r="C249" s="609"/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10"/>
      <c r="P249" s="614" t="s">
        <v>72</v>
      </c>
      <c r="Q249" s="615"/>
      <c r="R249" s="615"/>
      <c r="S249" s="615"/>
      <c r="T249" s="615"/>
      <c r="U249" s="615"/>
      <c r="V249" s="616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611" t="s">
        <v>405</v>
      </c>
      <c r="B250" s="609"/>
      <c r="C250" s="609"/>
      <c r="D250" s="609"/>
      <c r="E250" s="609"/>
      <c r="F250" s="609"/>
      <c r="G250" s="609"/>
      <c r="H250" s="609"/>
      <c r="I250" s="609"/>
      <c r="J250" s="609"/>
      <c r="K250" s="609"/>
      <c r="L250" s="609"/>
      <c r="M250" s="609"/>
      <c r="N250" s="609"/>
      <c r="O250" s="609"/>
      <c r="P250" s="609"/>
      <c r="Q250" s="609"/>
      <c r="R250" s="609"/>
      <c r="S250" s="609"/>
      <c r="T250" s="609"/>
      <c r="U250" s="609"/>
      <c r="V250" s="609"/>
      <c r="W250" s="609"/>
      <c r="X250" s="609"/>
      <c r="Y250" s="609"/>
      <c r="Z250" s="60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595">
        <v>4680115886704</v>
      </c>
      <c r="E251" s="596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04"/>
      <c r="R251" s="604"/>
      <c r="S251" s="604"/>
      <c r="T251" s="605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595">
        <v>4680115886681</v>
      </c>
      <c r="E252" s="596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90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04"/>
      <c r="R252" s="604"/>
      <c r="S252" s="604"/>
      <c r="T252" s="605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595">
        <v>4680115886735</v>
      </c>
      <c r="E253" s="596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6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04"/>
      <c r="R253" s="604"/>
      <c r="S253" s="604"/>
      <c r="T253" s="605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595">
        <v>4680115886728</v>
      </c>
      <c r="E254" s="596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7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04"/>
      <c r="R254" s="604"/>
      <c r="S254" s="604"/>
      <c r="T254" s="605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595">
        <v>4680115886711</v>
      </c>
      <c r="E255" s="596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8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04"/>
      <c r="R255" s="604"/>
      <c r="S255" s="604"/>
      <c r="T255" s="605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609"/>
      <c r="C256" s="609"/>
      <c r="D256" s="609"/>
      <c r="E256" s="609"/>
      <c r="F256" s="609"/>
      <c r="G256" s="609"/>
      <c r="H256" s="609"/>
      <c r="I256" s="609"/>
      <c r="J256" s="609"/>
      <c r="K256" s="609"/>
      <c r="L256" s="609"/>
      <c r="M256" s="609"/>
      <c r="N256" s="609"/>
      <c r="O256" s="610"/>
      <c r="P256" s="614" t="s">
        <v>72</v>
      </c>
      <c r="Q256" s="615"/>
      <c r="R256" s="615"/>
      <c r="S256" s="615"/>
      <c r="T256" s="615"/>
      <c r="U256" s="615"/>
      <c r="V256" s="616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609"/>
      <c r="B257" s="609"/>
      <c r="C257" s="609"/>
      <c r="D257" s="609"/>
      <c r="E257" s="609"/>
      <c r="F257" s="609"/>
      <c r="G257" s="609"/>
      <c r="H257" s="609"/>
      <c r="I257" s="609"/>
      <c r="J257" s="609"/>
      <c r="K257" s="609"/>
      <c r="L257" s="609"/>
      <c r="M257" s="609"/>
      <c r="N257" s="609"/>
      <c r="O257" s="610"/>
      <c r="P257" s="614" t="s">
        <v>72</v>
      </c>
      <c r="Q257" s="615"/>
      <c r="R257" s="615"/>
      <c r="S257" s="615"/>
      <c r="T257" s="615"/>
      <c r="U257" s="615"/>
      <c r="V257" s="616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24" t="s">
        <v>417</v>
      </c>
      <c r="B258" s="609"/>
      <c r="C258" s="609"/>
      <c r="D258" s="609"/>
      <c r="E258" s="609"/>
      <c r="F258" s="609"/>
      <c r="G258" s="609"/>
      <c r="H258" s="609"/>
      <c r="I258" s="609"/>
      <c r="J258" s="609"/>
      <c r="K258" s="609"/>
      <c r="L258" s="609"/>
      <c r="M258" s="609"/>
      <c r="N258" s="609"/>
      <c r="O258" s="609"/>
      <c r="P258" s="609"/>
      <c r="Q258" s="609"/>
      <c r="R258" s="609"/>
      <c r="S258" s="609"/>
      <c r="T258" s="609"/>
      <c r="U258" s="609"/>
      <c r="V258" s="609"/>
      <c r="W258" s="609"/>
      <c r="X258" s="609"/>
      <c r="Y258" s="609"/>
      <c r="Z258" s="609"/>
      <c r="AA258" s="586"/>
      <c r="AB258" s="586"/>
      <c r="AC258" s="586"/>
    </row>
    <row r="259" spans="1:68" ht="14.25" hidden="1" customHeight="1" x14ac:dyDescent="0.25">
      <c r="A259" s="611" t="s">
        <v>102</v>
      </c>
      <c r="B259" s="609"/>
      <c r="C259" s="609"/>
      <c r="D259" s="609"/>
      <c r="E259" s="609"/>
      <c r="F259" s="609"/>
      <c r="G259" s="609"/>
      <c r="H259" s="609"/>
      <c r="I259" s="609"/>
      <c r="J259" s="609"/>
      <c r="K259" s="609"/>
      <c r="L259" s="609"/>
      <c r="M259" s="609"/>
      <c r="N259" s="609"/>
      <c r="O259" s="609"/>
      <c r="P259" s="609"/>
      <c r="Q259" s="609"/>
      <c r="R259" s="609"/>
      <c r="S259" s="609"/>
      <c r="T259" s="609"/>
      <c r="U259" s="609"/>
      <c r="V259" s="609"/>
      <c r="W259" s="609"/>
      <c r="X259" s="609"/>
      <c r="Y259" s="609"/>
      <c r="Z259" s="60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595">
        <v>4680115885837</v>
      </c>
      <c r="E260" s="596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04"/>
      <c r="R260" s="604"/>
      <c r="S260" s="604"/>
      <c r="T260" s="605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595">
        <v>4680115885806</v>
      </c>
      <c r="E261" s="596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7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04"/>
      <c r="R261" s="604"/>
      <c r="S261" s="604"/>
      <c r="T261" s="605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421</v>
      </c>
      <c r="B262" s="54" t="s">
        <v>424</v>
      </c>
      <c r="C262" s="31">
        <v>4301011850</v>
      </c>
      <c r="D262" s="595">
        <v>4680115885806</v>
      </c>
      <c r="E262" s="596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6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04"/>
      <c r="R262" s="604"/>
      <c r="S262" s="604"/>
      <c r="T262" s="605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595">
        <v>4680115885851</v>
      </c>
      <c r="E263" s="596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6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04"/>
      <c r="R263" s="604"/>
      <c r="S263" s="604"/>
      <c r="T263" s="605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595">
        <v>4680115885844</v>
      </c>
      <c r="E264" s="596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04"/>
      <c r="R264" s="604"/>
      <c r="S264" s="604"/>
      <c r="T264" s="605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432</v>
      </c>
      <c r="B265" s="54" t="s">
        <v>433</v>
      </c>
      <c r="C265" s="31">
        <v>4301011851</v>
      </c>
      <c r="D265" s="595">
        <v>4680115885820</v>
      </c>
      <c r="E265" s="596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04"/>
      <c r="R265" s="604"/>
      <c r="S265" s="604"/>
      <c r="T265" s="605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609"/>
      <c r="C266" s="609"/>
      <c r="D266" s="609"/>
      <c r="E266" s="609"/>
      <c r="F266" s="609"/>
      <c r="G266" s="609"/>
      <c r="H266" s="609"/>
      <c r="I266" s="609"/>
      <c r="J266" s="609"/>
      <c r="K266" s="609"/>
      <c r="L266" s="609"/>
      <c r="M266" s="609"/>
      <c r="N266" s="609"/>
      <c r="O266" s="610"/>
      <c r="P266" s="614" t="s">
        <v>72</v>
      </c>
      <c r="Q266" s="615"/>
      <c r="R266" s="615"/>
      <c r="S266" s="615"/>
      <c r="T266" s="615"/>
      <c r="U266" s="615"/>
      <c r="V266" s="616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609"/>
      <c r="B267" s="609"/>
      <c r="C267" s="609"/>
      <c r="D267" s="609"/>
      <c r="E267" s="609"/>
      <c r="F267" s="609"/>
      <c r="G267" s="609"/>
      <c r="H267" s="609"/>
      <c r="I267" s="609"/>
      <c r="J267" s="609"/>
      <c r="K267" s="609"/>
      <c r="L267" s="609"/>
      <c r="M267" s="609"/>
      <c r="N267" s="609"/>
      <c r="O267" s="610"/>
      <c r="P267" s="614" t="s">
        <v>72</v>
      </c>
      <c r="Q267" s="615"/>
      <c r="R267" s="615"/>
      <c r="S267" s="615"/>
      <c r="T267" s="615"/>
      <c r="U267" s="615"/>
      <c r="V267" s="616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24" t="s">
        <v>435</v>
      </c>
      <c r="B268" s="609"/>
      <c r="C268" s="609"/>
      <c r="D268" s="609"/>
      <c r="E268" s="609"/>
      <c r="F268" s="609"/>
      <c r="G268" s="609"/>
      <c r="H268" s="609"/>
      <c r="I268" s="609"/>
      <c r="J268" s="609"/>
      <c r="K268" s="609"/>
      <c r="L268" s="609"/>
      <c r="M268" s="609"/>
      <c r="N268" s="609"/>
      <c r="O268" s="609"/>
      <c r="P268" s="609"/>
      <c r="Q268" s="609"/>
      <c r="R268" s="609"/>
      <c r="S268" s="609"/>
      <c r="T268" s="609"/>
      <c r="U268" s="609"/>
      <c r="V268" s="609"/>
      <c r="W268" s="609"/>
      <c r="X268" s="609"/>
      <c r="Y268" s="609"/>
      <c r="Z268" s="609"/>
      <c r="AA268" s="586"/>
      <c r="AB268" s="586"/>
      <c r="AC268" s="586"/>
    </row>
    <row r="269" spans="1:68" ht="14.25" hidden="1" customHeight="1" x14ac:dyDescent="0.25">
      <c r="A269" s="611" t="s">
        <v>102</v>
      </c>
      <c r="B269" s="609"/>
      <c r="C269" s="609"/>
      <c r="D269" s="609"/>
      <c r="E269" s="609"/>
      <c r="F269" s="609"/>
      <c r="G269" s="609"/>
      <c r="H269" s="609"/>
      <c r="I269" s="609"/>
      <c r="J269" s="609"/>
      <c r="K269" s="609"/>
      <c r="L269" s="609"/>
      <c r="M269" s="609"/>
      <c r="N269" s="609"/>
      <c r="O269" s="609"/>
      <c r="P269" s="609"/>
      <c r="Q269" s="609"/>
      <c r="R269" s="609"/>
      <c r="S269" s="609"/>
      <c r="T269" s="609"/>
      <c r="U269" s="609"/>
      <c r="V269" s="609"/>
      <c r="W269" s="609"/>
      <c r="X269" s="609"/>
      <c r="Y269" s="609"/>
      <c r="Z269" s="60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595">
        <v>4607091383423</v>
      </c>
      <c r="E270" s="596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6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04"/>
      <c r="R270" s="604"/>
      <c r="S270" s="604"/>
      <c r="T270" s="605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595">
        <v>4680115885691</v>
      </c>
      <c r="E271" s="596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9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04"/>
      <c r="R271" s="604"/>
      <c r="S271" s="604"/>
      <c r="T271" s="605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595">
        <v>4680115885660</v>
      </c>
      <c r="E272" s="596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8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04"/>
      <c r="R272" s="604"/>
      <c r="S272" s="604"/>
      <c r="T272" s="605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595">
        <v>4680115886773</v>
      </c>
      <c r="E273" s="596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867" t="s">
        <v>446</v>
      </c>
      <c r="Q273" s="604"/>
      <c r="R273" s="604"/>
      <c r="S273" s="604"/>
      <c r="T273" s="605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609"/>
      <c r="C274" s="609"/>
      <c r="D274" s="609"/>
      <c r="E274" s="609"/>
      <c r="F274" s="609"/>
      <c r="G274" s="609"/>
      <c r="H274" s="609"/>
      <c r="I274" s="609"/>
      <c r="J274" s="609"/>
      <c r="K274" s="609"/>
      <c r="L274" s="609"/>
      <c r="M274" s="609"/>
      <c r="N274" s="609"/>
      <c r="O274" s="610"/>
      <c r="P274" s="614" t="s">
        <v>72</v>
      </c>
      <c r="Q274" s="615"/>
      <c r="R274" s="615"/>
      <c r="S274" s="615"/>
      <c r="T274" s="615"/>
      <c r="U274" s="615"/>
      <c r="V274" s="616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609"/>
      <c r="B275" s="609"/>
      <c r="C275" s="609"/>
      <c r="D275" s="609"/>
      <c r="E275" s="609"/>
      <c r="F275" s="609"/>
      <c r="G275" s="609"/>
      <c r="H275" s="609"/>
      <c r="I275" s="609"/>
      <c r="J275" s="609"/>
      <c r="K275" s="609"/>
      <c r="L275" s="609"/>
      <c r="M275" s="609"/>
      <c r="N275" s="609"/>
      <c r="O275" s="610"/>
      <c r="P275" s="614" t="s">
        <v>72</v>
      </c>
      <c r="Q275" s="615"/>
      <c r="R275" s="615"/>
      <c r="S275" s="615"/>
      <c r="T275" s="615"/>
      <c r="U275" s="615"/>
      <c r="V275" s="616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24" t="s">
        <v>448</v>
      </c>
      <c r="B276" s="609"/>
      <c r="C276" s="609"/>
      <c r="D276" s="609"/>
      <c r="E276" s="609"/>
      <c r="F276" s="609"/>
      <c r="G276" s="609"/>
      <c r="H276" s="609"/>
      <c r="I276" s="609"/>
      <c r="J276" s="609"/>
      <c r="K276" s="609"/>
      <c r="L276" s="609"/>
      <c r="M276" s="609"/>
      <c r="N276" s="609"/>
      <c r="O276" s="609"/>
      <c r="P276" s="609"/>
      <c r="Q276" s="609"/>
      <c r="R276" s="609"/>
      <c r="S276" s="609"/>
      <c r="T276" s="609"/>
      <c r="U276" s="609"/>
      <c r="V276" s="609"/>
      <c r="W276" s="609"/>
      <c r="X276" s="609"/>
      <c r="Y276" s="609"/>
      <c r="Z276" s="609"/>
      <c r="AA276" s="586"/>
      <c r="AB276" s="586"/>
      <c r="AC276" s="586"/>
    </row>
    <row r="277" spans="1:68" ht="14.25" hidden="1" customHeight="1" x14ac:dyDescent="0.25">
      <c r="A277" s="611" t="s">
        <v>74</v>
      </c>
      <c r="B277" s="609"/>
      <c r="C277" s="609"/>
      <c r="D277" s="609"/>
      <c r="E277" s="609"/>
      <c r="F277" s="609"/>
      <c r="G277" s="609"/>
      <c r="H277" s="609"/>
      <c r="I277" s="609"/>
      <c r="J277" s="609"/>
      <c r="K277" s="609"/>
      <c r="L277" s="609"/>
      <c r="M277" s="609"/>
      <c r="N277" s="609"/>
      <c r="O277" s="609"/>
      <c r="P277" s="609"/>
      <c r="Q277" s="609"/>
      <c r="R277" s="609"/>
      <c r="S277" s="609"/>
      <c r="T277" s="609"/>
      <c r="U277" s="609"/>
      <c r="V277" s="609"/>
      <c r="W277" s="609"/>
      <c r="X277" s="609"/>
      <c r="Y277" s="609"/>
      <c r="Z277" s="60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595">
        <v>4680115886186</v>
      </c>
      <c r="E278" s="596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69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04"/>
      <c r="R278" s="604"/>
      <c r="S278" s="604"/>
      <c r="T278" s="605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595">
        <v>4680115881228</v>
      </c>
      <c r="E279" s="596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04"/>
      <c r="R279" s="604"/>
      <c r="S279" s="604"/>
      <c r="T279" s="605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595">
        <v>4680115881211</v>
      </c>
      <c r="E280" s="596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8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04"/>
      <c r="R280" s="604"/>
      <c r="S280" s="604"/>
      <c r="T280" s="605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609"/>
      <c r="C281" s="609"/>
      <c r="D281" s="609"/>
      <c r="E281" s="609"/>
      <c r="F281" s="609"/>
      <c r="G281" s="609"/>
      <c r="H281" s="609"/>
      <c r="I281" s="609"/>
      <c r="J281" s="609"/>
      <c r="K281" s="609"/>
      <c r="L281" s="609"/>
      <c r="M281" s="609"/>
      <c r="N281" s="609"/>
      <c r="O281" s="610"/>
      <c r="P281" s="614" t="s">
        <v>72</v>
      </c>
      <c r="Q281" s="615"/>
      <c r="R281" s="615"/>
      <c r="S281" s="615"/>
      <c r="T281" s="615"/>
      <c r="U281" s="615"/>
      <c r="V281" s="616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609"/>
      <c r="B282" s="609"/>
      <c r="C282" s="609"/>
      <c r="D282" s="609"/>
      <c r="E282" s="609"/>
      <c r="F282" s="609"/>
      <c r="G282" s="609"/>
      <c r="H282" s="609"/>
      <c r="I282" s="609"/>
      <c r="J282" s="609"/>
      <c r="K282" s="609"/>
      <c r="L282" s="609"/>
      <c r="M282" s="609"/>
      <c r="N282" s="609"/>
      <c r="O282" s="610"/>
      <c r="P282" s="614" t="s">
        <v>72</v>
      </c>
      <c r="Q282" s="615"/>
      <c r="R282" s="615"/>
      <c r="S282" s="615"/>
      <c r="T282" s="615"/>
      <c r="U282" s="615"/>
      <c r="V282" s="616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24" t="s">
        <v>458</v>
      </c>
      <c r="B283" s="609"/>
      <c r="C283" s="609"/>
      <c r="D283" s="609"/>
      <c r="E283" s="609"/>
      <c r="F283" s="609"/>
      <c r="G283" s="609"/>
      <c r="H283" s="609"/>
      <c r="I283" s="609"/>
      <c r="J283" s="609"/>
      <c r="K283" s="609"/>
      <c r="L283" s="609"/>
      <c r="M283" s="609"/>
      <c r="N283" s="609"/>
      <c r="O283" s="609"/>
      <c r="P283" s="609"/>
      <c r="Q283" s="609"/>
      <c r="R283" s="609"/>
      <c r="S283" s="609"/>
      <c r="T283" s="609"/>
      <c r="U283" s="609"/>
      <c r="V283" s="609"/>
      <c r="W283" s="609"/>
      <c r="X283" s="609"/>
      <c r="Y283" s="609"/>
      <c r="Z283" s="609"/>
      <c r="AA283" s="586"/>
      <c r="AB283" s="586"/>
      <c r="AC283" s="586"/>
    </row>
    <row r="284" spans="1:68" ht="14.25" hidden="1" customHeight="1" x14ac:dyDescent="0.25">
      <c r="A284" s="611" t="s">
        <v>64</v>
      </c>
      <c r="B284" s="609"/>
      <c r="C284" s="609"/>
      <c r="D284" s="609"/>
      <c r="E284" s="609"/>
      <c r="F284" s="609"/>
      <c r="G284" s="609"/>
      <c r="H284" s="609"/>
      <c r="I284" s="609"/>
      <c r="J284" s="609"/>
      <c r="K284" s="609"/>
      <c r="L284" s="609"/>
      <c r="M284" s="609"/>
      <c r="N284" s="609"/>
      <c r="O284" s="609"/>
      <c r="P284" s="609"/>
      <c r="Q284" s="609"/>
      <c r="R284" s="609"/>
      <c r="S284" s="609"/>
      <c r="T284" s="609"/>
      <c r="U284" s="609"/>
      <c r="V284" s="609"/>
      <c r="W284" s="609"/>
      <c r="X284" s="609"/>
      <c r="Y284" s="609"/>
      <c r="Z284" s="60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595">
        <v>4680115880344</v>
      </c>
      <c r="E285" s="596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8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4"/>
      <c r="R285" s="604"/>
      <c r="S285" s="604"/>
      <c r="T285" s="605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609"/>
      <c r="C286" s="609"/>
      <c r="D286" s="609"/>
      <c r="E286" s="609"/>
      <c r="F286" s="609"/>
      <c r="G286" s="609"/>
      <c r="H286" s="609"/>
      <c r="I286" s="609"/>
      <c r="J286" s="609"/>
      <c r="K286" s="609"/>
      <c r="L286" s="609"/>
      <c r="M286" s="609"/>
      <c r="N286" s="609"/>
      <c r="O286" s="610"/>
      <c r="P286" s="614" t="s">
        <v>72</v>
      </c>
      <c r="Q286" s="615"/>
      <c r="R286" s="615"/>
      <c r="S286" s="615"/>
      <c r="T286" s="615"/>
      <c r="U286" s="615"/>
      <c r="V286" s="616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609"/>
      <c r="B287" s="609"/>
      <c r="C287" s="609"/>
      <c r="D287" s="609"/>
      <c r="E287" s="609"/>
      <c r="F287" s="609"/>
      <c r="G287" s="609"/>
      <c r="H287" s="609"/>
      <c r="I287" s="609"/>
      <c r="J287" s="609"/>
      <c r="K287" s="609"/>
      <c r="L287" s="609"/>
      <c r="M287" s="609"/>
      <c r="N287" s="609"/>
      <c r="O287" s="610"/>
      <c r="P287" s="614" t="s">
        <v>72</v>
      </c>
      <c r="Q287" s="615"/>
      <c r="R287" s="615"/>
      <c r="S287" s="615"/>
      <c r="T287" s="615"/>
      <c r="U287" s="615"/>
      <c r="V287" s="616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611" t="s">
        <v>74</v>
      </c>
      <c r="B288" s="609"/>
      <c r="C288" s="609"/>
      <c r="D288" s="609"/>
      <c r="E288" s="609"/>
      <c r="F288" s="609"/>
      <c r="G288" s="609"/>
      <c r="H288" s="609"/>
      <c r="I288" s="609"/>
      <c r="J288" s="609"/>
      <c r="K288" s="609"/>
      <c r="L288" s="609"/>
      <c r="M288" s="609"/>
      <c r="N288" s="609"/>
      <c r="O288" s="609"/>
      <c r="P288" s="609"/>
      <c r="Q288" s="609"/>
      <c r="R288" s="609"/>
      <c r="S288" s="609"/>
      <c r="T288" s="609"/>
      <c r="U288" s="609"/>
      <c r="V288" s="609"/>
      <c r="W288" s="609"/>
      <c r="X288" s="609"/>
      <c r="Y288" s="609"/>
      <c r="Z288" s="60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595">
        <v>4680115884618</v>
      </c>
      <c r="E289" s="596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9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4"/>
      <c r="R289" s="604"/>
      <c r="S289" s="604"/>
      <c r="T289" s="605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609"/>
      <c r="C290" s="609"/>
      <c r="D290" s="609"/>
      <c r="E290" s="609"/>
      <c r="F290" s="609"/>
      <c r="G290" s="609"/>
      <c r="H290" s="609"/>
      <c r="I290" s="609"/>
      <c r="J290" s="609"/>
      <c r="K290" s="609"/>
      <c r="L290" s="609"/>
      <c r="M290" s="609"/>
      <c r="N290" s="609"/>
      <c r="O290" s="610"/>
      <c r="P290" s="614" t="s">
        <v>72</v>
      </c>
      <c r="Q290" s="615"/>
      <c r="R290" s="615"/>
      <c r="S290" s="615"/>
      <c r="T290" s="615"/>
      <c r="U290" s="615"/>
      <c r="V290" s="616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609"/>
      <c r="B291" s="609"/>
      <c r="C291" s="609"/>
      <c r="D291" s="609"/>
      <c r="E291" s="609"/>
      <c r="F291" s="609"/>
      <c r="G291" s="609"/>
      <c r="H291" s="609"/>
      <c r="I291" s="609"/>
      <c r="J291" s="609"/>
      <c r="K291" s="609"/>
      <c r="L291" s="609"/>
      <c r="M291" s="609"/>
      <c r="N291" s="609"/>
      <c r="O291" s="610"/>
      <c r="P291" s="614" t="s">
        <v>72</v>
      </c>
      <c r="Q291" s="615"/>
      <c r="R291" s="615"/>
      <c r="S291" s="615"/>
      <c r="T291" s="615"/>
      <c r="U291" s="615"/>
      <c r="V291" s="616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24" t="s">
        <v>465</v>
      </c>
      <c r="B292" s="609"/>
      <c r="C292" s="609"/>
      <c r="D292" s="609"/>
      <c r="E292" s="609"/>
      <c r="F292" s="609"/>
      <c r="G292" s="609"/>
      <c r="H292" s="609"/>
      <c r="I292" s="609"/>
      <c r="J292" s="609"/>
      <c r="K292" s="609"/>
      <c r="L292" s="609"/>
      <c r="M292" s="609"/>
      <c r="N292" s="609"/>
      <c r="O292" s="609"/>
      <c r="P292" s="609"/>
      <c r="Q292" s="609"/>
      <c r="R292" s="609"/>
      <c r="S292" s="609"/>
      <c r="T292" s="609"/>
      <c r="U292" s="609"/>
      <c r="V292" s="609"/>
      <c r="W292" s="609"/>
      <c r="X292" s="609"/>
      <c r="Y292" s="609"/>
      <c r="Z292" s="609"/>
      <c r="AA292" s="586"/>
      <c r="AB292" s="586"/>
      <c r="AC292" s="586"/>
    </row>
    <row r="293" spans="1:68" ht="14.25" hidden="1" customHeight="1" x14ac:dyDescent="0.25">
      <c r="A293" s="611" t="s">
        <v>74</v>
      </c>
      <c r="B293" s="609"/>
      <c r="C293" s="609"/>
      <c r="D293" s="609"/>
      <c r="E293" s="609"/>
      <c r="F293" s="609"/>
      <c r="G293" s="609"/>
      <c r="H293" s="609"/>
      <c r="I293" s="609"/>
      <c r="J293" s="609"/>
      <c r="K293" s="609"/>
      <c r="L293" s="609"/>
      <c r="M293" s="609"/>
      <c r="N293" s="609"/>
      <c r="O293" s="609"/>
      <c r="P293" s="609"/>
      <c r="Q293" s="609"/>
      <c r="R293" s="609"/>
      <c r="S293" s="609"/>
      <c r="T293" s="609"/>
      <c r="U293" s="609"/>
      <c r="V293" s="609"/>
      <c r="W293" s="609"/>
      <c r="X293" s="609"/>
      <c r="Y293" s="609"/>
      <c r="Z293" s="60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595">
        <v>4680115880511</v>
      </c>
      <c r="E294" s="596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6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04"/>
      <c r="R294" s="604"/>
      <c r="S294" s="604"/>
      <c r="T294" s="605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609"/>
      <c r="C295" s="609"/>
      <c r="D295" s="609"/>
      <c r="E295" s="609"/>
      <c r="F295" s="609"/>
      <c r="G295" s="609"/>
      <c r="H295" s="609"/>
      <c r="I295" s="609"/>
      <c r="J295" s="609"/>
      <c r="K295" s="609"/>
      <c r="L295" s="609"/>
      <c r="M295" s="609"/>
      <c r="N295" s="609"/>
      <c r="O295" s="610"/>
      <c r="P295" s="614" t="s">
        <v>72</v>
      </c>
      <c r="Q295" s="615"/>
      <c r="R295" s="615"/>
      <c r="S295" s="615"/>
      <c r="T295" s="615"/>
      <c r="U295" s="615"/>
      <c r="V295" s="616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609"/>
      <c r="B296" s="609"/>
      <c r="C296" s="609"/>
      <c r="D296" s="609"/>
      <c r="E296" s="609"/>
      <c r="F296" s="609"/>
      <c r="G296" s="609"/>
      <c r="H296" s="609"/>
      <c r="I296" s="609"/>
      <c r="J296" s="609"/>
      <c r="K296" s="609"/>
      <c r="L296" s="609"/>
      <c r="M296" s="609"/>
      <c r="N296" s="609"/>
      <c r="O296" s="610"/>
      <c r="P296" s="614" t="s">
        <v>72</v>
      </c>
      <c r="Q296" s="615"/>
      <c r="R296" s="615"/>
      <c r="S296" s="615"/>
      <c r="T296" s="615"/>
      <c r="U296" s="615"/>
      <c r="V296" s="616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24" t="s">
        <v>469</v>
      </c>
      <c r="B297" s="609"/>
      <c r="C297" s="609"/>
      <c r="D297" s="609"/>
      <c r="E297" s="609"/>
      <c r="F297" s="609"/>
      <c r="G297" s="609"/>
      <c r="H297" s="609"/>
      <c r="I297" s="609"/>
      <c r="J297" s="609"/>
      <c r="K297" s="609"/>
      <c r="L297" s="609"/>
      <c r="M297" s="609"/>
      <c r="N297" s="609"/>
      <c r="O297" s="609"/>
      <c r="P297" s="609"/>
      <c r="Q297" s="609"/>
      <c r="R297" s="609"/>
      <c r="S297" s="609"/>
      <c r="T297" s="609"/>
      <c r="U297" s="609"/>
      <c r="V297" s="609"/>
      <c r="W297" s="609"/>
      <c r="X297" s="609"/>
      <c r="Y297" s="609"/>
      <c r="Z297" s="609"/>
      <c r="AA297" s="586"/>
      <c r="AB297" s="586"/>
      <c r="AC297" s="586"/>
    </row>
    <row r="298" spans="1:68" ht="14.25" hidden="1" customHeight="1" x14ac:dyDescent="0.25">
      <c r="A298" s="611" t="s">
        <v>64</v>
      </c>
      <c r="B298" s="609"/>
      <c r="C298" s="609"/>
      <c r="D298" s="609"/>
      <c r="E298" s="609"/>
      <c r="F298" s="609"/>
      <c r="G298" s="609"/>
      <c r="H298" s="609"/>
      <c r="I298" s="609"/>
      <c r="J298" s="609"/>
      <c r="K298" s="609"/>
      <c r="L298" s="609"/>
      <c r="M298" s="609"/>
      <c r="N298" s="609"/>
      <c r="O298" s="609"/>
      <c r="P298" s="609"/>
      <c r="Q298" s="609"/>
      <c r="R298" s="609"/>
      <c r="S298" s="609"/>
      <c r="T298" s="609"/>
      <c r="U298" s="609"/>
      <c r="V298" s="609"/>
      <c r="W298" s="609"/>
      <c r="X298" s="609"/>
      <c r="Y298" s="609"/>
      <c r="Z298" s="609"/>
      <c r="AA298" s="587"/>
      <c r="AB298" s="587"/>
      <c r="AC298" s="587"/>
    </row>
    <row r="299" spans="1:68" ht="27" hidden="1" customHeight="1" x14ac:dyDescent="0.25">
      <c r="A299" s="54" t="s">
        <v>470</v>
      </c>
      <c r="B299" s="54" t="s">
        <v>471</v>
      </c>
      <c r="C299" s="31">
        <v>4301031305</v>
      </c>
      <c r="D299" s="595">
        <v>4607091389845</v>
      </c>
      <c r="E299" s="596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04"/>
      <c r="R299" s="604"/>
      <c r="S299" s="604"/>
      <c r="T299" s="605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595">
        <v>4680115882881</v>
      </c>
      <c r="E300" s="596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8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04"/>
      <c r="R300" s="604"/>
      <c r="S300" s="604"/>
      <c r="T300" s="605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609"/>
      <c r="C301" s="609"/>
      <c r="D301" s="609"/>
      <c r="E301" s="609"/>
      <c r="F301" s="609"/>
      <c r="G301" s="609"/>
      <c r="H301" s="609"/>
      <c r="I301" s="609"/>
      <c r="J301" s="609"/>
      <c r="K301" s="609"/>
      <c r="L301" s="609"/>
      <c r="M301" s="609"/>
      <c r="N301" s="609"/>
      <c r="O301" s="610"/>
      <c r="P301" s="614" t="s">
        <v>72</v>
      </c>
      <c r="Q301" s="615"/>
      <c r="R301" s="615"/>
      <c r="S301" s="615"/>
      <c r="T301" s="615"/>
      <c r="U301" s="615"/>
      <c r="V301" s="616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609"/>
      <c r="B302" s="609"/>
      <c r="C302" s="609"/>
      <c r="D302" s="609"/>
      <c r="E302" s="609"/>
      <c r="F302" s="609"/>
      <c r="G302" s="609"/>
      <c r="H302" s="609"/>
      <c r="I302" s="609"/>
      <c r="J302" s="609"/>
      <c r="K302" s="609"/>
      <c r="L302" s="609"/>
      <c r="M302" s="609"/>
      <c r="N302" s="609"/>
      <c r="O302" s="610"/>
      <c r="P302" s="614" t="s">
        <v>72</v>
      </c>
      <c r="Q302" s="615"/>
      <c r="R302" s="615"/>
      <c r="S302" s="615"/>
      <c r="T302" s="615"/>
      <c r="U302" s="615"/>
      <c r="V302" s="616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24" t="s">
        <v>475</v>
      </c>
      <c r="B303" s="609"/>
      <c r="C303" s="609"/>
      <c r="D303" s="609"/>
      <c r="E303" s="609"/>
      <c r="F303" s="609"/>
      <c r="G303" s="609"/>
      <c r="H303" s="609"/>
      <c r="I303" s="609"/>
      <c r="J303" s="609"/>
      <c r="K303" s="609"/>
      <c r="L303" s="609"/>
      <c r="M303" s="609"/>
      <c r="N303" s="609"/>
      <c r="O303" s="609"/>
      <c r="P303" s="609"/>
      <c r="Q303" s="609"/>
      <c r="R303" s="609"/>
      <c r="S303" s="609"/>
      <c r="T303" s="609"/>
      <c r="U303" s="609"/>
      <c r="V303" s="609"/>
      <c r="W303" s="609"/>
      <c r="X303" s="609"/>
      <c r="Y303" s="609"/>
      <c r="Z303" s="609"/>
      <c r="AA303" s="586"/>
      <c r="AB303" s="586"/>
      <c r="AC303" s="586"/>
    </row>
    <row r="304" spans="1:68" ht="14.25" hidden="1" customHeight="1" x14ac:dyDescent="0.25">
      <c r="A304" s="611" t="s">
        <v>102</v>
      </c>
      <c r="B304" s="609"/>
      <c r="C304" s="609"/>
      <c r="D304" s="609"/>
      <c r="E304" s="609"/>
      <c r="F304" s="609"/>
      <c r="G304" s="609"/>
      <c r="H304" s="609"/>
      <c r="I304" s="609"/>
      <c r="J304" s="609"/>
      <c r="K304" s="609"/>
      <c r="L304" s="609"/>
      <c r="M304" s="609"/>
      <c r="N304" s="609"/>
      <c r="O304" s="609"/>
      <c r="P304" s="609"/>
      <c r="Q304" s="609"/>
      <c r="R304" s="609"/>
      <c r="S304" s="609"/>
      <c r="T304" s="609"/>
      <c r="U304" s="609"/>
      <c r="V304" s="609"/>
      <c r="W304" s="609"/>
      <c r="X304" s="609"/>
      <c r="Y304" s="609"/>
      <c r="Z304" s="60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595">
        <v>4680115883703</v>
      </c>
      <c r="E305" s="596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04"/>
      <c r="R305" s="604"/>
      <c r="S305" s="604"/>
      <c r="T305" s="605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609"/>
      <c r="C306" s="609"/>
      <c r="D306" s="609"/>
      <c r="E306" s="609"/>
      <c r="F306" s="609"/>
      <c r="G306" s="609"/>
      <c r="H306" s="609"/>
      <c r="I306" s="609"/>
      <c r="J306" s="609"/>
      <c r="K306" s="609"/>
      <c r="L306" s="609"/>
      <c r="M306" s="609"/>
      <c r="N306" s="609"/>
      <c r="O306" s="610"/>
      <c r="P306" s="614" t="s">
        <v>72</v>
      </c>
      <c r="Q306" s="615"/>
      <c r="R306" s="615"/>
      <c r="S306" s="615"/>
      <c r="T306" s="615"/>
      <c r="U306" s="615"/>
      <c r="V306" s="616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609"/>
      <c r="B307" s="609"/>
      <c r="C307" s="609"/>
      <c r="D307" s="609"/>
      <c r="E307" s="609"/>
      <c r="F307" s="609"/>
      <c r="G307" s="609"/>
      <c r="H307" s="609"/>
      <c r="I307" s="609"/>
      <c r="J307" s="609"/>
      <c r="K307" s="609"/>
      <c r="L307" s="609"/>
      <c r="M307" s="609"/>
      <c r="N307" s="609"/>
      <c r="O307" s="610"/>
      <c r="P307" s="614" t="s">
        <v>72</v>
      </c>
      <c r="Q307" s="615"/>
      <c r="R307" s="615"/>
      <c r="S307" s="615"/>
      <c r="T307" s="615"/>
      <c r="U307" s="615"/>
      <c r="V307" s="616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24" t="s">
        <v>480</v>
      </c>
      <c r="B308" s="609"/>
      <c r="C308" s="609"/>
      <c r="D308" s="609"/>
      <c r="E308" s="609"/>
      <c r="F308" s="609"/>
      <c r="G308" s="609"/>
      <c r="H308" s="609"/>
      <c r="I308" s="609"/>
      <c r="J308" s="609"/>
      <c r="K308" s="609"/>
      <c r="L308" s="609"/>
      <c r="M308" s="609"/>
      <c r="N308" s="609"/>
      <c r="O308" s="609"/>
      <c r="P308" s="609"/>
      <c r="Q308" s="609"/>
      <c r="R308" s="609"/>
      <c r="S308" s="609"/>
      <c r="T308" s="609"/>
      <c r="U308" s="609"/>
      <c r="V308" s="609"/>
      <c r="W308" s="609"/>
      <c r="X308" s="609"/>
      <c r="Y308" s="609"/>
      <c r="Z308" s="609"/>
      <c r="AA308" s="586"/>
      <c r="AB308" s="586"/>
      <c r="AC308" s="586"/>
    </row>
    <row r="309" spans="1:68" ht="14.25" hidden="1" customHeight="1" x14ac:dyDescent="0.25">
      <c r="A309" s="611" t="s">
        <v>102</v>
      </c>
      <c r="B309" s="609"/>
      <c r="C309" s="609"/>
      <c r="D309" s="609"/>
      <c r="E309" s="609"/>
      <c r="F309" s="609"/>
      <c r="G309" s="609"/>
      <c r="H309" s="609"/>
      <c r="I309" s="609"/>
      <c r="J309" s="609"/>
      <c r="K309" s="609"/>
      <c r="L309" s="609"/>
      <c r="M309" s="609"/>
      <c r="N309" s="609"/>
      <c r="O309" s="609"/>
      <c r="P309" s="609"/>
      <c r="Q309" s="609"/>
      <c r="R309" s="609"/>
      <c r="S309" s="609"/>
      <c r="T309" s="609"/>
      <c r="U309" s="609"/>
      <c r="V309" s="609"/>
      <c r="W309" s="609"/>
      <c r="X309" s="609"/>
      <c r="Y309" s="609"/>
      <c r="Z309" s="609"/>
      <c r="AA309" s="587"/>
      <c r="AB309" s="587"/>
      <c r="AC309" s="587"/>
    </row>
    <row r="310" spans="1:68" ht="27" hidden="1" customHeight="1" x14ac:dyDescent="0.25">
      <c r="A310" s="54" t="s">
        <v>481</v>
      </c>
      <c r="B310" s="54" t="s">
        <v>482</v>
      </c>
      <c r="C310" s="31">
        <v>4301012024</v>
      </c>
      <c r="D310" s="595">
        <v>4680115885615</v>
      </c>
      <c r="E310" s="596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04"/>
      <c r="R310" s="604"/>
      <c r="S310" s="604"/>
      <c r="T310" s="605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5">
        <v>4680115885554</v>
      </c>
      <c r="E311" s="596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04"/>
      <c r="R311" s="604"/>
      <c r="S311" s="604"/>
      <c r="T311" s="605"/>
      <c r="U311" s="34"/>
      <c r="V311" s="34"/>
      <c r="W311" s="35" t="s">
        <v>70</v>
      </c>
      <c r="X311" s="591">
        <v>200</v>
      </c>
      <c r="Y311" s="592">
        <f t="shared" si="52"/>
        <v>205.20000000000002</v>
      </c>
      <c r="Z311" s="36">
        <f>IFERROR(IF(Y311=0,"",ROUNDUP(Y311/H311,0)*0.01898),"")</f>
        <v>0.36062</v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208.05555555555554</v>
      </c>
      <c r="BN311" s="64">
        <f t="shared" si="54"/>
        <v>213.46499999999997</v>
      </c>
      <c r="BO311" s="64">
        <f t="shared" si="55"/>
        <v>0.28935185185185186</v>
      </c>
      <c r="BP311" s="64">
        <f t="shared" si="56"/>
        <v>0.296875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595">
        <v>4680115885554</v>
      </c>
      <c r="E312" s="596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85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04"/>
      <c r="R312" s="604"/>
      <c r="S312" s="604"/>
      <c r="T312" s="605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595">
        <v>4680115885646</v>
      </c>
      <c r="E313" s="596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6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04"/>
      <c r="R313" s="604"/>
      <c r="S313" s="604"/>
      <c r="T313" s="605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595">
        <v>4680115885622</v>
      </c>
      <c r="E314" s="596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7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04"/>
      <c r="R314" s="604"/>
      <c r="S314" s="604"/>
      <c r="T314" s="605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595">
        <v>4680115885608</v>
      </c>
      <c r="E315" s="596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9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04"/>
      <c r="R315" s="604"/>
      <c r="S315" s="604"/>
      <c r="T315" s="605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8"/>
      <c r="B316" s="609"/>
      <c r="C316" s="609"/>
      <c r="D316" s="609"/>
      <c r="E316" s="609"/>
      <c r="F316" s="609"/>
      <c r="G316" s="609"/>
      <c r="H316" s="609"/>
      <c r="I316" s="609"/>
      <c r="J316" s="609"/>
      <c r="K316" s="609"/>
      <c r="L316" s="609"/>
      <c r="M316" s="609"/>
      <c r="N316" s="609"/>
      <c r="O316" s="610"/>
      <c r="P316" s="614" t="s">
        <v>72</v>
      </c>
      <c r="Q316" s="615"/>
      <c r="R316" s="615"/>
      <c r="S316" s="615"/>
      <c r="T316" s="615"/>
      <c r="U316" s="615"/>
      <c r="V316" s="616"/>
      <c r="W316" s="37" t="s">
        <v>73</v>
      </c>
      <c r="X316" s="593">
        <f>IFERROR(X310/H310,"0")+IFERROR(X311/H311,"0")+IFERROR(X312/H312,"0")+IFERROR(X313/H313,"0")+IFERROR(X314/H314,"0")+IFERROR(X315/H315,"0")</f>
        <v>18.518518518518519</v>
      </c>
      <c r="Y316" s="593">
        <f>IFERROR(Y310/H310,"0")+IFERROR(Y311/H311,"0")+IFERROR(Y312/H312,"0")+IFERROR(Y313/H313,"0")+IFERROR(Y314/H314,"0")+IFERROR(Y315/H315,"0")</f>
        <v>19</v>
      </c>
      <c r="Z316" s="593">
        <f>IFERROR(IF(Z310="",0,Z310),"0")+IFERROR(IF(Z311="",0,Z311),"0")+IFERROR(IF(Z312="",0,Z312),"0")+IFERROR(IF(Z313="",0,Z313),"0")+IFERROR(IF(Z314="",0,Z314),"0")+IFERROR(IF(Z315="",0,Z315),"0")</f>
        <v>0.36062</v>
      </c>
      <c r="AA316" s="594"/>
      <c r="AB316" s="594"/>
      <c r="AC316" s="594"/>
    </row>
    <row r="317" spans="1:68" x14ac:dyDescent="0.2">
      <c r="A317" s="609"/>
      <c r="B317" s="609"/>
      <c r="C317" s="609"/>
      <c r="D317" s="609"/>
      <c r="E317" s="609"/>
      <c r="F317" s="609"/>
      <c r="G317" s="609"/>
      <c r="H317" s="609"/>
      <c r="I317" s="609"/>
      <c r="J317" s="609"/>
      <c r="K317" s="609"/>
      <c r="L317" s="609"/>
      <c r="M317" s="609"/>
      <c r="N317" s="609"/>
      <c r="O317" s="610"/>
      <c r="P317" s="614" t="s">
        <v>72</v>
      </c>
      <c r="Q317" s="615"/>
      <c r="R317" s="615"/>
      <c r="S317" s="615"/>
      <c r="T317" s="615"/>
      <c r="U317" s="615"/>
      <c r="V317" s="616"/>
      <c r="W317" s="37" t="s">
        <v>70</v>
      </c>
      <c r="X317" s="593">
        <f>IFERROR(SUM(X310:X315),"0")</f>
        <v>200</v>
      </c>
      <c r="Y317" s="593">
        <f>IFERROR(SUM(Y310:Y315),"0")</f>
        <v>205.20000000000002</v>
      </c>
      <c r="Z317" s="37"/>
      <c r="AA317" s="594"/>
      <c r="AB317" s="594"/>
      <c r="AC317" s="594"/>
    </row>
    <row r="318" spans="1:68" ht="14.25" hidden="1" customHeight="1" x14ac:dyDescent="0.25">
      <c r="A318" s="611" t="s">
        <v>64</v>
      </c>
      <c r="B318" s="609"/>
      <c r="C318" s="609"/>
      <c r="D318" s="609"/>
      <c r="E318" s="609"/>
      <c r="F318" s="609"/>
      <c r="G318" s="609"/>
      <c r="H318" s="609"/>
      <c r="I318" s="609"/>
      <c r="J318" s="609"/>
      <c r="K318" s="609"/>
      <c r="L318" s="609"/>
      <c r="M318" s="609"/>
      <c r="N318" s="609"/>
      <c r="O318" s="609"/>
      <c r="P318" s="609"/>
      <c r="Q318" s="609"/>
      <c r="R318" s="609"/>
      <c r="S318" s="609"/>
      <c r="T318" s="609"/>
      <c r="U318" s="609"/>
      <c r="V318" s="609"/>
      <c r="W318" s="609"/>
      <c r="X318" s="609"/>
      <c r="Y318" s="609"/>
      <c r="Z318" s="60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595">
        <v>4607091387193</v>
      </c>
      <c r="E319" s="596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04"/>
      <c r="R319" s="604"/>
      <c r="S319" s="604"/>
      <c r="T319" s="605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500</v>
      </c>
      <c r="B320" s="54" t="s">
        <v>501</v>
      </c>
      <c r="C320" s="31">
        <v>4301031153</v>
      </c>
      <c r="D320" s="595">
        <v>4607091387230</v>
      </c>
      <c r="E320" s="596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7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04"/>
      <c r="R320" s="604"/>
      <c r="S320" s="604"/>
      <c r="T320" s="605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595">
        <v>4607091387292</v>
      </c>
      <c r="E321" s="596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7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04"/>
      <c r="R321" s="604"/>
      <c r="S321" s="604"/>
      <c r="T321" s="605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595">
        <v>4607091387285</v>
      </c>
      <c r="E322" s="596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04"/>
      <c r="R322" s="604"/>
      <c r="S322" s="604"/>
      <c r="T322" s="605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609"/>
      <c r="C323" s="609"/>
      <c r="D323" s="609"/>
      <c r="E323" s="609"/>
      <c r="F323" s="609"/>
      <c r="G323" s="609"/>
      <c r="H323" s="609"/>
      <c r="I323" s="609"/>
      <c r="J323" s="609"/>
      <c r="K323" s="609"/>
      <c r="L323" s="609"/>
      <c r="M323" s="609"/>
      <c r="N323" s="609"/>
      <c r="O323" s="610"/>
      <c r="P323" s="614" t="s">
        <v>72</v>
      </c>
      <c r="Q323" s="615"/>
      <c r="R323" s="615"/>
      <c r="S323" s="615"/>
      <c r="T323" s="615"/>
      <c r="U323" s="615"/>
      <c r="V323" s="616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609"/>
      <c r="B324" s="609"/>
      <c r="C324" s="609"/>
      <c r="D324" s="609"/>
      <c r="E324" s="609"/>
      <c r="F324" s="609"/>
      <c r="G324" s="609"/>
      <c r="H324" s="609"/>
      <c r="I324" s="609"/>
      <c r="J324" s="609"/>
      <c r="K324" s="609"/>
      <c r="L324" s="609"/>
      <c r="M324" s="609"/>
      <c r="N324" s="609"/>
      <c r="O324" s="610"/>
      <c r="P324" s="614" t="s">
        <v>72</v>
      </c>
      <c r="Q324" s="615"/>
      <c r="R324" s="615"/>
      <c r="S324" s="615"/>
      <c r="T324" s="615"/>
      <c r="U324" s="615"/>
      <c r="V324" s="616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611" t="s">
        <v>74</v>
      </c>
      <c r="B325" s="609"/>
      <c r="C325" s="609"/>
      <c r="D325" s="609"/>
      <c r="E325" s="609"/>
      <c r="F325" s="609"/>
      <c r="G325" s="609"/>
      <c r="H325" s="609"/>
      <c r="I325" s="609"/>
      <c r="J325" s="609"/>
      <c r="K325" s="609"/>
      <c r="L325" s="609"/>
      <c r="M325" s="609"/>
      <c r="N325" s="609"/>
      <c r="O325" s="609"/>
      <c r="P325" s="609"/>
      <c r="Q325" s="609"/>
      <c r="R325" s="609"/>
      <c r="S325" s="609"/>
      <c r="T325" s="609"/>
      <c r="U325" s="609"/>
      <c r="V325" s="609"/>
      <c r="W325" s="609"/>
      <c r="X325" s="609"/>
      <c r="Y325" s="609"/>
      <c r="Z325" s="60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5">
        <v>4607091387766</v>
      </c>
      <c r="E326" s="596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9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04"/>
      <c r="R326" s="604"/>
      <c r="S326" s="604"/>
      <c r="T326" s="605"/>
      <c r="U326" s="34"/>
      <c r="V326" s="34"/>
      <c r="W326" s="35" t="s">
        <v>70</v>
      </c>
      <c r="X326" s="591">
        <v>2000</v>
      </c>
      <c r="Y326" s="592">
        <f>IFERROR(IF(X326="",0,CEILING((X326/$H326),1)*$H326),"")</f>
        <v>2004.6</v>
      </c>
      <c r="Z326" s="36">
        <f>IFERROR(IF(Y326=0,"",ROUNDUP(Y326/H326,0)*0.01898),"")</f>
        <v>4.8778600000000001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2131.5384615384614</v>
      </c>
      <c r="BN326" s="64">
        <f>IFERROR(Y326*I326/H326,"0")</f>
        <v>2136.4409999999998</v>
      </c>
      <c r="BO326" s="64">
        <f>IFERROR(1/J326*(X326/H326),"0")</f>
        <v>4.0064102564102564</v>
      </c>
      <c r="BP326" s="64">
        <f>IFERROR(1/J326*(Y326/H326),"0")</f>
        <v>4.015625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595">
        <v>4607091387957</v>
      </c>
      <c r="E327" s="596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04"/>
      <c r="R327" s="604"/>
      <c r="S327" s="604"/>
      <c r="T327" s="605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595">
        <v>4607091387964</v>
      </c>
      <c r="E328" s="596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9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04"/>
      <c r="R328" s="604"/>
      <c r="S328" s="604"/>
      <c r="T328" s="605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595">
        <v>4680115884588</v>
      </c>
      <c r="E329" s="596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8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04"/>
      <c r="R329" s="604"/>
      <c r="S329" s="604"/>
      <c r="T329" s="605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595">
        <v>4607091387513</v>
      </c>
      <c r="E330" s="596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7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04"/>
      <c r="R330" s="604"/>
      <c r="S330" s="604"/>
      <c r="T330" s="605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609"/>
      <c r="C331" s="609"/>
      <c r="D331" s="609"/>
      <c r="E331" s="609"/>
      <c r="F331" s="609"/>
      <c r="G331" s="609"/>
      <c r="H331" s="609"/>
      <c r="I331" s="609"/>
      <c r="J331" s="609"/>
      <c r="K331" s="609"/>
      <c r="L331" s="609"/>
      <c r="M331" s="609"/>
      <c r="N331" s="609"/>
      <c r="O331" s="610"/>
      <c r="P331" s="614" t="s">
        <v>72</v>
      </c>
      <c r="Q331" s="615"/>
      <c r="R331" s="615"/>
      <c r="S331" s="615"/>
      <c r="T331" s="615"/>
      <c r="U331" s="615"/>
      <c r="V331" s="616"/>
      <c r="W331" s="37" t="s">
        <v>73</v>
      </c>
      <c r="X331" s="593">
        <f>IFERROR(X326/H326,"0")+IFERROR(X327/H327,"0")+IFERROR(X328/H328,"0")+IFERROR(X329/H329,"0")+IFERROR(X330/H330,"0")</f>
        <v>256.41025641025641</v>
      </c>
      <c r="Y331" s="593">
        <f>IFERROR(Y326/H326,"0")+IFERROR(Y327/H327,"0")+IFERROR(Y328/H328,"0")+IFERROR(Y329/H329,"0")+IFERROR(Y330/H330,"0")</f>
        <v>257</v>
      </c>
      <c r="Z331" s="593">
        <f>IFERROR(IF(Z326="",0,Z326),"0")+IFERROR(IF(Z327="",0,Z327),"0")+IFERROR(IF(Z328="",0,Z328),"0")+IFERROR(IF(Z329="",0,Z329),"0")+IFERROR(IF(Z330="",0,Z330),"0")</f>
        <v>4.8778600000000001</v>
      </c>
      <c r="AA331" s="594"/>
      <c r="AB331" s="594"/>
      <c r="AC331" s="594"/>
    </row>
    <row r="332" spans="1:68" x14ac:dyDescent="0.2">
      <c r="A332" s="609"/>
      <c r="B332" s="609"/>
      <c r="C332" s="609"/>
      <c r="D332" s="609"/>
      <c r="E332" s="609"/>
      <c r="F332" s="609"/>
      <c r="G332" s="609"/>
      <c r="H332" s="609"/>
      <c r="I332" s="609"/>
      <c r="J332" s="609"/>
      <c r="K332" s="609"/>
      <c r="L332" s="609"/>
      <c r="M332" s="609"/>
      <c r="N332" s="609"/>
      <c r="O332" s="610"/>
      <c r="P332" s="614" t="s">
        <v>72</v>
      </c>
      <c r="Q332" s="615"/>
      <c r="R332" s="615"/>
      <c r="S332" s="615"/>
      <c r="T332" s="615"/>
      <c r="U332" s="615"/>
      <c r="V332" s="616"/>
      <c r="W332" s="37" t="s">
        <v>70</v>
      </c>
      <c r="X332" s="593">
        <f>IFERROR(SUM(X326:X330),"0")</f>
        <v>2000</v>
      </c>
      <c r="Y332" s="593">
        <f>IFERROR(SUM(Y326:Y330),"0")</f>
        <v>2004.6</v>
      </c>
      <c r="Z332" s="37"/>
      <c r="AA332" s="594"/>
      <c r="AB332" s="594"/>
      <c r="AC332" s="594"/>
    </row>
    <row r="333" spans="1:68" ht="14.25" hidden="1" customHeight="1" x14ac:dyDescent="0.25">
      <c r="A333" s="611" t="s">
        <v>178</v>
      </c>
      <c r="B333" s="609"/>
      <c r="C333" s="609"/>
      <c r="D333" s="609"/>
      <c r="E333" s="609"/>
      <c r="F333" s="609"/>
      <c r="G333" s="609"/>
      <c r="H333" s="609"/>
      <c r="I333" s="609"/>
      <c r="J333" s="609"/>
      <c r="K333" s="609"/>
      <c r="L333" s="609"/>
      <c r="M333" s="609"/>
      <c r="N333" s="609"/>
      <c r="O333" s="609"/>
      <c r="P333" s="609"/>
      <c r="Q333" s="609"/>
      <c r="R333" s="609"/>
      <c r="S333" s="609"/>
      <c r="T333" s="609"/>
      <c r="U333" s="609"/>
      <c r="V333" s="609"/>
      <c r="W333" s="609"/>
      <c r="X333" s="609"/>
      <c r="Y333" s="609"/>
      <c r="Z333" s="60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595">
        <v>4607091380880</v>
      </c>
      <c r="E334" s="596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04"/>
      <c r="R334" s="604"/>
      <c r="S334" s="604"/>
      <c r="T334" s="605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526</v>
      </c>
      <c r="B335" s="54" t="s">
        <v>527</v>
      </c>
      <c r="C335" s="31">
        <v>4301060406</v>
      </c>
      <c r="D335" s="595">
        <v>4607091384482</v>
      </c>
      <c r="E335" s="596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72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04"/>
      <c r="R335" s="604"/>
      <c r="S335" s="604"/>
      <c r="T335" s="605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529</v>
      </c>
      <c r="B336" s="54" t="s">
        <v>530</v>
      </c>
      <c r="C336" s="31">
        <v>4301060484</v>
      </c>
      <c r="D336" s="595">
        <v>4607091380897</v>
      </c>
      <c r="E336" s="596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04"/>
      <c r="R336" s="604"/>
      <c r="S336" s="604"/>
      <c r="T336" s="605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609"/>
      <c r="C337" s="609"/>
      <c r="D337" s="609"/>
      <c r="E337" s="609"/>
      <c r="F337" s="609"/>
      <c r="G337" s="609"/>
      <c r="H337" s="609"/>
      <c r="I337" s="609"/>
      <c r="J337" s="609"/>
      <c r="K337" s="609"/>
      <c r="L337" s="609"/>
      <c r="M337" s="609"/>
      <c r="N337" s="609"/>
      <c r="O337" s="610"/>
      <c r="P337" s="614" t="s">
        <v>72</v>
      </c>
      <c r="Q337" s="615"/>
      <c r="R337" s="615"/>
      <c r="S337" s="615"/>
      <c r="T337" s="615"/>
      <c r="U337" s="615"/>
      <c r="V337" s="616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609"/>
      <c r="B338" s="609"/>
      <c r="C338" s="609"/>
      <c r="D338" s="609"/>
      <c r="E338" s="609"/>
      <c r="F338" s="609"/>
      <c r="G338" s="609"/>
      <c r="H338" s="609"/>
      <c r="I338" s="609"/>
      <c r="J338" s="609"/>
      <c r="K338" s="609"/>
      <c r="L338" s="609"/>
      <c r="M338" s="609"/>
      <c r="N338" s="609"/>
      <c r="O338" s="610"/>
      <c r="P338" s="614" t="s">
        <v>72</v>
      </c>
      <c r="Q338" s="615"/>
      <c r="R338" s="615"/>
      <c r="S338" s="615"/>
      <c r="T338" s="615"/>
      <c r="U338" s="615"/>
      <c r="V338" s="616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611" t="s">
        <v>94</v>
      </c>
      <c r="B339" s="609"/>
      <c r="C339" s="609"/>
      <c r="D339" s="609"/>
      <c r="E339" s="609"/>
      <c r="F339" s="609"/>
      <c r="G339" s="609"/>
      <c r="H339" s="609"/>
      <c r="I339" s="609"/>
      <c r="J339" s="609"/>
      <c r="K339" s="609"/>
      <c r="L339" s="609"/>
      <c r="M339" s="609"/>
      <c r="N339" s="609"/>
      <c r="O339" s="609"/>
      <c r="P339" s="609"/>
      <c r="Q339" s="609"/>
      <c r="R339" s="609"/>
      <c r="S339" s="609"/>
      <c r="T339" s="609"/>
      <c r="U339" s="609"/>
      <c r="V339" s="609"/>
      <c r="W339" s="609"/>
      <c r="X339" s="609"/>
      <c r="Y339" s="609"/>
      <c r="Z339" s="60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595">
        <v>4680115886476</v>
      </c>
      <c r="E340" s="596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829" t="s">
        <v>534</v>
      </c>
      <c r="Q340" s="604"/>
      <c r="R340" s="604"/>
      <c r="S340" s="604"/>
      <c r="T340" s="605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595">
        <v>4607091388374</v>
      </c>
      <c r="E341" s="596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697" t="s">
        <v>538</v>
      </c>
      <c r="Q341" s="604"/>
      <c r="R341" s="604"/>
      <c r="S341" s="604"/>
      <c r="T341" s="605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595">
        <v>4607091383102</v>
      </c>
      <c r="E342" s="596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6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04"/>
      <c r="R342" s="604"/>
      <c r="S342" s="604"/>
      <c r="T342" s="605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595">
        <v>4607091388404</v>
      </c>
      <c r="E343" s="596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04"/>
      <c r="R343" s="604"/>
      <c r="S343" s="604"/>
      <c r="T343" s="605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609"/>
      <c r="C344" s="609"/>
      <c r="D344" s="609"/>
      <c r="E344" s="609"/>
      <c r="F344" s="609"/>
      <c r="G344" s="609"/>
      <c r="H344" s="609"/>
      <c r="I344" s="609"/>
      <c r="J344" s="609"/>
      <c r="K344" s="609"/>
      <c r="L344" s="609"/>
      <c r="M344" s="609"/>
      <c r="N344" s="609"/>
      <c r="O344" s="610"/>
      <c r="P344" s="614" t="s">
        <v>72</v>
      </c>
      <c r="Q344" s="615"/>
      <c r="R344" s="615"/>
      <c r="S344" s="615"/>
      <c r="T344" s="615"/>
      <c r="U344" s="615"/>
      <c r="V344" s="616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609"/>
      <c r="B345" s="609"/>
      <c r="C345" s="609"/>
      <c r="D345" s="609"/>
      <c r="E345" s="609"/>
      <c r="F345" s="609"/>
      <c r="G345" s="609"/>
      <c r="H345" s="609"/>
      <c r="I345" s="609"/>
      <c r="J345" s="609"/>
      <c r="K345" s="609"/>
      <c r="L345" s="609"/>
      <c r="M345" s="609"/>
      <c r="N345" s="609"/>
      <c r="O345" s="610"/>
      <c r="P345" s="614" t="s">
        <v>72</v>
      </c>
      <c r="Q345" s="615"/>
      <c r="R345" s="615"/>
      <c r="S345" s="615"/>
      <c r="T345" s="615"/>
      <c r="U345" s="615"/>
      <c r="V345" s="616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611" t="s">
        <v>545</v>
      </c>
      <c r="B346" s="609"/>
      <c r="C346" s="609"/>
      <c r="D346" s="609"/>
      <c r="E346" s="609"/>
      <c r="F346" s="609"/>
      <c r="G346" s="609"/>
      <c r="H346" s="609"/>
      <c r="I346" s="609"/>
      <c r="J346" s="609"/>
      <c r="K346" s="609"/>
      <c r="L346" s="609"/>
      <c r="M346" s="609"/>
      <c r="N346" s="609"/>
      <c r="O346" s="609"/>
      <c r="P346" s="609"/>
      <c r="Q346" s="609"/>
      <c r="R346" s="609"/>
      <c r="S346" s="609"/>
      <c r="T346" s="609"/>
      <c r="U346" s="609"/>
      <c r="V346" s="609"/>
      <c r="W346" s="609"/>
      <c r="X346" s="609"/>
      <c r="Y346" s="609"/>
      <c r="Z346" s="60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595">
        <v>4680115881808</v>
      </c>
      <c r="E347" s="596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04"/>
      <c r="R347" s="604"/>
      <c r="S347" s="604"/>
      <c r="T347" s="605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595">
        <v>4680115881822</v>
      </c>
      <c r="E348" s="596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7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04"/>
      <c r="R348" s="604"/>
      <c r="S348" s="604"/>
      <c r="T348" s="605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595">
        <v>4680115880016</v>
      </c>
      <c r="E349" s="596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04"/>
      <c r="R349" s="604"/>
      <c r="S349" s="604"/>
      <c r="T349" s="605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609"/>
      <c r="C350" s="609"/>
      <c r="D350" s="609"/>
      <c r="E350" s="609"/>
      <c r="F350" s="609"/>
      <c r="G350" s="609"/>
      <c r="H350" s="609"/>
      <c r="I350" s="609"/>
      <c r="J350" s="609"/>
      <c r="K350" s="609"/>
      <c r="L350" s="609"/>
      <c r="M350" s="609"/>
      <c r="N350" s="609"/>
      <c r="O350" s="610"/>
      <c r="P350" s="614" t="s">
        <v>72</v>
      </c>
      <c r="Q350" s="615"/>
      <c r="R350" s="615"/>
      <c r="S350" s="615"/>
      <c r="T350" s="615"/>
      <c r="U350" s="615"/>
      <c r="V350" s="616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609"/>
      <c r="B351" s="609"/>
      <c r="C351" s="609"/>
      <c r="D351" s="609"/>
      <c r="E351" s="609"/>
      <c r="F351" s="609"/>
      <c r="G351" s="609"/>
      <c r="H351" s="609"/>
      <c r="I351" s="609"/>
      <c r="J351" s="609"/>
      <c r="K351" s="609"/>
      <c r="L351" s="609"/>
      <c r="M351" s="609"/>
      <c r="N351" s="609"/>
      <c r="O351" s="610"/>
      <c r="P351" s="614" t="s">
        <v>72</v>
      </c>
      <c r="Q351" s="615"/>
      <c r="R351" s="615"/>
      <c r="S351" s="615"/>
      <c r="T351" s="615"/>
      <c r="U351" s="615"/>
      <c r="V351" s="616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24" t="s">
        <v>554</v>
      </c>
      <c r="B352" s="609"/>
      <c r="C352" s="609"/>
      <c r="D352" s="609"/>
      <c r="E352" s="609"/>
      <c r="F352" s="609"/>
      <c r="G352" s="609"/>
      <c r="H352" s="609"/>
      <c r="I352" s="609"/>
      <c r="J352" s="609"/>
      <c r="K352" s="609"/>
      <c r="L352" s="609"/>
      <c r="M352" s="609"/>
      <c r="N352" s="609"/>
      <c r="O352" s="609"/>
      <c r="P352" s="609"/>
      <c r="Q352" s="609"/>
      <c r="R352" s="609"/>
      <c r="S352" s="609"/>
      <c r="T352" s="609"/>
      <c r="U352" s="609"/>
      <c r="V352" s="609"/>
      <c r="W352" s="609"/>
      <c r="X352" s="609"/>
      <c r="Y352" s="609"/>
      <c r="Z352" s="609"/>
      <c r="AA352" s="586"/>
      <c r="AB352" s="586"/>
      <c r="AC352" s="586"/>
    </row>
    <row r="353" spans="1:68" ht="14.25" hidden="1" customHeight="1" x14ac:dyDescent="0.25">
      <c r="A353" s="611" t="s">
        <v>64</v>
      </c>
      <c r="B353" s="609"/>
      <c r="C353" s="609"/>
      <c r="D353" s="609"/>
      <c r="E353" s="609"/>
      <c r="F353" s="609"/>
      <c r="G353" s="609"/>
      <c r="H353" s="609"/>
      <c r="I353" s="609"/>
      <c r="J353" s="609"/>
      <c r="K353" s="609"/>
      <c r="L353" s="609"/>
      <c r="M353" s="609"/>
      <c r="N353" s="609"/>
      <c r="O353" s="609"/>
      <c r="P353" s="609"/>
      <c r="Q353" s="609"/>
      <c r="R353" s="609"/>
      <c r="S353" s="609"/>
      <c r="T353" s="609"/>
      <c r="U353" s="609"/>
      <c r="V353" s="609"/>
      <c r="W353" s="609"/>
      <c r="X353" s="609"/>
      <c r="Y353" s="609"/>
      <c r="Z353" s="60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595">
        <v>4607091383836</v>
      </c>
      <c r="E354" s="596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04"/>
      <c r="R354" s="604"/>
      <c r="S354" s="604"/>
      <c r="T354" s="605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609"/>
      <c r="C355" s="609"/>
      <c r="D355" s="609"/>
      <c r="E355" s="609"/>
      <c r="F355" s="609"/>
      <c r="G355" s="609"/>
      <c r="H355" s="609"/>
      <c r="I355" s="609"/>
      <c r="J355" s="609"/>
      <c r="K355" s="609"/>
      <c r="L355" s="609"/>
      <c r="M355" s="609"/>
      <c r="N355" s="609"/>
      <c r="O355" s="610"/>
      <c r="P355" s="614" t="s">
        <v>72</v>
      </c>
      <c r="Q355" s="615"/>
      <c r="R355" s="615"/>
      <c r="S355" s="615"/>
      <c r="T355" s="615"/>
      <c r="U355" s="615"/>
      <c r="V355" s="616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609"/>
      <c r="B356" s="609"/>
      <c r="C356" s="609"/>
      <c r="D356" s="609"/>
      <c r="E356" s="609"/>
      <c r="F356" s="609"/>
      <c r="G356" s="609"/>
      <c r="H356" s="609"/>
      <c r="I356" s="609"/>
      <c r="J356" s="609"/>
      <c r="K356" s="609"/>
      <c r="L356" s="609"/>
      <c r="M356" s="609"/>
      <c r="N356" s="609"/>
      <c r="O356" s="610"/>
      <c r="P356" s="614" t="s">
        <v>72</v>
      </c>
      <c r="Q356" s="615"/>
      <c r="R356" s="615"/>
      <c r="S356" s="615"/>
      <c r="T356" s="615"/>
      <c r="U356" s="615"/>
      <c r="V356" s="616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611" t="s">
        <v>74</v>
      </c>
      <c r="B357" s="609"/>
      <c r="C357" s="609"/>
      <c r="D357" s="609"/>
      <c r="E357" s="609"/>
      <c r="F357" s="609"/>
      <c r="G357" s="609"/>
      <c r="H357" s="609"/>
      <c r="I357" s="609"/>
      <c r="J357" s="609"/>
      <c r="K357" s="609"/>
      <c r="L357" s="609"/>
      <c r="M357" s="609"/>
      <c r="N357" s="609"/>
      <c r="O357" s="609"/>
      <c r="P357" s="609"/>
      <c r="Q357" s="609"/>
      <c r="R357" s="609"/>
      <c r="S357" s="609"/>
      <c r="T357" s="609"/>
      <c r="U357" s="609"/>
      <c r="V357" s="609"/>
      <c r="W357" s="609"/>
      <c r="X357" s="609"/>
      <c r="Y357" s="609"/>
      <c r="Z357" s="60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595">
        <v>4607091387919</v>
      </c>
      <c r="E358" s="596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04"/>
      <c r="R358" s="604"/>
      <c r="S358" s="604"/>
      <c r="T358" s="605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4301051461</v>
      </c>
      <c r="D359" s="595">
        <v>4680115883604</v>
      </c>
      <c r="E359" s="596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7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04"/>
      <c r="R359" s="604"/>
      <c r="S359" s="604"/>
      <c r="T359" s="605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4301051864</v>
      </c>
      <c r="D360" s="595">
        <v>4680115883567</v>
      </c>
      <c r="E360" s="596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04"/>
      <c r="R360" s="604"/>
      <c r="S360" s="604"/>
      <c r="T360" s="605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609"/>
      <c r="C361" s="609"/>
      <c r="D361" s="609"/>
      <c r="E361" s="609"/>
      <c r="F361" s="609"/>
      <c r="G361" s="609"/>
      <c r="H361" s="609"/>
      <c r="I361" s="609"/>
      <c r="J361" s="609"/>
      <c r="K361" s="609"/>
      <c r="L361" s="609"/>
      <c r="M361" s="609"/>
      <c r="N361" s="609"/>
      <c r="O361" s="610"/>
      <c r="P361" s="614" t="s">
        <v>72</v>
      </c>
      <c r="Q361" s="615"/>
      <c r="R361" s="615"/>
      <c r="S361" s="615"/>
      <c r="T361" s="615"/>
      <c r="U361" s="615"/>
      <c r="V361" s="616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609"/>
      <c r="B362" s="609"/>
      <c r="C362" s="609"/>
      <c r="D362" s="609"/>
      <c r="E362" s="609"/>
      <c r="F362" s="609"/>
      <c r="G362" s="609"/>
      <c r="H362" s="609"/>
      <c r="I362" s="609"/>
      <c r="J362" s="609"/>
      <c r="K362" s="609"/>
      <c r="L362" s="609"/>
      <c r="M362" s="609"/>
      <c r="N362" s="609"/>
      <c r="O362" s="610"/>
      <c r="P362" s="614" t="s">
        <v>72</v>
      </c>
      <c r="Q362" s="615"/>
      <c r="R362" s="615"/>
      <c r="S362" s="615"/>
      <c r="T362" s="615"/>
      <c r="U362" s="615"/>
      <c r="V362" s="616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8" t="s">
        <v>567</v>
      </c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29"/>
      <c r="P363" s="629"/>
      <c r="Q363" s="629"/>
      <c r="R363" s="629"/>
      <c r="S363" s="629"/>
      <c r="T363" s="629"/>
      <c r="U363" s="629"/>
      <c r="V363" s="629"/>
      <c r="W363" s="629"/>
      <c r="X363" s="629"/>
      <c r="Y363" s="629"/>
      <c r="Z363" s="629"/>
      <c r="AA363" s="48"/>
      <c r="AB363" s="48"/>
      <c r="AC363" s="48"/>
    </row>
    <row r="364" spans="1:68" ht="16.5" hidden="1" customHeight="1" x14ac:dyDescent="0.25">
      <c r="A364" s="624" t="s">
        <v>568</v>
      </c>
      <c r="B364" s="609"/>
      <c r="C364" s="609"/>
      <c r="D364" s="609"/>
      <c r="E364" s="609"/>
      <c r="F364" s="609"/>
      <c r="G364" s="609"/>
      <c r="H364" s="609"/>
      <c r="I364" s="609"/>
      <c r="J364" s="609"/>
      <c r="K364" s="609"/>
      <c r="L364" s="609"/>
      <c r="M364" s="609"/>
      <c r="N364" s="609"/>
      <c r="O364" s="609"/>
      <c r="P364" s="609"/>
      <c r="Q364" s="609"/>
      <c r="R364" s="609"/>
      <c r="S364" s="609"/>
      <c r="T364" s="609"/>
      <c r="U364" s="609"/>
      <c r="V364" s="609"/>
      <c r="W364" s="609"/>
      <c r="X364" s="609"/>
      <c r="Y364" s="609"/>
      <c r="Z364" s="609"/>
      <c r="AA364" s="586"/>
      <c r="AB364" s="586"/>
      <c r="AC364" s="586"/>
    </row>
    <row r="365" spans="1:68" ht="14.25" hidden="1" customHeight="1" x14ac:dyDescent="0.25">
      <c r="A365" s="611" t="s">
        <v>102</v>
      </c>
      <c r="B365" s="609"/>
      <c r="C365" s="609"/>
      <c r="D365" s="609"/>
      <c r="E365" s="609"/>
      <c r="F365" s="609"/>
      <c r="G365" s="609"/>
      <c r="H365" s="609"/>
      <c r="I365" s="609"/>
      <c r="J365" s="609"/>
      <c r="K365" s="609"/>
      <c r="L365" s="609"/>
      <c r="M365" s="609"/>
      <c r="N365" s="609"/>
      <c r="O365" s="609"/>
      <c r="P365" s="609"/>
      <c r="Q365" s="609"/>
      <c r="R365" s="609"/>
      <c r="S365" s="609"/>
      <c r="T365" s="609"/>
      <c r="U365" s="609"/>
      <c r="V365" s="609"/>
      <c r="W365" s="609"/>
      <c r="X365" s="609"/>
      <c r="Y365" s="609"/>
      <c r="Z365" s="609"/>
      <c r="AA365" s="587"/>
      <c r="AB365" s="587"/>
      <c r="AC365" s="587"/>
    </row>
    <row r="366" spans="1:68" ht="37.5" hidden="1" customHeight="1" x14ac:dyDescent="0.25">
      <c r="A366" s="54" t="s">
        <v>569</v>
      </c>
      <c r="B366" s="54" t="s">
        <v>570</v>
      </c>
      <c r="C366" s="31">
        <v>4301011869</v>
      </c>
      <c r="D366" s="595">
        <v>4680115884847</v>
      </c>
      <c r="E366" s="596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04"/>
      <c r="R366" s="604"/>
      <c r="S366" s="604"/>
      <c r="T366" s="605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hidden="1" customHeight="1" x14ac:dyDescent="0.25">
      <c r="A367" s="54" t="s">
        <v>572</v>
      </c>
      <c r="B367" s="54" t="s">
        <v>573</v>
      </c>
      <c r="C367" s="31">
        <v>4301011870</v>
      </c>
      <c r="D367" s="595">
        <v>4680115884854</v>
      </c>
      <c r="E367" s="596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6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04"/>
      <c r="R367" s="604"/>
      <c r="S367" s="604"/>
      <c r="T367" s="605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595">
        <v>4680115884830</v>
      </c>
      <c r="E368" s="596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6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04"/>
      <c r="R368" s="604"/>
      <c r="S368" s="604"/>
      <c r="T368" s="605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5">
        <v>4607091383997</v>
      </c>
      <c r="E369" s="596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6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04"/>
      <c r="R369" s="604"/>
      <c r="S369" s="604"/>
      <c r="T369" s="605"/>
      <c r="U369" s="34"/>
      <c r="V369" s="34"/>
      <c r="W369" s="35" t="s">
        <v>70</v>
      </c>
      <c r="X369" s="591">
        <v>300</v>
      </c>
      <c r="Y369" s="592">
        <f t="shared" si="57"/>
        <v>300</v>
      </c>
      <c r="Z369" s="36">
        <f>IFERROR(IF(Y369=0,"",ROUNDUP(Y369/H369,0)*0.02175),"")</f>
        <v>0.43499999999999994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309.60000000000002</v>
      </c>
      <c r="BN369" s="64">
        <f t="shared" si="59"/>
        <v>309.60000000000002</v>
      </c>
      <c r="BO369" s="64">
        <f t="shared" si="60"/>
        <v>0.41666666666666663</v>
      </c>
      <c r="BP369" s="64">
        <f t="shared" si="61"/>
        <v>0.41666666666666663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595">
        <v>4680115882638</v>
      </c>
      <c r="E370" s="596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6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04"/>
      <c r="R370" s="604"/>
      <c r="S370" s="604"/>
      <c r="T370" s="605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595">
        <v>4680115884922</v>
      </c>
      <c r="E371" s="596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04"/>
      <c r="R371" s="604"/>
      <c r="S371" s="604"/>
      <c r="T371" s="605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595">
        <v>4680115884861</v>
      </c>
      <c r="E372" s="596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8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04"/>
      <c r="R372" s="604"/>
      <c r="S372" s="604"/>
      <c r="T372" s="605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609"/>
      <c r="C373" s="609"/>
      <c r="D373" s="609"/>
      <c r="E373" s="609"/>
      <c r="F373" s="609"/>
      <c r="G373" s="609"/>
      <c r="H373" s="609"/>
      <c r="I373" s="609"/>
      <c r="J373" s="609"/>
      <c r="K373" s="609"/>
      <c r="L373" s="609"/>
      <c r="M373" s="609"/>
      <c r="N373" s="609"/>
      <c r="O373" s="610"/>
      <c r="P373" s="614" t="s">
        <v>72</v>
      </c>
      <c r="Q373" s="615"/>
      <c r="R373" s="615"/>
      <c r="S373" s="615"/>
      <c r="T373" s="615"/>
      <c r="U373" s="615"/>
      <c r="V373" s="616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20</v>
      </c>
      <c r="Y373" s="593">
        <f>IFERROR(Y366/H366,"0")+IFERROR(Y367/H367,"0")+IFERROR(Y368/H368,"0")+IFERROR(Y369/H369,"0")+IFERROR(Y370/H370,"0")+IFERROR(Y371/H371,"0")+IFERROR(Y372/H372,"0")</f>
        <v>20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0.43499999999999994</v>
      </c>
      <c r="AA373" s="594"/>
      <c r="AB373" s="594"/>
      <c r="AC373" s="594"/>
    </row>
    <row r="374" spans="1:68" x14ac:dyDescent="0.2">
      <c r="A374" s="609"/>
      <c r="B374" s="609"/>
      <c r="C374" s="609"/>
      <c r="D374" s="609"/>
      <c r="E374" s="609"/>
      <c r="F374" s="609"/>
      <c r="G374" s="609"/>
      <c r="H374" s="609"/>
      <c r="I374" s="609"/>
      <c r="J374" s="609"/>
      <c r="K374" s="609"/>
      <c r="L374" s="609"/>
      <c r="M374" s="609"/>
      <c r="N374" s="609"/>
      <c r="O374" s="610"/>
      <c r="P374" s="614" t="s">
        <v>72</v>
      </c>
      <c r="Q374" s="615"/>
      <c r="R374" s="615"/>
      <c r="S374" s="615"/>
      <c r="T374" s="615"/>
      <c r="U374" s="615"/>
      <c r="V374" s="616"/>
      <c r="W374" s="37" t="s">
        <v>70</v>
      </c>
      <c r="X374" s="593">
        <f>IFERROR(SUM(X366:X372),"0")</f>
        <v>300</v>
      </c>
      <c r="Y374" s="593">
        <f>IFERROR(SUM(Y366:Y372),"0")</f>
        <v>300</v>
      </c>
      <c r="Z374" s="37"/>
      <c r="AA374" s="594"/>
      <c r="AB374" s="594"/>
      <c r="AC374" s="594"/>
    </row>
    <row r="375" spans="1:68" ht="14.25" hidden="1" customHeight="1" x14ac:dyDescent="0.25">
      <c r="A375" s="611" t="s">
        <v>143</v>
      </c>
      <c r="B375" s="609"/>
      <c r="C375" s="609"/>
      <c r="D375" s="609"/>
      <c r="E375" s="609"/>
      <c r="F375" s="609"/>
      <c r="G375" s="609"/>
      <c r="H375" s="609"/>
      <c r="I375" s="609"/>
      <c r="J375" s="609"/>
      <c r="K375" s="609"/>
      <c r="L375" s="609"/>
      <c r="M375" s="609"/>
      <c r="N375" s="609"/>
      <c r="O375" s="609"/>
      <c r="P375" s="609"/>
      <c r="Q375" s="609"/>
      <c r="R375" s="609"/>
      <c r="S375" s="609"/>
      <c r="T375" s="609"/>
      <c r="U375" s="609"/>
      <c r="V375" s="609"/>
      <c r="W375" s="609"/>
      <c r="X375" s="609"/>
      <c r="Y375" s="609"/>
      <c r="Z375" s="60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5">
        <v>4607091383980</v>
      </c>
      <c r="E376" s="596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04"/>
      <c r="R376" s="604"/>
      <c r="S376" s="604"/>
      <c r="T376" s="605"/>
      <c r="U376" s="34"/>
      <c r="V376" s="34"/>
      <c r="W376" s="35" t="s">
        <v>70</v>
      </c>
      <c r="X376" s="591">
        <v>300</v>
      </c>
      <c r="Y376" s="592">
        <f>IFERROR(IF(X376="",0,CEILING((X376/$H376),1)*$H376),"")</f>
        <v>300</v>
      </c>
      <c r="Z376" s="36">
        <f>IFERROR(IF(Y376=0,"",ROUNDUP(Y376/H376,0)*0.02175),"")</f>
        <v>0.43499999999999994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309.60000000000002</v>
      </c>
      <c r="BN376" s="64">
        <f>IFERROR(Y376*I376/H376,"0")</f>
        <v>309.60000000000002</v>
      </c>
      <c r="BO376" s="64">
        <f>IFERROR(1/J376*(X376/H376),"0")</f>
        <v>0.41666666666666663</v>
      </c>
      <c r="BP376" s="64">
        <f>IFERROR(1/J376*(Y376/H376),"0")</f>
        <v>0.41666666666666663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595">
        <v>4607091384178</v>
      </c>
      <c r="E377" s="596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04"/>
      <c r="R377" s="604"/>
      <c r="S377" s="604"/>
      <c r="T377" s="605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609"/>
      <c r="C378" s="609"/>
      <c r="D378" s="609"/>
      <c r="E378" s="609"/>
      <c r="F378" s="609"/>
      <c r="G378" s="609"/>
      <c r="H378" s="609"/>
      <c r="I378" s="609"/>
      <c r="J378" s="609"/>
      <c r="K378" s="609"/>
      <c r="L378" s="609"/>
      <c r="M378" s="609"/>
      <c r="N378" s="609"/>
      <c r="O378" s="610"/>
      <c r="P378" s="614" t="s">
        <v>72</v>
      </c>
      <c r="Q378" s="615"/>
      <c r="R378" s="615"/>
      <c r="S378" s="615"/>
      <c r="T378" s="615"/>
      <c r="U378" s="615"/>
      <c r="V378" s="616"/>
      <c r="W378" s="37" t="s">
        <v>73</v>
      </c>
      <c r="X378" s="593">
        <f>IFERROR(X376/H376,"0")+IFERROR(X377/H377,"0")</f>
        <v>20</v>
      </c>
      <c r="Y378" s="593">
        <f>IFERROR(Y376/H376,"0")+IFERROR(Y377/H377,"0")</f>
        <v>20</v>
      </c>
      <c r="Z378" s="593">
        <f>IFERROR(IF(Z376="",0,Z376),"0")+IFERROR(IF(Z377="",0,Z377),"0")</f>
        <v>0.43499999999999994</v>
      </c>
      <c r="AA378" s="594"/>
      <c r="AB378" s="594"/>
      <c r="AC378" s="594"/>
    </row>
    <row r="379" spans="1:68" x14ac:dyDescent="0.2">
      <c r="A379" s="609"/>
      <c r="B379" s="609"/>
      <c r="C379" s="609"/>
      <c r="D379" s="609"/>
      <c r="E379" s="609"/>
      <c r="F379" s="609"/>
      <c r="G379" s="609"/>
      <c r="H379" s="609"/>
      <c r="I379" s="609"/>
      <c r="J379" s="609"/>
      <c r="K379" s="609"/>
      <c r="L379" s="609"/>
      <c r="M379" s="609"/>
      <c r="N379" s="609"/>
      <c r="O379" s="610"/>
      <c r="P379" s="614" t="s">
        <v>72</v>
      </c>
      <c r="Q379" s="615"/>
      <c r="R379" s="615"/>
      <c r="S379" s="615"/>
      <c r="T379" s="615"/>
      <c r="U379" s="615"/>
      <c r="V379" s="616"/>
      <c r="W379" s="37" t="s">
        <v>70</v>
      </c>
      <c r="X379" s="593">
        <f>IFERROR(SUM(X376:X377),"0")</f>
        <v>300</v>
      </c>
      <c r="Y379" s="593">
        <f>IFERROR(SUM(Y376:Y377),"0")</f>
        <v>300</v>
      </c>
      <c r="Z379" s="37"/>
      <c r="AA379" s="594"/>
      <c r="AB379" s="594"/>
      <c r="AC379" s="594"/>
    </row>
    <row r="380" spans="1:68" ht="14.25" hidden="1" customHeight="1" x14ac:dyDescent="0.25">
      <c r="A380" s="611" t="s">
        <v>74</v>
      </c>
      <c r="B380" s="609"/>
      <c r="C380" s="609"/>
      <c r="D380" s="609"/>
      <c r="E380" s="609"/>
      <c r="F380" s="609"/>
      <c r="G380" s="609"/>
      <c r="H380" s="609"/>
      <c r="I380" s="609"/>
      <c r="J380" s="609"/>
      <c r="K380" s="609"/>
      <c r="L380" s="609"/>
      <c r="M380" s="609"/>
      <c r="N380" s="609"/>
      <c r="O380" s="609"/>
      <c r="P380" s="609"/>
      <c r="Q380" s="609"/>
      <c r="R380" s="609"/>
      <c r="S380" s="609"/>
      <c r="T380" s="609"/>
      <c r="U380" s="609"/>
      <c r="V380" s="609"/>
      <c r="W380" s="609"/>
      <c r="X380" s="609"/>
      <c r="Y380" s="609"/>
      <c r="Z380" s="60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595">
        <v>4607091383928</v>
      </c>
      <c r="E381" s="596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89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04"/>
      <c r="R381" s="604"/>
      <c r="S381" s="604"/>
      <c r="T381" s="605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595">
        <v>4607091384260</v>
      </c>
      <c r="E382" s="596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04"/>
      <c r="R382" s="604"/>
      <c r="S382" s="604"/>
      <c r="T382" s="605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609"/>
      <c r="C383" s="609"/>
      <c r="D383" s="609"/>
      <c r="E383" s="609"/>
      <c r="F383" s="609"/>
      <c r="G383" s="609"/>
      <c r="H383" s="609"/>
      <c r="I383" s="609"/>
      <c r="J383" s="609"/>
      <c r="K383" s="609"/>
      <c r="L383" s="609"/>
      <c r="M383" s="609"/>
      <c r="N383" s="609"/>
      <c r="O383" s="610"/>
      <c r="P383" s="614" t="s">
        <v>72</v>
      </c>
      <c r="Q383" s="615"/>
      <c r="R383" s="615"/>
      <c r="S383" s="615"/>
      <c r="T383" s="615"/>
      <c r="U383" s="615"/>
      <c r="V383" s="616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609"/>
      <c r="B384" s="609"/>
      <c r="C384" s="609"/>
      <c r="D384" s="609"/>
      <c r="E384" s="609"/>
      <c r="F384" s="609"/>
      <c r="G384" s="609"/>
      <c r="H384" s="609"/>
      <c r="I384" s="609"/>
      <c r="J384" s="609"/>
      <c r="K384" s="609"/>
      <c r="L384" s="609"/>
      <c r="M384" s="609"/>
      <c r="N384" s="609"/>
      <c r="O384" s="610"/>
      <c r="P384" s="614" t="s">
        <v>72</v>
      </c>
      <c r="Q384" s="615"/>
      <c r="R384" s="615"/>
      <c r="S384" s="615"/>
      <c r="T384" s="615"/>
      <c r="U384" s="615"/>
      <c r="V384" s="616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611" t="s">
        <v>178</v>
      </c>
      <c r="B385" s="609"/>
      <c r="C385" s="609"/>
      <c r="D385" s="609"/>
      <c r="E385" s="609"/>
      <c r="F385" s="609"/>
      <c r="G385" s="609"/>
      <c r="H385" s="609"/>
      <c r="I385" s="609"/>
      <c r="J385" s="609"/>
      <c r="K385" s="609"/>
      <c r="L385" s="609"/>
      <c r="M385" s="609"/>
      <c r="N385" s="609"/>
      <c r="O385" s="609"/>
      <c r="P385" s="609"/>
      <c r="Q385" s="609"/>
      <c r="R385" s="609"/>
      <c r="S385" s="609"/>
      <c r="T385" s="609"/>
      <c r="U385" s="609"/>
      <c r="V385" s="609"/>
      <c r="W385" s="609"/>
      <c r="X385" s="609"/>
      <c r="Y385" s="609"/>
      <c r="Z385" s="60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595">
        <v>4607091384673</v>
      </c>
      <c r="E386" s="596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9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04"/>
      <c r="R386" s="604"/>
      <c r="S386" s="604"/>
      <c r="T386" s="605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609"/>
      <c r="C387" s="609"/>
      <c r="D387" s="609"/>
      <c r="E387" s="609"/>
      <c r="F387" s="609"/>
      <c r="G387" s="609"/>
      <c r="H387" s="609"/>
      <c r="I387" s="609"/>
      <c r="J387" s="609"/>
      <c r="K387" s="609"/>
      <c r="L387" s="609"/>
      <c r="M387" s="609"/>
      <c r="N387" s="609"/>
      <c r="O387" s="610"/>
      <c r="P387" s="614" t="s">
        <v>72</v>
      </c>
      <c r="Q387" s="615"/>
      <c r="R387" s="615"/>
      <c r="S387" s="615"/>
      <c r="T387" s="615"/>
      <c r="U387" s="615"/>
      <c r="V387" s="616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609"/>
      <c r="B388" s="609"/>
      <c r="C388" s="609"/>
      <c r="D388" s="609"/>
      <c r="E388" s="609"/>
      <c r="F388" s="609"/>
      <c r="G388" s="609"/>
      <c r="H388" s="609"/>
      <c r="I388" s="609"/>
      <c r="J388" s="609"/>
      <c r="K388" s="609"/>
      <c r="L388" s="609"/>
      <c r="M388" s="609"/>
      <c r="N388" s="609"/>
      <c r="O388" s="610"/>
      <c r="P388" s="614" t="s">
        <v>72</v>
      </c>
      <c r="Q388" s="615"/>
      <c r="R388" s="615"/>
      <c r="S388" s="615"/>
      <c r="T388" s="615"/>
      <c r="U388" s="615"/>
      <c r="V388" s="616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24" t="s">
        <v>602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586"/>
      <c r="AB389" s="586"/>
      <c r="AC389" s="586"/>
    </row>
    <row r="390" spans="1:68" ht="14.25" hidden="1" customHeight="1" x14ac:dyDescent="0.25">
      <c r="A390" s="611" t="s">
        <v>102</v>
      </c>
      <c r="B390" s="609"/>
      <c r="C390" s="609"/>
      <c r="D390" s="609"/>
      <c r="E390" s="609"/>
      <c r="F390" s="609"/>
      <c r="G390" s="609"/>
      <c r="H390" s="609"/>
      <c r="I390" s="609"/>
      <c r="J390" s="609"/>
      <c r="K390" s="609"/>
      <c r="L390" s="609"/>
      <c r="M390" s="609"/>
      <c r="N390" s="609"/>
      <c r="O390" s="609"/>
      <c r="P390" s="609"/>
      <c r="Q390" s="609"/>
      <c r="R390" s="609"/>
      <c r="S390" s="609"/>
      <c r="T390" s="609"/>
      <c r="U390" s="609"/>
      <c r="V390" s="609"/>
      <c r="W390" s="609"/>
      <c r="X390" s="609"/>
      <c r="Y390" s="609"/>
      <c r="Z390" s="60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595">
        <v>4680115881907</v>
      </c>
      <c r="E391" s="596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9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04"/>
      <c r="R391" s="604"/>
      <c r="S391" s="604"/>
      <c r="T391" s="605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595">
        <v>4680115884892</v>
      </c>
      <c r="E392" s="596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04"/>
      <c r="R392" s="604"/>
      <c r="S392" s="604"/>
      <c r="T392" s="605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595">
        <v>4680115884885</v>
      </c>
      <c r="E393" s="596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7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04"/>
      <c r="R393" s="604"/>
      <c r="S393" s="604"/>
      <c r="T393" s="605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595">
        <v>4680115884908</v>
      </c>
      <c r="E394" s="596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8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04"/>
      <c r="R394" s="604"/>
      <c r="S394" s="604"/>
      <c r="T394" s="605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609"/>
      <c r="C395" s="609"/>
      <c r="D395" s="609"/>
      <c r="E395" s="609"/>
      <c r="F395" s="609"/>
      <c r="G395" s="609"/>
      <c r="H395" s="609"/>
      <c r="I395" s="609"/>
      <c r="J395" s="609"/>
      <c r="K395" s="609"/>
      <c r="L395" s="609"/>
      <c r="M395" s="609"/>
      <c r="N395" s="609"/>
      <c r="O395" s="610"/>
      <c r="P395" s="614" t="s">
        <v>72</v>
      </c>
      <c r="Q395" s="615"/>
      <c r="R395" s="615"/>
      <c r="S395" s="615"/>
      <c r="T395" s="615"/>
      <c r="U395" s="615"/>
      <c r="V395" s="616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609"/>
      <c r="B396" s="609"/>
      <c r="C396" s="609"/>
      <c r="D396" s="609"/>
      <c r="E396" s="609"/>
      <c r="F396" s="609"/>
      <c r="G396" s="609"/>
      <c r="H396" s="609"/>
      <c r="I396" s="609"/>
      <c r="J396" s="609"/>
      <c r="K396" s="609"/>
      <c r="L396" s="609"/>
      <c r="M396" s="609"/>
      <c r="N396" s="609"/>
      <c r="O396" s="610"/>
      <c r="P396" s="614" t="s">
        <v>72</v>
      </c>
      <c r="Q396" s="615"/>
      <c r="R396" s="615"/>
      <c r="S396" s="615"/>
      <c r="T396" s="615"/>
      <c r="U396" s="615"/>
      <c r="V396" s="616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611" t="s">
        <v>64</v>
      </c>
      <c r="B397" s="609"/>
      <c r="C397" s="609"/>
      <c r="D397" s="609"/>
      <c r="E397" s="609"/>
      <c r="F397" s="609"/>
      <c r="G397" s="609"/>
      <c r="H397" s="609"/>
      <c r="I397" s="609"/>
      <c r="J397" s="609"/>
      <c r="K397" s="609"/>
      <c r="L397" s="609"/>
      <c r="M397" s="609"/>
      <c r="N397" s="609"/>
      <c r="O397" s="609"/>
      <c r="P397" s="609"/>
      <c r="Q397" s="609"/>
      <c r="R397" s="609"/>
      <c r="S397" s="609"/>
      <c r="T397" s="609"/>
      <c r="U397" s="609"/>
      <c r="V397" s="609"/>
      <c r="W397" s="609"/>
      <c r="X397" s="609"/>
      <c r="Y397" s="609"/>
      <c r="Z397" s="60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595">
        <v>4607091384802</v>
      </c>
      <c r="E398" s="596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7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04"/>
      <c r="R398" s="604"/>
      <c r="S398" s="604"/>
      <c r="T398" s="605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609"/>
      <c r="C399" s="609"/>
      <c r="D399" s="609"/>
      <c r="E399" s="609"/>
      <c r="F399" s="609"/>
      <c r="G399" s="609"/>
      <c r="H399" s="609"/>
      <c r="I399" s="609"/>
      <c r="J399" s="609"/>
      <c r="K399" s="609"/>
      <c r="L399" s="609"/>
      <c r="M399" s="609"/>
      <c r="N399" s="609"/>
      <c r="O399" s="610"/>
      <c r="P399" s="614" t="s">
        <v>72</v>
      </c>
      <c r="Q399" s="615"/>
      <c r="R399" s="615"/>
      <c r="S399" s="615"/>
      <c r="T399" s="615"/>
      <c r="U399" s="615"/>
      <c r="V399" s="616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609"/>
      <c r="B400" s="609"/>
      <c r="C400" s="609"/>
      <c r="D400" s="609"/>
      <c r="E400" s="609"/>
      <c r="F400" s="609"/>
      <c r="G400" s="609"/>
      <c r="H400" s="609"/>
      <c r="I400" s="609"/>
      <c r="J400" s="609"/>
      <c r="K400" s="609"/>
      <c r="L400" s="609"/>
      <c r="M400" s="609"/>
      <c r="N400" s="609"/>
      <c r="O400" s="610"/>
      <c r="P400" s="614" t="s">
        <v>72</v>
      </c>
      <c r="Q400" s="615"/>
      <c r="R400" s="615"/>
      <c r="S400" s="615"/>
      <c r="T400" s="615"/>
      <c r="U400" s="615"/>
      <c r="V400" s="616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611" t="s">
        <v>74</v>
      </c>
      <c r="B401" s="609"/>
      <c r="C401" s="609"/>
      <c r="D401" s="609"/>
      <c r="E401" s="609"/>
      <c r="F401" s="609"/>
      <c r="G401" s="609"/>
      <c r="H401" s="609"/>
      <c r="I401" s="609"/>
      <c r="J401" s="609"/>
      <c r="K401" s="609"/>
      <c r="L401" s="609"/>
      <c r="M401" s="609"/>
      <c r="N401" s="609"/>
      <c r="O401" s="609"/>
      <c r="P401" s="609"/>
      <c r="Q401" s="609"/>
      <c r="R401" s="609"/>
      <c r="S401" s="609"/>
      <c r="T401" s="609"/>
      <c r="U401" s="609"/>
      <c r="V401" s="609"/>
      <c r="W401" s="609"/>
      <c r="X401" s="609"/>
      <c r="Y401" s="609"/>
      <c r="Z401" s="60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595">
        <v>4607091384246</v>
      </c>
      <c r="E402" s="596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8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04"/>
      <c r="R402" s="604"/>
      <c r="S402" s="604"/>
      <c r="T402" s="605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595">
        <v>4680115881976</v>
      </c>
      <c r="E403" s="596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83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04"/>
      <c r="R403" s="604"/>
      <c r="S403" s="604"/>
      <c r="T403" s="605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595">
        <v>4607091384253</v>
      </c>
      <c r="E404" s="596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04"/>
      <c r="R404" s="604"/>
      <c r="S404" s="604"/>
      <c r="T404" s="605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609"/>
      <c r="C405" s="609"/>
      <c r="D405" s="609"/>
      <c r="E405" s="609"/>
      <c r="F405" s="609"/>
      <c r="G405" s="609"/>
      <c r="H405" s="609"/>
      <c r="I405" s="609"/>
      <c r="J405" s="609"/>
      <c r="K405" s="609"/>
      <c r="L405" s="609"/>
      <c r="M405" s="609"/>
      <c r="N405" s="609"/>
      <c r="O405" s="610"/>
      <c r="P405" s="614" t="s">
        <v>72</v>
      </c>
      <c r="Q405" s="615"/>
      <c r="R405" s="615"/>
      <c r="S405" s="615"/>
      <c r="T405" s="615"/>
      <c r="U405" s="615"/>
      <c r="V405" s="616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609"/>
      <c r="B406" s="609"/>
      <c r="C406" s="609"/>
      <c r="D406" s="609"/>
      <c r="E406" s="609"/>
      <c r="F406" s="609"/>
      <c r="G406" s="609"/>
      <c r="H406" s="609"/>
      <c r="I406" s="609"/>
      <c r="J406" s="609"/>
      <c r="K406" s="609"/>
      <c r="L406" s="609"/>
      <c r="M406" s="609"/>
      <c r="N406" s="609"/>
      <c r="O406" s="610"/>
      <c r="P406" s="614" t="s">
        <v>72</v>
      </c>
      <c r="Q406" s="615"/>
      <c r="R406" s="615"/>
      <c r="S406" s="615"/>
      <c r="T406" s="615"/>
      <c r="U406" s="615"/>
      <c r="V406" s="616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611" t="s">
        <v>178</v>
      </c>
      <c r="B407" s="609"/>
      <c r="C407" s="609"/>
      <c r="D407" s="609"/>
      <c r="E407" s="609"/>
      <c r="F407" s="609"/>
      <c r="G407" s="609"/>
      <c r="H407" s="609"/>
      <c r="I407" s="609"/>
      <c r="J407" s="609"/>
      <c r="K407" s="609"/>
      <c r="L407" s="609"/>
      <c r="M407" s="609"/>
      <c r="N407" s="609"/>
      <c r="O407" s="609"/>
      <c r="P407" s="609"/>
      <c r="Q407" s="609"/>
      <c r="R407" s="609"/>
      <c r="S407" s="609"/>
      <c r="T407" s="609"/>
      <c r="U407" s="609"/>
      <c r="V407" s="609"/>
      <c r="W407" s="609"/>
      <c r="X407" s="609"/>
      <c r="Y407" s="609"/>
      <c r="Z407" s="60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595">
        <v>4607091389357</v>
      </c>
      <c r="E408" s="596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04"/>
      <c r="R408" s="604"/>
      <c r="S408" s="604"/>
      <c r="T408" s="605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609"/>
      <c r="C409" s="609"/>
      <c r="D409" s="609"/>
      <c r="E409" s="609"/>
      <c r="F409" s="609"/>
      <c r="G409" s="609"/>
      <c r="H409" s="609"/>
      <c r="I409" s="609"/>
      <c r="J409" s="609"/>
      <c r="K409" s="609"/>
      <c r="L409" s="609"/>
      <c r="M409" s="609"/>
      <c r="N409" s="609"/>
      <c r="O409" s="610"/>
      <c r="P409" s="614" t="s">
        <v>72</v>
      </c>
      <c r="Q409" s="615"/>
      <c r="R409" s="615"/>
      <c r="S409" s="615"/>
      <c r="T409" s="615"/>
      <c r="U409" s="615"/>
      <c r="V409" s="616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609"/>
      <c r="B410" s="609"/>
      <c r="C410" s="609"/>
      <c r="D410" s="609"/>
      <c r="E410" s="609"/>
      <c r="F410" s="609"/>
      <c r="G410" s="609"/>
      <c r="H410" s="609"/>
      <c r="I410" s="609"/>
      <c r="J410" s="609"/>
      <c r="K410" s="609"/>
      <c r="L410" s="609"/>
      <c r="M410" s="609"/>
      <c r="N410" s="609"/>
      <c r="O410" s="610"/>
      <c r="P410" s="614" t="s">
        <v>72</v>
      </c>
      <c r="Q410" s="615"/>
      <c r="R410" s="615"/>
      <c r="S410" s="615"/>
      <c r="T410" s="615"/>
      <c r="U410" s="615"/>
      <c r="V410" s="616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8" t="s">
        <v>627</v>
      </c>
      <c r="B411" s="629"/>
      <c r="C411" s="629"/>
      <c r="D411" s="629"/>
      <c r="E411" s="629"/>
      <c r="F411" s="629"/>
      <c r="G411" s="629"/>
      <c r="H411" s="629"/>
      <c r="I411" s="629"/>
      <c r="J411" s="629"/>
      <c r="K411" s="629"/>
      <c r="L411" s="629"/>
      <c r="M411" s="629"/>
      <c r="N411" s="629"/>
      <c r="O411" s="629"/>
      <c r="P411" s="629"/>
      <c r="Q411" s="629"/>
      <c r="R411" s="629"/>
      <c r="S411" s="629"/>
      <c r="T411" s="629"/>
      <c r="U411" s="629"/>
      <c r="V411" s="629"/>
      <c r="W411" s="629"/>
      <c r="X411" s="629"/>
      <c r="Y411" s="629"/>
      <c r="Z411" s="629"/>
      <c r="AA411" s="48"/>
      <c r="AB411" s="48"/>
      <c r="AC411" s="48"/>
    </row>
    <row r="412" spans="1:68" ht="16.5" hidden="1" customHeight="1" x14ac:dyDescent="0.25">
      <c r="A412" s="624" t="s">
        <v>628</v>
      </c>
      <c r="B412" s="609"/>
      <c r="C412" s="609"/>
      <c r="D412" s="609"/>
      <c r="E412" s="609"/>
      <c r="F412" s="609"/>
      <c r="G412" s="609"/>
      <c r="H412" s="609"/>
      <c r="I412" s="609"/>
      <c r="J412" s="609"/>
      <c r="K412" s="609"/>
      <c r="L412" s="609"/>
      <c r="M412" s="609"/>
      <c r="N412" s="609"/>
      <c r="O412" s="609"/>
      <c r="P412" s="609"/>
      <c r="Q412" s="609"/>
      <c r="R412" s="609"/>
      <c r="S412" s="609"/>
      <c r="T412" s="609"/>
      <c r="U412" s="609"/>
      <c r="V412" s="609"/>
      <c r="W412" s="609"/>
      <c r="X412" s="609"/>
      <c r="Y412" s="609"/>
      <c r="Z412" s="609"/>
      <c r="AA412" s="586"/>
      <c r="AB412" s="586"/>
      <c r="AC412" s="586"/>
    </row>
    <row r="413" spans="1:68" ht="14.25" hidden="1" customHeight="1" x14ac:dyDescent="0.25">
      <c r="A413" s="611" t="s">
        <v>64</v>
      </c>
      <c r="B413" s="609"/>
      <c r="C413" s="609"/>
      <c r="D413" s="609"/>
      <c r="E413" s="609"/>
      <c r="F413" s="609"/>
      <c r="G413" s="609"/>
      <c r="H413" s="609"/>
      <c r="I413" s="609"/>
      <c r="J413" s="609"/>
      <c r="K413" s="609"/>
      <c r="L413" s="609"/>
      <c r="M413" s="609"/>
      <c r="N413" s="609"/>
      <c r="O413" s="609"/>
      <c r="P413" s="609"/>
      <c r="Q413" s="609"/>
      <c r="R413" s="609"/>
      <c r="S413" s="609"/>
      <c r="T413" s="609"/>
      <c r="U413" s="609"/>
      <c r="V413" s="609"/>
      <c r="W413" s="609"/>
      <c r="X413" s="609"/>
      <c r="Y413" s="609"/>
      <c r="Z413" s="60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595">
        <v>4680115886100</v>
      </c>
      <c r="E414" s="596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04"/>
      <c r="R414" s="604"/>
      <c r="S414" s="604"/>
      <c r="T414" s="605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595">
        <v>4680115886117</v>
      </c>
      <c r="E415" s="596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70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04"/>
      <c r="R415" s="604"/>
      <c r="S415" s="604"/>
      <c r="T415" s="605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595">
        <v>4680115886117</v>
      </c>
      <c r="E416" s="596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04"/>
      <c r="R416" s="604"/>
      <c r="S416" s="604"/>
      <c r="T416" s="605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595">
        <v>4680115886124</v>
      </c>
      <c r="E417" s="596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68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04"/>
      <c r="R417" s="604"/>
      <c r="S417" s="604"/>
      <c r="T417" s="605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595">
        <v>4680115883147</v>
      </c>
      <c r="E418" s="596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7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04"/>
      <c r="R418" s="604"/>
      <c r="S418" s="604"/>
      <c r="T418" s="605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595">
        <v>4607091384338</v>
      </c>
      <c r="E419" s="596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04"/>
      <c r="R419" s="604"/>
      <c r="S419" s="604"/>
      <c r="T419" s="605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595">
        <v>4607091389524</v>
      </c>
      <c r="E420" s="596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6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04"/>
      <c r="R420" s="604"/>
      <c r="S420" s="604"/>
      <c r="T420" s="605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595">
        <v>4680115883161</v>
      </c>
      <c r="E421" s="596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04"/>
      <c r="R421" s="604"/>
      <c r="S421" s="604"/>
      <c r="T421" s="605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595">
        <v>4607091389531</v>
      </c>
      <c r="E422" s="596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9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04"/>
      <c r="R422" s="604"/>
      <c r="S422" s="604"/>
      <c r="T422" s="605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595">
        <v>4607091384345</v>
      </c>
      <c r="E423" s="596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04"/>
      <c r="R423" s="604"/>
      <c r="S423" s="604"/>
      <c r="T423" s="605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609"/>
      <c r="C424" s="609"/>
      <c r="D424" s="609"/>
      <c r="E424" s="609"/>
      <c r="F424" s="609"/>
      <c r="G424" s="609"/>
      <c r="H424" s="609"/>
      <c r="I424" s="609"/>
      <c r="J424" s="609"/>
      <c r="K424" s="609"/>
      <c r="L424" s="609"/>
      <c r="M424" s="609"/>
      <c r="N424" s="609"/>
      <c r="O424" s="610"/>
      <c r="P424" s="614" t="s">
        <v>72</v>
      </c>
      <c r="Q424" s="615"/>
      <c r="R424" s="615"/>
      <c r="S424" s="615"/>
      <c r="T424" s="615"/>
      <c r="U424" s="615"/>
      <c r="V424" s="616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609"/>
      <c r="B425" s="609"/>
      <c r="C425" s="609"/>
      <c r="D425" s="609"/>
      <c r="E425" s="609"/>
      <c r="F425" s="609"/>
      <c r="G425" s="609"/>
      <c r="H425" s="609"/>
      <c r="I425" s="609"/>
      <c r="J425" s="609"/>
      <c r="K425" s="609"/>
      <c r="L425" s="609"/>
      <c r="M425" s="609"/>
      <c r="N425" s="609"/>
      <c r="O425" s="610"/>
      <c r="P425" s="614" t="s">
        <v>72</v>
      </c>
      <c r="Q425" s="615"/>
      <c r="R425" s="615"/>
      <c r="S425" s="615"/>
      <c r="T425" s="615"/>
      <c r="U425" s="615"/>
      <c r="V425" s="616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611" t="s">
        <v>74</v>
      </c>
      <c r="B426" s="609"/>
      <c r="C426" s="609"/>
      <c r="D426" s="609"/>
      <c r="E426" s="609"/>
      <c r="F426" s="609"/>
      <c r="G426" s="609"/>
      <c r="H426" s="609"/>
      <c r="I426" s="609"/>
      <c r="J426" s="609"/>
      <c r="K426" s="609"/>
      <c r="L426" s="609"/>
      <c r="M426" s="609"/>
      <c r="N426" s="609"/>
      <c r="O426" s="609"/>
      <c r="P426" s="609"/>
      <c r="Q426" s="609"/>
      <c r="R426" s="609"/>
      <c r="S426" s="609"/>
      <c r="T426" s="609"/>
      <c r="U426" s="609"/>
      <c r="V426" s="609"/>
      <c r="W426" s="609"/>
      <c r="X426" s="609"/>
      <c r="Y426" s="609"/>
      <c r="Z426" s="60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595">
        <v>4607091384352</v>
      </c>
      <c r="E427" s="596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04"/>
      <c r="R427" s="604"/>
      <c r="S427" s="604"/>
      <c r="T427" s="605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595">
        <v>4607091389654</v>
      </c>
      <c r="E428" s="596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8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04"/>
      <c r="R428" s="604"/>
      <c r="S428" s="604"/>
      <c r="T428" s="605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609"/>
      <c r="C429" s="609"/>
      <c r="D429" s="609"/>
      <c r="E429" s="609"/>
      <c r="F429" s="609"/>
      <c r="G429" s="609"/>
      <c r="H429" s="609"/>
      <c r="I429" s="609"/>
      <c r="J429" s="609"/>
      <c r="K429" s="609"/>
      <c r="L429" s="609"/>
      <c r="M429" s="609"/>
      <c r="N429" s="609"/>
      <c r="O429" s="610"/>
      <c r="P429" s="614" t="s">
        <v>72</v>
      </c>
      <c r="Q429" s="615"/>
      <c r="R429" s="615"/>
      <c r="S429" s="615"/>
      <c r="T429" s="615"/>
      <c r="U429" s="615"/>
      <c r="V429" s="616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609"/>
      <c r="B430" s="609"/>
      <c r="C430" s="609"/>
      <c r="D430" s="609"/>
      <c r="E430" s="609"/>
      <c r="F430" s="609"/>
      <c r="G430" s="609"/>
      <c r="H430" s="609"/>
      <c r="I430" s="609"/>
      <c r="J430" s="609"/>
      <c r="K430" s="609"/>
      <c r="L430" s="609"/>
      <c r="M430" s="609"/>
      <c r="N430" s="609"/>
      <c r="O430" s="610"/>
      <c r="P430" s="614" t="s">
        <v>72</v>
      </c>
      <c r="Q430" s="615"/>
      <c r="R430" s="615"/>
      <c r="S430" s="615"/>
      <c r="T430" s="615"/>
      <c r="U430" s="615"/>
      <c r="V430" s="616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24" t="s">
        <v>660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586"/>
      <c r="AB431" s="586"/>
      <c r="AC431" s="586"/>
    </row>
    <row r="432" spans="1:68" ht="14.25" hidden="1" customHeight="1" x14ac:dyDescent="0.25">
      <c r="A432" s="611" t="s">
        <v>143</v>
      </c>
      <c r="B432" s="609"/>
      <c r="C432" s="609"/>
      <c r="D432" s="609"/>
      <c r="E432" s="609"/>
      <c r="F432" s="609"/>
      <c r="G432" s="609"/>
      <c r="H432" s="609"/>
      <c r="I432" s="609"/>
      <c r="J432" s="609"/>
      <c r="K432" s="609"/>
      <c r="L432" s="609"/>
      <c r="M432" s="609"/>
      <c r="N432" s="609"/>
      <c r="O432" s="609"/>
      <c r="P432" s="609"/>
      <c r="Q432" s="609"/>
      <c r="R432" s="609"/>
      <c r="S432" s="609"/>
      <c r="T432" s="609"/>
      <c r="U432" s="609"/>
      <c r="V432" s="609"/>
      <c r="W432" s="609"/>
      <c r="X432" s="609"/>
      <c r="Y432" s="609"/>
      <c r="Z432" s="60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595">
        <v>4680115885240</v>
      </c>
      <c r="E433" s="596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04"/>
      <c r="R433" s="604"/>
      <c r="S433" s="604"/>
      <c r="T433" s="605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595">
        <v>4607091389364</v>
      </c>
      <c r="E434" s="596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4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04"/>
      <c r="R434" s="604"/>
      <c r="S434" s="604"/>
      <c r="T434" s="605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609"/>
      <c r="C435" s="609"/>
      <c r="D435" s="609"/>
      <c r="E435" s="609"/>
      <c r="F435" s="609"/>
      <c r="G435" s="609"/>
      <c r="H435" s="609"/>
      <c r="I435" s="609"/>
      <c r="J435" s="609"/>
      <c r="K435" s="609"/>
      <c r="L435" s="609"/>
      <c r="M435" s="609"/>
      <c r="N435" s="609"/>
      <c r="O435" s="610"/>
      <c r="P435" s="614" t="s">
        <v>72</v>
      </c>
      <c r="Q435" s="615"/>
      <c r="R435" s="615"/>
      <c r="S435" s="615"/>
      <c r="T435" s="615"/>
      <c r="U435" s="615"/>
      <c r="V435" s="616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609"/>
      <c r="B436" s="609"/>
      <c r="C436" s="609"/>
      <c r="D436" s="609"/>
      <c r="E436" s="609"/>
      <c r="F436" s="609"/>
      <c r="G436" s="609"/>
      <c r="H436" s="609"/>
      <c r="I436" s="609"/>
      <c r="J436" s="609"/>
      <c r="K436" s="609"/>
      <c r="L436" s="609"/>
      <c r="M436" s="609"/>
      <c r="N436" s="609"/>
      <c r="O436" s="610"/>
      <c r="P436" s="614" t="s">
        <v>72</v>
      </c>
      <c r="Q436" s="615"/>
      <c r="R436" s="615"/>
      <c r="S436" s="615"/>
      <c r="T436" s="615"/>
      <c r="U436" s="615"/>
      <c r="V436" s="616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611" t="s">
        <v>64</v>
      </c>
      <c r="B437" s="609"/>
      <c r="C437" s="609"/>
      <c r="D437" s="609"/>
      <c r="E437" s="609"/>
      <c r="F437" s="609"/>
      <c r="G437" s="609"/>
      <c r="H437" s="609"/>
      <c r="I437" s="609"/>
      <c r="J437" s="609"/>
      <c r="K437" s="609"/>
      <c r="L437" s="609"/>
      <c r="M437" s="609"/>
      <c r="N437" s="609"/>
      <c r="O437" s="609"/>
      <c r="P437" s="609"/>
      <c r="Q437" s="609"/>
      <c r="R437" s="609"/>
      <c r="S437" s="609"/>
      <c r="T437" s="609"/>
      <c r="U437" s="609"/>
      <c r="V437" s="609"/>
      <c r="W437" s="609"/>
      <c r="X437" s="609"/>
      <c r="Y437" s="609"/>
      <c r="Z437" s="60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595">
        <v>4680115886094</v>
      </c>
      <c r="E438" s="596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04"/>
      <c r="R438" s="604"/>
      <c r="S438" s="604"/>
      <c r="T438" s="605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595">
        <v>4607091389425</v>
      </c>
      <c r="E439" s="596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04"/>
      <c r="R439" s="604"/>
      <c r="S439" s="604"/>
      <c r="T439" s="605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595">
        <v>4680115880771</v>
      </c>
      <c r="E440" s="596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04"/>
      <c r="R440" s="604"/>
      <c r="S440" s="604"/>
      <c r="T440" s="605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595">
        <v>4607091389500</v>
      </c>
      <c r="E441" s="596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04"/>
      <c r="R441" s="604"/>
      <c r="S441" s="604"/>
      <c r="T441" s="605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609"/>
      <c r="C442" s="609"/>
      <c r="D442" s="609"/>
      <c r="E442" s="609"/>
      <c r="F442" s="609"/>
      <c r="G442" s="609"/>
      <c r="H442" s="609"/>
      <c r="I442" s="609"/>
      <c r="J442" s="609"/>
      <c r="K442" s="609"/>
      <c r="L442" s="609"/>
      <c r="M442" s="609"/>
      <c r="N442" s="609"/>
      <c r="O442" s="610"/>
      <c r="P442" s="614" t="s">
        <v>72</v>
      </c>
      <c r="Q442" s="615"/>
      <c r="R442" s="615"/>
      <c r="S442" s="615"/>
      <c r="T442" s="615"/>
      <c r="U442" s="615"/>
      <c r="V442" s="616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609"/>
      <c r="B443" s="609"/>
      <c r="C443" s="609"/>
      <c r="D443" s="609"/>
      <c r="E443" s="609"/>
      <c r="F443" s="609"/>
      <c r="G443" s="609"/>
      <c r="H443" s="609"/>
      <c r="I443" s="609"/>
      <c r="J443" s="609"/>
      <c r="K443" s="609"/>
      <c r="L443" s="609"/>
      <c r="M443" s="609"/>
      <c r="N443" s="609"/>
      <c r="O443" s="610"/>
      <c r="P443" s="614" t="s">
        <v>72</v>
      </c>
      <c r="Q443" s="615"/>
      <c r="R443" s="615"/>
      <c r="S443" s="615"/>
      <c r="T443" s="615"/>
      <c r="U443" s="615"/>
      <c r="V443" s="616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24" t="s">
        <v>678</v>
      </c>
      <c r="B444" s="609"/>
      <c r="C444" s="609"/>
      <c r="D444" s="609"/>
      <c r="E444" s="609"/>
      <c r="F444" s="609"/>
      <c r="G444" s="609"/>
      <c r="H444" s="609"/>
      <c r="I444" s="609"/>
      <c r="J444" s="609"/>
      <c r="K444" s="609"/>
      <c r="L444" s="609"/>
      <c r="M444" s="609"/>
      <c r="N444" s="609"/>
      <c r="O444" s="609"/>
      <c r="P444" s="609"/>
      <c r="Q444" s="609"/>
      <c r="R444" s="609"/>
      <c r="S444" s="609"/>
      <c r="T444" s="609"/>
      <c r="U444" s="609"/>
      <c r="V444" s="609"/>
      <c r="W444" s="609"/>
      <c r="X444" s="609"/>
      <c r="Y444" s="609"/>
      <c r="Z444" s="609"/>
      <c r="AA444" s="586"/>
      <c r="AB444" s="586"/>
      <c r="AC444" s="586"/>
    </row>
    <row r="445" spans="1:68" ht="14.25" hidden="1" customHeight="1" x14ac:dyDescent="0.25">
      <c r="A445" s="611" t="s">
        <v>64</v>
      </c>
      <c r="B445" s="609"/>
      <c r="C445" s="609"/>
      <c r="D445" s="609"/>
      <c r="E445" s="609"/>
      <c r="F445" s="609"/>
      <c r="G445" s="609"/>
      <c r="H445" s="609"/>
      <c r="I445" s="609"/>
      <c r="J445" s="609"/>
      <c r="K445" s="609"/>
      <c r="L445" s="609"/>
      <c r="M445" s="609"/>
      <c r="N445" s="609"/>
      <c r="O445" s="609"/>
      <c r="P445" s="609"/>
      <c r="Q445" s="609"/>
      <c r="R445" s="609"/>
      <c r="S445" s="609"/>
      <c r="T445" s="609"/>
      <c r="U445" s="609"/>
      <c r="V445" s="609"/>
      <c r="W445" s="609"/>
      <c r="X445" s="609"/>
      <c r="Y445" s="609"/>
      <c r="Z445" s="60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595">
        <v>4680115885110</v>
      </c>
      <c r="E446" s="596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04"/>
      <c r="R446" s="604"/>
      <c r="S446" s="604"/>
      <c r="T446" s="605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609"/>
      <c r="C447" s="609"/>
      <c r="D447" s="609"/>
      <c r="E447" s="609"/>
      <c r="F447" s="609"/>
      <c r="G447" s="609"/>
      <c r="H447" s="609"/>
      <c r="I447" s="609"/>
      <c r="J447" s="609"/>
      <c r="K447" s="609"/>
      <c r="L447" s="609"/>
      <c r="M447" s="609"/>
      <c r="N447" s="609"/>
      <c r="O447" s="610"/>
      <c r="P447" s="614" t="s">
        <v>72</v>
      </c>
      <c r="Q447" s="615"/>
      <c r="R447" s="615"/>
      <c r="S447" s="615"/>
      <c r="T447" s="615"/>
      <c r="U447" s="615"/>
      <c r="V447" s="616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609"/>
      <c r="B448" s="609"/>
      <c r="C448" s="609"/>
      <c r="D448" s="609"/>
      <c r="E448" s="609"/>
      <c r="F448" s="609"/>
      <c r="G448" s="609"/>
      <c r="H448" s="609"/>
      <c r="I448" s="609"/>
      <c r="J448" s="609"/>
      <c r="K448" s="609"/>
      <c r="L448" s="609"/>
      <c r="M448" s="609"/>
      <c r="N448" s="609"/>
      <c r="O448" s="610"/>
      <c r="P448" s="614" t="s">
        <v>72</v>
      </c>
      <c r="Q448" s="615"/>
      <c r="R448" s="615"/>
      <c r="S448" s="615"/>
      <c r="T448" s="615"/>
      <c r="U448" s="615"/>
      <c r="V448" s="616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24" t="s">
        <v>682</v>
      </c>
      <c r="B449" s="609"/>
      <c r="C449" s="609"/>
      <c r="D449" s="609"/>
      <c r="E449" s="609"/>
      <c r="F449" s="609"/>
      <c r="G449" s="609"/>
      <c r="H449" s="609"/>
      <c r="I449" s="609"/>
      <c r="J449" s="609"/>
      <c r="K449" s="609"/>
      <c r="L449" s="609"/>
      <c r="M449" s="609"/>
      <c r="N449" s="609"/>
      <c r="O449" s="609"/>
      <c r="P449" s="609"/>
      <c r="Q449" s="609"/>
      <c r="R449" s="609"/>
      <c r="S449" s="609"/>
      <c r="T449" s="609"/>
      <c r="U449" s="609"/>
      <c r="V449" s="609"/>
      <c r="W449" s="609"/>
      <c r="X449" s="609"/>
      <c r="Y449" s="609"/>
      <c r="Z449" s="609"/>
      <c r="AA449" s="586"/>
      <c r="AB449" s="586"/>
      <c r="AC449" s="586"/>
    </row>
    <row r="450" spans="1:68" ht="14.25" hidden="1" customHeight="1" x14ac:dyDescent="0.25">
      <c r="A450" s="611" t="s">
        <v>64</v>
      </c>
      <c r="B450" s="609"/>
      <c r="C450" s="609"/>
      <c r="D450" s="609"/>
      <c r="E450" s="609"/>
      <c r="F450" s="609"/>
      <c r="G450" s="609"/>
      <c r="H450" s="609"/>
      <c r="I450" s="609"/>
      <c r="J450" s="609"/>
      <c r="K450" s="609"/>
      <c r="L450" s="609"/>
      <c r="M450" s="609"/>
      <c r="N450" s="609"/>
      <c r="O450" s="609"/>
      <c r="P450" s="609"/>
      <c r="Q450" s="609"/>
      <c r="R450" s="609"/>
      <c r="S450" s="609"/>
      <c r="T450" s="609"/>
      <c r="U450" s="609"/>
      <c r="V450" s="609"/>
      <c r="W450" s="609"/>
      <c r="X450" s="609"/>
      <c r="Y450" s="609"/>
      <c r="Z450" s="60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595">
        <v>4680115885103</v>
      </c>
      <c r="E451" s="596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04"/>
      <c r="R451" s="604"/>
      <c r="S451" s="604"/>
      <c r="T451" s="605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609"/>
      <c r="C452" s="609"/>
      <c r="D452" s="609"/>
      <c r="E452" s="609"/>
      <c r="F452" s="609"/>
      <c r="G452" s="609"/>
      <c r="H452" s="609"/>
      <c r="I452" s="609"/>
      <c r="J452" s="609"/>
      <c r="K452" s="609"/>
      <c r="L452" s="609"/>
      <c r="M452" s="609"/>
      <c r="N452" s="609"/>
      <c r="O452" s="610"/>
      <c r="P452" s="614" t="s">
        <v>72</v>
      </c>
      <c r="Q452" s="615"/>
      <c r="R452" s="615"/>
      <c r="S452" s="615"/>
      <c r="T452" s="615"/>
      <c r="U452" s="615"/>
      <c r="V452" s="616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609"/>
      <c r="B453" s="609"/>
      <c r="C453" s="609"/>
      <c r="D453" s="609"/>
      <c r="E453" s="609"/>
      <c r="F453" s="609"/>
      <c r="G453" s="609"/>
      <c r="H453" s="609"/>
      <c r="I453" s="609"/>
      <c r="J453" s="609"/>
      <c r="K453" s="609"/>
      <c r="L453" s="609"/>
      <c r="M453" s="609"/>
      <c r="N453" s="609"/>
      <c r="O453" s="610"/>
      <c r="P453" s="614" t="s">
        <v>72</v>
      </c>
      <c r="Q453" s="615"/>
      <c r="R453" s="615"/>
      <c r="S453" s="615"/>
      <c r="T453" s="615"/>
      <c r="U453" s="615"/>
      <c r="V453" s="616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8" t="s">
        <v>686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48"/>
      <c r="AB454" s="48"/>
      <c r="AC454" s="48"/>
    </row>
    <row r="455" spans="1:68" ht="16.5" hidden="1" customHeight="1" x14ac:dyDescent="0.25">
      <c r="A455" s="624" t="s">
        <v>686</v>
      </c>
      <c r="B455" s="609"/>
      <c r="C455" s="609"/>
      <c r="D455" s="609"/>
      <c r="E455" s="609"/>
      <c r="F455" s="609"/>
      <c r="G455" s="609"/>
      <c r="H455" s="609"/>
      <c r="I455" s="609"/>
      <c r="J455" s="609"/>
      <c r="K455" s="609"/>
      <c r="L455" s="609"/>
      <c r="M455" s="609"/>
      <c r="N455" s="609"/>
      <c r="O455" s="609"/>
      <c r="P455" s="609"/>
      <c r="Q455" s="609"/>
      <c r="R455" s="609"/>
      <c r="S455" s="609"/>
      <c r="T455" s="609"/>
      <c r="U455" s="609"/>
      <c r="V455" s="609"/>
      <c r="W455" s="609"/>
      <c r="X455" s="609"/>
      <c r="Y455" s="609"/>
      <c r="Z455" s="609"/>
      <c r="AA455" s="586"/>
      <c r="AB455" s="586"/>
      <c r="AC455" s="586"/>
    </row>
    <row r="456" spans="1:68" ht="14.25" hidden="1" customHeight="1" x14ac:dyDescent="0.25">
      <c r="A456" s="611" t="s">
        <v>102</v>
      </c>
      <c r="B456" s="609"/>
      <c r="C456" s="609"/>
      <c r="D456" s="609"/>
      <c r="E456" s="609"/>
      <c r="F456" s="609"/>
      <c r="G456" s="609"/>
      <c r="H456" s="609"/>
      <c r="I456" s="609"/>
      <c r="J456" s="609"/>
      <c r="K456" s="609"/>
      <c r="L456" s="609"/>
      <c r="M456" s="609"/>
      <c r="N456" s="609"/>
      <c r="O456" s="609"/>
      <c r="P456" s="609"/>
      <c r="Q456" s="609"/>
      <c r="R456" s="609"/>
      <c r="S456" s="609"/>
      <c r="T456" s="609"/>
      <c r="U456" s="609"/>
      <c r="V456" s="609"/>
      <c r="W456" s="609"/>
      <c r="X456" s="609"/>
      <c r="Y456" s="609"/>
      <c r="Z456" s="60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595">
        <v>4607091389067</v>
      </c>
      <c r="E457" s="596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9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04"/>
      <c r="R457" s="604"/>
      <c r="S457" s="604"/>
      <c r="T457" s="605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595">
        <v>4680115885271</v>
      </c>
      <c r="E458" s="596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89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04"/>
      <c r="R458" s="604"/>
      <c r="S458" s="604"/>
      <c r="T458" s="605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595">
        <v>4680115885226</v>
      </c>
      <c r="E459" s="596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04"/>
      <c r="R459" s="604"/>
      <c r="S459" s="604"/>
      <c r="T459" s="605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595">
        <v>4680115884502</v>
      </c>
      <c r="E460" s="596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04"/>
      <c r="R460" s="604"/>
      <c r="S460" s="604"/>
      <c r="T460" s="605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699</v>
      </c>
      <c r="B461" s="54" t="s">
        <v>700</v>
      </c>
      <c r="C461" s="31">
        <v>4301011771</v>
      </c>
      <c r="D461" s="595">
        <v>4607091389104</v>
      </c>
      <c r="E461" s="596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7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04"/>
      <c r="R461" s="604"/>
      <c r="S461" s="604"/>
      <c r="T461" s="605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595">
        <v>4680115884519</v>
      </c>
      <c r="E462" s="596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04"/>
      <c r="R462" s="604"/>
      <c r="S462" s="604"/>
      <c r="T462" s="605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595">
        <v>4680115886391</v>
      </c>
      <c r="E463" s="596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6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04"/>
      <c r="R463" s="604"/>
      <c r="S463" s="604"/>
      <c r="T463" s="605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595">
        <v>4680115880603</v>
      </c>
      <c r="E464" s="596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04"/>
      <c r="R464" s="604"/>
      <c r="S464" s="604"/>
      <c r="T464" s="605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595">
        <v>4680115880603</v>
      </c>
      <c r="E465" s="596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7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04"/>
      <c r="R465" s="604"/>
      <c r="S465" s="604"/>
      <c r="T465" s="605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595">
        <v>4680115882782</v>
      </c>
      <c r="E466" s="596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04"/>
      <c r="R466" s="604"/>
      <c r="S466" s="604"/>
      <c r="T466" s="605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595">
        <v>4680115885479</v>
      </c>
      <c r="E467" s="596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04"/>
      <c r="R467" s="604"/>
      <c r="S467" s="604"/>
      <c r="T467" s="605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595">
        <v>4607091389982</v>
      </c>
      <c r="E468" s="596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04"/>
      <c r="R468" s="604"/>
      <c r="S468" s="604"/>
      <c r="T468" s="605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595">
        <v>4607091389982</v>
      </c>
      <c r="E469" s="596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04"/>
      <c r="R469" s="604"/>
      <c r="S469" s="604"/>
      <c r="T469" s="605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idden="1" x14ac:dyDescent="0.2">
      <c r="A470" s="608"/>
      <c r="B470" s="609"/>
      <c r="C470" s="609"/>
      <c r="D470" s="609"/>
      <c r="E470" s="609"/>
      <c r="F470" s="609"/>
      <c r="G470" s="609"/>
      <c r="H470" s="609"/>
      <c r="I470" s="609"/>
      <c r="J470" s="609"/>
      <c r="K470" s="609"/>
      <c r="L470" s="609"/>
      <c r="M470" s="609"/>
      <c r="N470" s="609"/>
      <c r="O470" s="610"/>
      <c r="P470" s="614" t="s">
        <v>72</v>
      </c>
      <c r="Q470" s="615"/>
      <c r="R470" s="615"/>
      <c r="S470" s="615"/>
      <c r="T470" s="615"/>
      <c r="U470" s="615"/>
      <c r="V470" s="616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hidden="1" x14ac:dyDescent="0.2">
      <c r="A471" s="609"/>
      <c r="B471" s="609"/>
      <c r="C471" s="609"/>
      <c r="D471" s="609"/>
      <c r="E471" s="609"/>
      <c r="F471" s="609"/>
      <c r="G471" s="609"/>
      <c r="H471" s="609"/>
      <c r="I471" s="609"/>
      <c r="J471" s="609"/>
      <c r="K471" s="609"/>
      <c r="L471" s="609"/>
      <c r="M471" s="609"/>
      <c r="N471" s="609"/>
      <c r="O471" s="610"/>
      <c r="P471" s="614" t="s">
        <v>72</v>
      </c>
      <c r="Q471" s="615"/>
      <c r="R471" s="615"/>
      <c r="S471" s="615"/>
      <c r="T471" s="615"/>
      <c r="U471" s="615"/>
      <c r="V471" s="616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hidden="1" customHeight="1" x14ac:dyDescent="0.25">
      <c r="A472" s="611" t="s">
        <v>143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587"/>
      <c r="AB472" s="587"/>
      <c r="AC472" s="587"/>
    </row>
    <row r="473" spans="1:68" ht="16.5" hidden="1" customHeight="1" x14ac:dyDescent="0.25">
      <c r="A473" s="54" t="s">
        <v>717</v>
      </c>
      <c r="B473" s="54" t="s">
        <v>718</v>
      </c>
      <c r="C473" s="31">
        <v>4301020334</v>
      </c>
      <c r="D473" s="595">
        <v>4607091388930</v>
      </c>
      <c r="E473" s="596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8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04"/>
      <c r="R473" s="604"/>
      <c r="S473" s="604"/>
      <c r="T473" s="605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595">
        <v>4680115886407</v>
      </c>
      <c r="E474" s="596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04"/>
      <c r="R474" s="604"/>
      <c r="S474" s="604"/>
      <c r="T474" s="605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595">
        <v>4680115880054</v>
      </c>
      <c r="E475" s="596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7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04"/>
      <c r="R475" s="604"/>
      <c r="S475" s="604"/>
      <c r="T475" s="605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609"/>
      <c r="C476" s="609"/>
      <c r="D476" s="609"/>
      <c r="E476" s="609"/>
      <c r="F476" s="609"/>
      <c r="G476" s="609"/>
      <c r="H476" s="609"/>
      <c r="I476" s="609"/>
      <c r="J476" s="609"/>
      <c r="K476" s="609"/>
      <c r="L476" s="609"/>
      <c r="M476" s="609"/>
      <c r="N476" s="609"/>
      <c r="O476" s="610"/>
      <c r="P476" s="614" t="s">
        <v>72</v>
      </c>
      <c r="Q476" s="615"/>
      <c r="R476" s="615"/>
      <c r="S476" s="615"/>
      <c r="T476" s="615"/>
      <c r="U476" s="615"/>
      <c r="V476" s="616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609"/>
      <c r="B477" s="609"/>
      <c r="C477" s="609"/>
      <c r="D477" s="609"/>
      <c r="E477" s="609"/>
      <c r="F477" s="609"/>
      <c r="G477" s="609"/>
      <c r="H477" s="609"/>
      <c r="I477" s="609"/>
      <c r="J477" s="609"/>
      <c r="K477" s="609"/>
      <c r="L477" s="609"/>
      <c r="M477" s="609"/>
      <c r="N477" s="609"/>
      <c r="O477" s="610"/>
      <c r="P477" s="614" t="s">
        <v>72</v>
      </c>
      <c r="Q477" s="615"/>
      <c r="R477" s="615"/>
      <c r="S477" s="615"/>
      <c r="T477" s="615"/>
      <c r="U477" s="615"/>
      <c r="V477" s="616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611" t="s">
        <v>64</v>
      </c>
      <c r="B478" s="609"/>
      <c r="C478" s="609"/>
      <c r="D478" s="609"/>
      <c r="E478" s="609"/>
      <c r="F478" s="609"/>
      <c r="G478" s="609"/>
      <c r="H478" s="609"/>
      <c r="I478" s="609"/>
      <c r="J478" s="609"/>
      <c r="K478" s="609"/>
      <c r="L478" s="609"/>
      <c r="M478" s="609"/>
      <c r="N478" s="609"/>
      <c r="O478" s="609"/>
      <c r="P478" s="609"/>
      <c r="Q478" s="609"/>
      <c r="R478" s="609"/>
      <c r="S478" s="609"/>
      <c r="T478" s="609"/>
      <c r="U478" s="609"/>
      <c r="V478" s="609"/>
      <c r="W478" s="609"/>
      <c r="X478" s="609"/>
      <c r="Y478" s="609"/>
      <c r="Z478" s="609"/>
      <c r="AA478" s="587"/>
      <c r="AB478" s="587"/>
      <c r="AC478" s="587"/>
    </row>
    <row r="479" spans="1:68" ht="27" hidden="1" customHeight="1" x14ac:dyDescent="0.25">
      <c r="A479" s="54" t="s">
        <v>724</v>
      </c>
      <c r="B479" s="54" t="s">
        <v>725</v>
      </c>
      <c r="C479" s="31">
        <v>4301031349</v>
      </c>
      <c r="D479" s="595">
        <v>4680115883116</v>
      </c>
      <c r="E479" s="596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9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04"/>
      <c r="R479" s="604"/>
      <c r="S479" s="604"/>
      <c r="T479" s="605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727</v>
      </c>
      <c r="B480" s="54" t="s">
        <v>728</v>
      </c>
      <c r="C480" s="31">
        <v>4301031350</v>
      </c>
      <c r="D480" s="595">
        <v>4680115883093</v>
      </c>
      <c r="E480" s="596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8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04"/>
      <c r="R480" s="604"/>
      <c r="S480" s="604"/>
      <c r="T480" s="605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4301031353</v>
      </c>
      <c r="D481" s="595">
        <v>4680115883109</v>
      </c>
      <c r="E481" s="596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04"/>
      <c r="R481" s="604"/>
      <c r="S481" s="604"/>
      <c r="T481" s="605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595">
        <v>4680115882072</v>
      </c>
      <c r="E482" s="596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8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04"/>
      <c r="R482" s="604"/>
      <c r="S482" s="604"/>
      <c r="T482" s="605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595">
        <v>4680115882072</v>
      </c>
      <c r="E483" s="596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71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04"/>
      <c r="R483" s="604"/>
      <c r="S483" s="604"/>
      <c r="T483" s="605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595">
        <v>4680115882102</v>
      </c>
      <c r="E484" s="596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64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04"/>
      <c r="R484" s="604"/>
      <c r="S484" s="604"/>
      <c r="T484" s="605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595">
        <v>4680115882096</v>
      </c>
      <c r="E485" s="596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75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04"/>
      <c r="R485" s="604"/>
      <c r="S485" s="604"/>
      <c r="T485" s="605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595">
        <v>4680115882096</v>
      </c>
      <c r="E486" s="596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6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04"/>
      <c r="R486" s="604"/>
      <c r="S486" s="604"/>
      <c r="T486" s="605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609"/>
      <c r="C487" s="609"/>
      <c r="D487" s="609"/>
      <c r="E487" s="609"/>
      <c r="F487" s="609"/>
      <c r="G487" s="609"/>
      <c r="H487" s="609"/>
      <c r="I487" s="609"/>
      <c r="J487" s="609"/>
      <c r="K487" s="609"/>
      <c r="L487" s="609"/>
      <c r="M487" s="609"/>
      <c r="N487" s="609"/>
      <c r="O487" s="610"/>
      <c r="P487" s="614" t="s">
        <v>72</v>
      </c>
      <c r="Q487" s="615"/>
      <c r="R487" s="615"/>
      <c r="S487" s="615"/>
      <c r="T487" s="615"/>
      <c r="U487" s="615"/>
      <c r="V487" s="616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609"/>
      <c r="B488" s="609"/>
      <c r="C488" s="609"/>
      <c r="D488" s="609"/>
      <c r="E488" s="609"/>
      <c r="F488" s="609"/>
      <c r="G488" s="609"/>
      <c r="H488" s="609"/>
      <c r="I488" s="609"/>
      <c r="J488" s="609"/>
      <c r="K488" s="609"/>
      <c r="L488" s="609"/>
      <c r="M488" s="609"/>
      <c r="N488" s="609"/>
      <c r="O488" s="610"/>
      <c r="P488" s="614" t="s">
        <v>72</v>
      </c>
      <c r="Q488" s="615"/>
      <c r="R488" s="615"/>
      <c r="S488" s="615"/>
      <c r="T488" s="615"/>
      <c r="U488" s="615"/>
      <c r="V488" s="616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611" t="s">
        <v>74</v>
      </c>
      <c r="B489" s="609"/>
      <c r="C489" s="609"/>
      <c r="D489" s="609"/>
      <c r="E489" s="609"/>
      <c r="F489" s="609"/>
      <c r="G489" s="609"/>
      <c r="H489" s="609"/>
      <c r="I489" s="609"/>
      <c r="J489" s="609"/>
      <c r="K489" s="609"/>
      <c r="L489" s="609"/>
      <c r="M489" s="609"/>
      <c r="N489" s="609"/>
      <c r="O489" s="609"/>
      <c r="P489" s="609"/>
      <c r="Q489" s="609"/>
      <c r="R489" s="609"/>
      <c r="S489" s="609"/>
      <c r="T489" s="609"/>
      <c r="U489" s="609"/>
      <c r="V489" s="609"/>
      <c r="W489" s="609"/>
      <c r="X489" s="609"/>
      <c r="Y489" s="609"/>
      <c r="Z489" s="60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595">
        <v>4607091383409</v>
      </c>
      <c r="E490" s="596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04"/>
      <c r="R490" s="604"/>
      <c r="S490" s="604"/>
      <c r="T490" s="605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595">
        <v>4607091383416</v>
      </c>
      <c r="E491" s="596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04"/>
      <c r="R491" s="604"/>
      <c r="S491" s="604"/>
      <c r="T491" s="605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595">
        <v>4680115883536</v>
      </c>
      <c r="E492" s="596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04"/>
      <c r="R492" s="604"/>
      <c r="S492" s="604"/>
      <c r="T492" s="605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609"/>
      <c r="C493" s="609"/>
      <c r="D493" s="609"/>
      <c r="E493" s="609"/>
      <c r="F493" s="609"/>
      <c r="G493" s="609"/>
      <c r="H493" s="609"/>
      <c r="I493" s="609"/>
      <c r="J493" s="609"/>
      <c r="K493" s="609"/>
      <c r="L493" s="609"/>
      <c r="M493" s="609"/>
      <c r="N493" s="609"/>
      <c r="O493" s="610"/>
      <c r="P493" s="614" t="s">
        <v>72</v>
      </c>
      <c r="Q493" s="615"/>
      <c r="R493" s="615"/>
      <c r="S493" s="615"/>
      <c r="T493" s="615"/>
      <c r="U493" s="615"/>
      <c r="V493" s="616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609"/>
      <c r="B494" s="609"/>
      <c r="C494" s="609"/>
      <c r="D494" s="609"/>
      <c r="E494" s="609"/>
      <c r="F494" s="609"/>
      <c r="G494" s="609"/>
      <c r="H494" s="609"/>
      <c r="I494" s="609"/>
      <c r="J494" s="609"/>
      <c r="K494" s="609"/>
      <c r="L494" s="609"/>
      <c r="M494" s="609"/>
      <c r="N494" s="609"/>
      <c r="O494" s="610"/>
      <c r="P494" s="614" t="s">
        <v>72</v>
      </c>
      <c r="Q494" s="615"/>
      <c r="R494" s="615"/>
      <c r="S494" s="615"/>
      <c r="T494" s="615"/>
      <c r="U494" s="615"/>
      <c r="V494" s="616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611" t="s">
        <v>178</v>
      </c>
      <c r="B495" s="609"/>
      <c r="C495" s="609"/>
      <c r="D495" s="609"/>
      <c r="E495" s="609"/>
      <c r="F495" s="609"/>
      <c r="G495" s="609"/>
      <c r="H495" s="609"/>
      <c r="I495" s="609"/>
      <c r="J495" s="609"/>
      <c r="K495" s="609"/>
      <c r="L495" s="609"/>
      <c r="M495" s="609"/>
      <c r="N495" s="609"/>
      <c r="O495" s="609"/>
      <c r="P495" s="609"/>
      <c r="Q495" s="609"/>
      <c r="R495" s="609"/>
      <c r="S495" s="609"/>
      <c r="T495" s="609"/>
      <c r="U495" s="609"/>
      <c r="V495" s="609"/>
      <c r="W495" s="609"/>
      <c r="X495" s="609"/>
      <c r="Y495" s="609"/>
      <c r="Z495" s="60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595">
        <v>4680115885035</v>
      </c>
      <c r="E496" s="596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04"/>
      <c r="R496" s="604"/>
      <c r="S496" s="604"/>
      <c r="T496" s="605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609"/>
      <c r="C497" s="609"/>
      <c r="D497" s="609"/>
      <c r="E497" s="609"/>
      <c r="F497" s="609"/>
      <c r="G497" s="609"/>
      <c r="H497" s="609"/>
      <c r="I497" s="609"/>
      <c r="J497" s="609"/>
      <c r="K497" s="609"/>
      <c r="L497" s="609"/>
      <c r="M497" s="609"/>
      <c r="N497" s="609"/>
      <c r="O497" s="610"/>
      <c r="P497" s="614" t="s">
        <v>72</v>
      </c>
      <c r="Q497" s="615"/>
      <c r="R497" s="615"/>
      <c r="S497" s="615"/>
      <c r="T497" s="615"/>
      <c r="U497" s="615"/>
      <c r="V497" s="616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609"/>
      <c r="B498" s="609"/>
      <c r="C498" s="609"/>
      <c r="D498" s="609"/>
      <c r="E498" s="609"/>
      <c r="F498" s="609"/>
      <c r="G498" s="609"/>
      <c r="H498" s="609"/>
      <c r="I498" s="609"/>
      <c r="J498" s="609"/>
      <c r="K498" s="609"/>
      <c r="L498" s="609"/>
      <c r="M498" s="609"/>
      <c r="N498" s="609"/>
      <c r="O498" s="610"/>
      <c r="P498" s="614" t="s">
        <v>72</v>
      </c>
      <c r="Q498" s="615"/>
      <c r="R498" s="615"/>
      <c r="S498" s="615"/>
      <c r="T498" s="615"/>
      <c r="U498" s="615"/>
      <c r="V498" s="616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8" t="s">
        <v>753</v>
      </c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29"/>
      <c r="P499" s="629"/>
      <c r="Q499" s="629"/>
      <c r="R499" s="629"/>
      <c r="S499" s="629"/>
      <c r="T499" s="629"/>
      <c r="U499" s="629"/>
      <c r="V499" s="629"/>
      <c r="W499" s="629"/>
      <c r="X499" s="629"/>
      <c r="Y499" s="629"/>
      <c r="Z499" s="629"/>
      <c r="AA499" s="48"/>
      <c r="AB499" s="48"/>
      <c r="AC499" s="48"/>
    </row>
    <row r="500" spans="1:68" ht="16.5" hidden="1" customHeight="1" x14ac:dyDescent="0.25">
      <c r="A500" s="624" t="s">
        <v>753</v>
      </c>
      <c r="B500" s="609"/>
      <c r="C500" s="609"/>
      <c r="D500" s="609"/>
      <c r="E500" s="609"/>
      <c r="F500" s="609"/>
      <c r="G500" s="609"/>
      <c r="H500" s="609"/>
      <c r="I500" s="609"/>
      <c r="J500" s="609"/>
      <c r="K500" s="609"/>
      <c r="L500" s="609"/>
      <c r="M500" s="609"/>
      <c r="N500" s="609"/>
      <c r="O500" s="609"/>
      <c r="P500" s="609"/>
      <c r="Q500" s="609"/>
      <c r="R500" s="609"/>
      <c r="S500" s="609"/>
      <c r="T500" s="609"/>
      <c r="U500" s="609"/>
      <c r="V500" s="609"/>
      <c r="W500" s="609"/>
      <c r="X500" s="609"/>
      <c r="Y500" s="609"/>
      <c r="Z500" s="609"/>
      <c r="AA500" s="586"/>
      <c r="AB500" s="586"/>
      <c r="AC500" s="586"/>
    </row>
    <row r="501" spans="1:68" ht="14.25" hidden="1" customHeight="1" x14ac:dyDescent="0.25">
      <c r="A501" s="611" t="s">
        <v>102</v>
      </c>
      <c r="B501" s="609"/>
      <c r="C501" s="609"/>
      <c r="D501" s="609"/>
      <c r="E501" s="609"/>
      <c r="F501" s="609"/>
      <c r="G501" s="609"/>
      <c r="H501" s="609"/>
      <c r="I501" s="609"/>
      <c r="J501" s="609"/>
      <c r="K501" s="609"/>
      <c r="L501" s="609"/>
      <c r="M501" s="609"/>
      <c r="N501" s="609"/>
      <c r="O501" s="609"/>
      <c r="P501" s="609"/>
      <c r="Q501" s="609"/>
      <c r="R501" s="609"/>
      <c r="S501" s="609"/>
      <c r="T501" s="609"/>
      <c r="U501" s="609"/>
      <c r="V501" s="609"/>
      <c r="W501" s="609"/>
      <c r="X501" s="609"/>
      <c r="Y501" s="609"/>
      <c r="Z501" s="60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595">
        <v>4640242181011</v>
      </c>
      <c r="E502" s="596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873" t="s">
        <v>756</v>
      </c>
      <c r="Q502" s="604"/>
      <c r="R502" s="604"/>
      <c r="S502" s="604"/>
      <c r="T502" s="605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595">
        <v>4640242180441</v>
      </c>
      <c r="E503" s="596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6" t="s">
        <v>760</v>
      </c>
      <c r="Q503" s="604"/>
      <c r="R503" s="604"/>
      <c r="S503" s="604"/>
      <c r="T503" s="605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762</v>
      </c>
      <c r="B504" s="54" t="s">
        <v>763</v>
      </c>
      <c r="C504" s="31">
        <v>4301011584</v>
      </c>
      <c r="D504" s="595">
        <v>4640242180564</v>
      </c>
      <c r="E504" s="596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70" t="s">
        <v>764</v>
      </c>
      <c r="Q504" s="604"/>
      <c r="R504" s="604"/>
      <c r="S504" s="604"/>
      <c r="T504" s="605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609"/>
      <c r="C505" s="609"/>
      <c r="D505" s="609"/>
      <c r="E505" s="609"/>
      <c r="F505" s="609"/>
      <c r="G505" s="609"/>
      <c r="H505" s="609"/>
      <c r="I505" s="609"/>
      <c r="J505" s="609"/>
      <c r="K505" s="609"/>
      <c r="L505" s="609"/>
      <c r="M505" s="609"/>
      <c r="N505" s="609"/>
      <c r="O505" s="610"/>
      <c r="P505" s="614" t="s">
        <v>72</v>
      </c>
      <c r="Q505" s="615"/>
      <c r="R505" s="615"/>
      <c r="S505" s="615"/>
      <c r="T505" s="615"/>
      <c r="U505" s="615"/>
      <c r="V505" s="616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609"/>
      <c r="B506" s="609"/>
      <c r="C506" s="609"/>
      <c r="D506" s="609"/>
      <c r="E506" s="609"/>
      <c r="F506" s="609"/>
      <c r="G506" s="609"/>
      <c r="H506" s="609"/>
      <c r="I506" s="609"/>
      <c r="J506" s="609"/>
      <c r="K506" s="609"/>
      <c r="L506" s="609"/>
      <c r="M506" s="609"/>
      <c r="N506" s="609"/>
      <c r="O506" s="610"/>
      <c r="P506" s="614" t="s">
        <v>72</v>
      </c>
      <c r="Q506" s="615"/>
      <c r="R506" s="615"/>
      <c r="S506" s="615"/>
      <c r="T506" s="615"/>
      <c r="U506" s="615"/>
      <c r="V506" s="616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611" t="s">
        <v>143</v>
      </c>
      <c r="B507" s="609"/>
      <c r="C507" s="609"/>
      <c r="D507" s="609"/>
      <c r="E507" s="609"/>
      <c r="F507" s="609"/>
      <c r="G507" s="609"/>
      <c r="H507" s="609"/>
      <c r="I507" s="609"/>
      <c r="J507" s="609"/>
      <c r="K507" s="609"/>
      <c r="L507" s="609"/>
      <c r="M507" s="609"/>
      <c r="N507" s="609"/>
      <c r="O507" s="609"/>
      <c r="P507" s="609"/>
      <c r="Q507" s="609"/>
      <c r="R507" s="609"/>
      <c r="S507" s="609"/>
      <c r="T507" s="609"/>
      <c r="U507" s="609"/>
      <c r="V507" s="609"/>
      <c r="W507" s="609"/>
      <c r="X507" s="609"/>
      <c r="Y507" s="609"/>
      <c r="Z507" s="60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595">
        <v>4640242180519</v>
      </c>
      <c r="E508" s="596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868" t="s">
        <v>768</v>
      </c>
      <c r="Q508" s="604"/>
      <c r="R508" s="604"/>
      <c r="S508" s="604"/>
      <c r="T508" s="605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595">
        <v>4640242180519</v>
      </c>
      <c r="E509" s="596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21" t="s">
        <v>771</v>
      </c>
      <c r="Q509" s="604"/>
      <c r="R509" s="604"/>
      <c r="S509" s="604"/>
      <c r="T509" s="605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595">
        <v>4640242180526</v>
      </c>
      <c r="E510" s="596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635" t="s">
        <v>775</v>
      </c>
      <c r="Q510" s="604"/>
      <c r="R510" s="604"/>
      <c r="S510" s="604"/>
      <c r="T510" s="605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595">
        <v>4640242181363</v>
      </c>
      <c r="E511" s="596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78" t="s">
        <v>778</v>
      </c>
      <c r="Q511" s="604"/>
      <c r="R511" s="604"/>
      <c r="S511" s="604"/>
      <c r="T511" s="605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609"/>
      <c r="C512" s="609"/>
      <c r="D512" s="609"/>
      <c r="E512" s="609"/>
      <c r="F512" s="609"/>
      <c r="G512" s="609"/>
      <c r="H512" s="609"/>
      <c r="I512" s="609"/>
      <c r="J512" s="609"/>
      <c r="K512" s="609"/>
      <c r="L512" s="609"/>
      <c r="M512" s="609"/>
      <c r="N512" s="609"/>
      <c r="O512" s="610"/>
      <c r="P512" s="614" t="s">
        <v>72</v>
      </c>
      <c r="Q512" s="615"/>
      <c r="R512" s="615"/>
      <c r="S512" s="615"/>
      <c r="T512" s="615"/>
      <c r="U512" s="615"/>
      <c r="V512" s="616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609"/>
      <c r="B513" s="609"/>
      <c r="C513" s="609"/>
      <c r="D513" s="609"/>
      <c r="E513" s="609"/>
      <c r="F513" s="609"/>
      <c r="G513" s="609"/>
      <c r="H513" s="609"/>
      <c r="I513" s="609"/>
      <c r="J513" s="609"/>
      <c r="K513" s="609"/>
      <c r="L513" s="609"/>
      <c r="M513" s="609"/>
      <c r="N513" s="609"/>
      <c r="O513" s="610"/>
      <c r="P513" s="614" t="s">
        <v>72</v>
      </c>
      <c r="Q513" s="615"/>
      <c r="R513" s="615"/>
      <c r="S513" s="615"/>
      <c r="T513" s="615"/>
      <c r="U513" s="615"/>
      <c r="V513" s="616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611" t="s">
        <v>64</v>
      </c>
      <c r="B514" s="609"/>
      <c r="C514" s="609"/>
      <c r="D514" s="609"/>
      <c r="E514" s="609"/>
      <c r="F514" s="609"/>
      <c r="G514" s="609"/>
      <c r="H514" s="609"/>
      <c r="I514" s="609"/>
      <c r="J514" s="609"/>
      <c r="K514" s="609"/>
      <c r="L514" s="609"/>
      <c r="M514" s="609"/>
      <c r="N514" s="609"/>
      <c r="O514" s="609"/>
      <c r="P514" s="609"/>
      <c r="Q514" s="609"/>
      <c r="R514" s="609"/>
      <c r="S514" s="609"/>
      <c r="T514" s="609"/>
      <c r="U514" s="609"/>
      <c r="V514" s="609"/>
      <c r="W514" s="609"/>
      <c r="X514" s="609"/>
      <c r="Y514" s="609"/>
      <c r="Z514" s="60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595">
        <v>4640242180816</v>
      </c>
      <c r="E515" s="596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650" t="s">
        <v>782</v>
      </c>
      <c r="Q515" s="604"/>
      <c r="R515" s="604"/>
      <c r="S515" s="604"/>
      <c r="T515" s="605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784</v>
      </c>
      <c r="B516" s="54" t="s">
        <v>785</v>
      </c>
      <c r="C516" s="31">
        <v>4301031244</v>
      </c>
      <c r="D516" s="595">
        <v>4640242180595</v>
      </c>
      <c r="E516" s="596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98" t="s">
        <v>786</v>
      </c>
      <c r="Q516" s="604"/>
      <c r="R516" s="604"/>
      <c r="S516" s="604"/>
      <c r="T516" s="605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609"/>
      <c r="C517" s="609"/>
      <c r="D517" s="609"/>
      <c r="E517" s="609"/>
      <c r="F517" s="609"/>
      <c r="G517" s="609"/>
      <c r="H517" s="609"/>
      <c r="I517" s="609"/>
      <c r="J517" s="609"/>
      <c r="K517" s="609"/>
      <c r="L517" s="609"/>
      <c r="M517" s="609"/>
      <c r="N517" s="609"/>
      <c r="O517" s="610"/>
      <c r="P517" s="614" t="s">
        <v>72</v>
      </c>
      <c r="Q517" s="615"/>
      <c r="R517" s="615"/>
      <c r="S517" s="615"/>
      <c r="T517" s="615"/>
      <c r="U517" s="615"/>
      <c r="V517" s="616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609"/>
      <c r="B518" s="609"/>
      <c r="C518" s="609"/>
      <c r="D518" s="609"/>
      <c r="E518" s="609"/>
      <c r="F518" s="609"/>
      <c r="G518" s="609"/>
      <c r="H518" s="609"/>
      <c r="I518" s="609"/>
      <c r="J518" s="609"/>
      <c r="K518" s="609"/>
      <c r="L518" s="609"/>
      <c r="M518" s="609"/>
      <c r="N518" s="609"/>
      <c r="O518" s="610"/>
      <c r="P518" s="614" t="s">
        <v>72</v>
      </c>
      <c r="Q518" s="615"/>
      <c r="R518" s="615"/>
      <c r="S518" s="615"/>
      <c r="T518" s="615"/>
      <c r="U518" s="615"/>
      <c r="V518" s="616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611" t="s">
        <v>74</v>
      </c>
      <c r="B519" s="609"/>
      <c r="C519" s="609"/>
      <c r="D519" s="609"/>
      <c r="E519" s="609"/>
      <c r="F519" s="609"/>
      <c r="G519" s="609"/>
      <c r="H519" s="609"/>
      <c r="I519" s="609"/>
      <c r="J519" s="609"/>
      <c r="K519" s="609"/>
      <c r="L519" s="609"/>
      <c r="M519" s="609"/>
      <c r="N519" s="609"/>
      <c r="O519" s="609"/>
      <c r="P519" s="609"/>
      <c r="Q519" s="609"/>
      <c r="R519" s="609"/>
      <c r="S519" s="609"/>
      <c r="T519" s="609"/>
      <c r="U519" s="609"/>
      <c r="V519" s="609"/>
      <c r="W519" s="609"/>
      <c r="X519" s="609"/>
      <c r="Y519" s="609"/>
      <c r="Z519" s="609"/>
      <c r="AA519" s="587"/>
      <c r="AB519" s="587"/>
      <c r="AC519" s="587"/>
    </row>
    <row r="520" spans="1:68" ht="27" hidden="1" customHeight="1" x14ac:dyDescent="0.25">
      <c r="A520" s="54" t="s">
        <v>788</v>
      </c>
      <c r="B520" s="54" t="s">
        <v>789</v>
      </c>
      <c r="C520" s="31">
        <v>4301052046</v>
      </c>
      <c r="D520" s="595">
        <v>4640242180533</v>
      </c>
      <c r="E520" s="596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893" t="s">
        <v>790</v>
      </c>
      <c r="Q520" s="604"/>
      <c r="R520" s="604"/>
      <c r="S520" s="604"/>
      <c r="T520" s="605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595">
        <v>4640242180533</v>
      </c>
      <c r="E521" s="596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891" t="s">
        <v>790</v>
      </c>
      <c r="Q521" s="604"/>
      <c r="R521" s="604"/>
      <c r="S521" s="604"/>
      <c r="T521" s="605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609"/>
      <c r="C522" s="609"/>
      <c r="D522" s="609"/>
      <c r="E522" s="609"/>
      <c r="F522" s="609"/>
      <c r="G522" s="609"/>
      <c r="H522" s="609"/>
      <c r="I522" s="609"/>
      <c r="J522" s="609"/>
      <c r="K522" s="609"/>
      <c r="L522" s="609"/>
      <c r="M522" s="609"/>
      <c r="N522" s="609"/>
      <c r="O522" s="610"/>
      <c r="P522" s="614" t="s">
        <v>72</v>
      </c>
      <c r="Q522" s="615"/>
      <c r="R522" s="615"/>
      <c r="S522" s="615"/>
      <c r="T522" s="615"/>
      <c r="U522" s="615"/>
      <c r="V522" s="616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609"/>
      <c r="B523" s="609"/>
      <c r="C523" s="609"/>
      <c r="D523" s="609"/>
      <c r="E523" s="609"/>
      <c r="F523" s="609"/>
      <c r="G523" s="609"/>
      <c r="H523" s="609"/>
      <c r="I523" s="609"/>
      <c r="J523" s="609"/>
      <c r="K523" s="609"/>
      <c r="L523" s="609"/>
      <c r="M523" s="609"/>
      <c r="N523" s="609"/>
      <c r="O523" s="610"/>
      <c r="P523" s="614" t="s">
        <v>72</v>
      </c>
      <c r="Q523" s="615"/>
      <c r="R523" s="615"/>
      <c r="S523" s="615"/>
      <c r="T523" s="615"/>
      <c r="U523" s="615"/>
      <c r="V523" s="616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611" t="s">
        <v>178</v>
      </c>
      <c r="B524" s="609"/>
      <c r="C524" s="609"/>
      <c r="D524" s="609"/>
      <c r="E524" s="609"/>
      <c r="F524" s="609"/>
      <c r="G524" s="609"/>
      <c r="H524" s="609"/>
      <c r="I524" s="609"/>
      <c r="J524" s="609"/>
      <c r="K524" s="609"/>
      <c r="L524" s="609"/>
      <c r="M524" s="609"/>
      <c r="N524" s="609"/>
      <c r="O524" s="609"/>
      <c r="P524" s="609"/>
      <c r="Q524" s="609"/>
      <c r="R524" s="609"/>
      <c r="S524" s="609"/>
      <c r="T524" s="609"/>
      <c r="U524" s="609"/>
      <c r="V524" s="609"/>
      <c r="W524" s="609"/>
      <c r="X524" s="609"/>
      <c r="Y524" s="609"/>
      <c r="Z524" s="60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595">
        <v>4640242180120</v>
      </c>
      <c r="E525" s="596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755" t="s">
        <v>795</v>
      </c>
      <c r="Q525" s="604"/>
      <c r="R525" s="604"/>
      <c r="S525" s="604"/>
      <c r="T525" s="605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595">
        <v>4640242180120</v>
      </c>
      <c r="E526" s="596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758" t="s">
        <v>798</v>
      </c>
      <c r="Q526" s="604"/>
      <c r="R526" s="604"/>
      <c r="S526" s="604"/>
      <c r="T526" s="605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595">
        <v>4640242180137</v>
      </c>
      <c r="E527" s="596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872" t="s">
        <v>801</v>
      </c>
      <c r="Q527" s="604"/>
      <c r="R527" s="604"/>
      <c r="S527" s="604"/>
      <c r="T527" s="605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595">
        <v>4640242180137</v>
      </c>
      <c r="E528" s="596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633" t="s">
        <v>804</v>
      </c>
      <c r="Q528" s="604"/>
      <c r="R528" s="604"/>
      <c r="S528" s="604"/>
      <c r="T528" s="605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609"/>
      <c r="C529" s="609"/>
      <c r="D529" s="609"/>
      <c r="E529" s="609"/>
      <c r="F529" s="609"/>
      <c r="G529" s="609"/>
      <c r="H529" s="609"/>
      <c r="I529" s="609"/>
      <c r="J529" s="609"/>
      <c r="K529" s="609"/>
      <c r="L529" s="609"/>
      <c r="M529" s="609"/>
      <c r="N529" s="609"/>
      <c r="O529" s="610"/>
      <c r="P529" s="614" t="s">
        <v>72</v>
      </c>
      <c r="Q529" s="615"/>
      <c r="R529" s="615"/>
      <c r="S529" s="615"/>
      <c r="T529" s="615"/>
      <c r="U529" s="615"/>
      <c r="V529" s="616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609"/>
      <c r="B530" s="609"/>
      <c r="C530" s="609"/>
      <c r="D530" s="609"/>
      <c r="E530" s="609"/>
      <c r="F530" s="609"/>
      <c r="G530" s="609"/>
      <c r="H530" s="609"/>
      <c r="I530" s="609"/>
      <c r="J530" s="609"/>
      <c r="K530" s="609"/>
      <c r="L530" s="609"/>
      <c r="M530" s="609"/>
      <c r="N530" s="609"/>
      <c r="O530" s="610"/>
      <c r="P530" s="614" t="s">
        <v>72</v>
      </c>
      <c r="Q530" s="615"/>
      <c r="R530" s="615"/>
      <c r="S530" s="615"/>
      <c r="T530" s="615"/>
      <c r="U530" s="615"/>
      <c r="V530" s="616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24" t="s">
        <v>805</v>
      </c>
      <c r="B531" s="609"/>
      <c r="C531" s="609"/>
      <c r="D531" s="609"/>
      <c r="E531" s="609"/>
      <c r="F531" s="609"/>
      <c r="G531" s="609"/>
      <c r="H531" s="609"/>
      <c r="I531" s="609"/>
      <c r="J531" s="609"/>
      <c r="K531" s="609"/>
      <c r="L531" s="609"/>
      <c r="M531" s="609"/>
      <c r="N531" s="609"/>
      <c r="O531" s="609"/>
      <c r="P531" s="609"/>
      <c r="Q531" s="609"/>
      <c r="R531" s="609"/>
      <c r="S531" s="609"/>
      <c r="T531" s="609"/>
      <c r="U531" s="609"/>
      <c r="V531" s="609"/>
      <c r="W531" s="609"/>
      <c r="X531" s="609"/>
      <c r="Y531" s="609"/>
      <c r="Z531" s="609"/>
      <c r="AA531" s="586"/>
      <c r="AB531" s="586"/>
      <c r="AC531" s="586"/>
    </row>
    <row r="532" spans="1:68" ht="14.25" hidden="1" customHeight="1" x14ac:dyDescent="0.25">
      <c r="A532" s="611" t="s">
        <v>143</v>
      </c>
      <c r="B532" s="609"/>
      <c r="C532" s="609"/>
      <c r="D532" s="609"/>
      <c r="E532" s="609"/>
      <c r="F532" s="609"/>
      <c r="G532" s="609"/>
      <c r="H532" s="609"/>
      <c r="I532" s="609"/>
      <c r="J532" s="609"/>
      <c r="K532" s="609"/>
      <c r="L532" s="609"/>
      <c r="M532" s="609"/>
      <c r="N532" s="609"/>
      <c r="O532" s="609"/>
      <c r="P532" s="609"/>
      <c r="Q532" s="609"/>
      <c r="R532" s="609"/>
      <c r="S532" s="609"/>
      <c r="T532" s="609"/>
      <c r="U532" s="609"/>
      <c r="V532" s="609"/>
      <c r="W532" s="609"/>
      <c r="X532" s="609"/>
      <c r="Y532" s="609"/>
      <c r="Z532" s="60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595">
        <v>4640242180090</v>
      </c>
      <c r="E533" s="596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60" t="s">
        <v>808</v>
      </c>
      <c r="Q533" s="604"/>
      <c r="R533" s="604"/>
      <c r="S533" s="604"/>
      <c r="T533" s="605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609"/>
      <c r="C534" s="609"/>
      <c r="D534" s="609"/>
      <c r="E534" s="609"/>
      <c r="F534" s="609"/>
      <c r="G534" s="609"/>
      <c r="H534" s="609"/>
      <c r="I534" s="609"/>
      <c r="J534" s="609"/>
      <c r="K534" s="609"/>
      <c r="L534" s="609"/>
      <c r="M534" s="609"/>
      <c r="N534" s="609"/>
      <c r="O534" s="610"/>
      <c r="P534" s="614" t="s">
        <v>72</v>
      </c>
      <c r="Q534" s="615"/>
      <c r="R534" s="615"/>
      <c r="S534" s="615"/>
      <c r="T534" s="615"/>
      <c r="U534" s="615"/>
      <c r="V534" s="616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609"/>
      <c r="B535" s="609"/>
      <c r="C535" s="609"/>
      <c r="D535" s="609"/>
      <c r="E535" s="609"/>
      <c r="F535" s="609"/>
      <c r="G535" s="609"/>
      <c r="H535" s="609"/>
      <c r="I535" s="609"/>
      <c r="J535" s="609"/>
      <c r="K535" s="609"/>
      <c r="L535" s="609"/>
      <c r="M535" s="609"/>
      <c r="N535" s="609"/>
      <c r="O535" s="610"/>
      <c r="P535" s="614" t="s">
        <v>72</v>
      </c>
      <c r="Q535" s="615"/>
      <c r="R535" s="615"/>
      <c r="S535" s="615"/>
      <c r="T535" s="615"/>
      <c r="U535" s="615"/>
      <c r="V535" s="616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630"/>
      <c r="B536" s="609"/>
      <c r="C536" s="609"/>
      <c r="D536" s="609"/>
      <c r="E536" s="609"/>
      <c r="F536" s="609"/>
      <c r="G536" s="609"/>
      <c r="H536" s="609"/>
      <c r="I536" s="609"/>
      <c r="J536" s="609"/>
      <c r="K536" s="609"/>
      <c r="L536" s="609"/>
      <c r="M536" s="609"/>
      <c r="N536" s="609"/>
      <c r="O536" s="631"/>
      <c r="P536" s="706" t="s">
        <v>810</v>
      </c>
      <c r="Q536" s="707"/>
      <c r="R536" s="707"/>
      <c r="S536" s="707"/>
      <c r="T536" s="707"/>
      <c r="U536" s="707"/>
      <c r="V536" s="618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3000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3015</v>
      </c>
      <c r="Z536" s="37"/>
      <c r="AA536" s="594"/>
      <c r="AB536" s="594"/>
      <c r="AC536" s="594"/>
    </row>
    <row r="537" spans="1:68" x14ac:dyDescent="0.2">
      <c r="A537" s="609"/>
      <c r="B537" s="609"/>
      <c r="C537" s="609"/>
      <c r="D537" s="609"/>
      <c r="E537" s="609"/>
      <c r="F537" s="609"/>
      <c r="G537" s="609"/>
      <c r="H537" s="609"/>
      <c r="I537" s="609"/>
      <c r="J537" s="609"/>
      <c r="K537" s="609"/>
      <c r="L537" s="609"/>
      <c r="M537" s="609"/>
      <c r="N537" s="609"/>
      <c r="O537" s="631"/>
      <c r="P537" s="706" t="s">
        <v>811</v>
      </c>
      <c r="Q537" s="707"/>
      <c r="R537" s="707"/>
      <c r="S537" s="707"/>
      <c r="T537" s="707"/>
      <c r="U537" s="707"/>
      <c r="V537" s="618"/>
      <c r="W537" s="37" t="s">
        <v>70</v>
      </c>
      <c r="X537" s="593">
        <f>IFERROR(SUM(BM22:BM533),"0")</f>
        <v>3166.8495726495721</v>
      </c>
      <c r="Y537" s="593">
        <f>IFERROR(SUM(BN22:BN533),"0")</f>
        <v>3182.5709999999995</v>
      </c>
      <c r="Z537" s="37"/>
      <c r="AA537" s="594"/>
      <c r="AB537" s="594"/>
      <c r="AC537" s="594"/>
    </row>
    <row r="538" spans="1:68" x14ac:dyDescent="0.2">
      <c r="A538" s="609"/>
      <c r="B538" s="609"/>
      <c r="C538" s="609"/>
      <c r="D538" s="609"/>
      <c r="E538" s="609"/>
      <c r="F538" s="609"/>
      <c r="G538" s="609"/>
      <c r="H538" s="609"/>
      <c r="I538" s="609"/>
      <c r="J538" s="609"/>
      <c r="K538" s="609"/>
      <c r="L538" s="609"/>
      <c r="M538" s="609"/>
      <c r="N538" s="609"/>
      <c r="O538" s="631"/>
      <c r="P538" s="706" t="s">
        <v>812</v>
      </c>
      <c r="Q538" s="707"/>
      <c r="R538" s="707"/>
      <c r="S538" s="707"/>
      <c r="T538" s="707"/>
      <c r="U538" s="707"/>
      <c r="V538" s="618"/>
      <c r="W538" s="37" t="s">
        <v>813</v>
      </c>
      <c r="X538" s="38">
        <f>ROUNDUP(SUM(BO22:BO533),0)</f>
        <v>6</v>
      </c>
      <c r="Y538" s="38">
        <f>ROUNDUP(SUM(BP22:BP533),0)</f>
        <v>6</v>
      </c>
      <c r="Z538" s="37"/>
      <c r="AA538" s="594"/>
      <c r="AB538" s="594"/>
      <c r="AC538" s="594"/>
    </row>
    <row r="539" spans="1:68" x14ac:dyDescent="0.2">
      <c r="A539" s="609"/>
      <c r="B539" s="609"/>
      <c r="C539" s="609"/>
      <c r="D539" s="609"/>
      <c r="E539" s="609"/>
      <c r="F539" s="609"/>
      <c r="G539" s="609"/>
      <c r="H539" s="609"/>
      <c r="I539" s="609"/>
      <c r="J539" s="609"/>
      <c r="K539" s="609"/>
      <c r="L539" s="609"/>
      <c r="M539" s="609"/>
      <c r="N539" s="609"/>
      <c r="O539" s="631"/>
      <c r="P539" s="706" t="s">
        <v>814</v>
      </c>
      <c r="Q539" s="707"/>
      <c r="R539" s="707"/>
      <c r="S539" s="707"/>
      <c r="T539" s="707"/>
      <c r="U539" s="707"/>
      <c r="V539" s="618"/>
      <c r="W539" s="37" t="s">
        <v>70</v>
      </c>
      <c r="X539" s="593">
        <f>GrossWeightTotal+PalletQtyTotal*25</f>
        <v>3316.8495726495721</v>
      </c>
      <c r="Y539" s="593">
        <f>GrossWeightTotalR+PalletQtyTotalR*25</f>
        <v>3332.5709999999995</v>
      </c>
      <c r="Z539" s="37"/>
      <c r="AA539" s="594"/>
      <c r="AB539" s="594"/>
      <c r="AC539" s="594"/>
    </row>
    <row r="540" spans="1:68" x14ac:dyDescent="0.2">
      <c r="A540" s="609"/>
      <c r="B540" s="609"/>
      <c r="C540" s="609"/>
      <c r="D540" s="609"/>
      <c r="E540" s="609"/>
      <c r="F540" s="609"/>
      <c r="G540" s="609"/>
      <c r="H540" s="609"/>
      <c r="I540" s="609"/>
      <c r="J540" s="609"/>
      <c r="K540" s="609"/>
      <c r="L540" s="609"/>
      <c r="M540" s="609"/>
      <c r="N540" s="609"/>
      <c r="O540" s="631"/>
      <c r="P540" s="706" t="s">
        <v>815</v>
      </c>
      <c r="Q540" s="707"/>
      <c r="R540" s="707"/>
      <c r="S540" s="707"/>
      <c r="T540" s="707"/>
      <c r="U540" s="707"/>
      <c r="V540" s="618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333.44729344729342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335</v>
      </c>
      <c r="Z540" s="37"/>
      <c r="AA540" s="594"/>
      <c r="AB540" s="594"/>
      <c r="AC540" s="594"/>
    </row>
    <row r="541" spans="1:68" ht="14.25" hidden="1" customHeight="1" x14ac:dyDescent="0.2">
      <c r="A541" s="609"/>
      <c r="B541" s="609"/>
      <c r="C541" s="609"/>
      <c r="D541" s="609"/>
      <c r="E541" s="609"/>
      <c r="F541" s="609"/>
      <c r="G541" s="609"/>
      <c r="H541" s="609"/>
      <c r="I541" s="609"/>
      <c r="J541" s="609"/>
      <c r="K541" s="609"/>
      <c r="L541" s="609"/>
      <c r="M541" s="609"/>
      <c r="N541" s="609"/>
      <c r="O541" s="631"/>
      <c r="P541" s="706" t="s">
        <v>816</v>
      </c>
      <c r="Q541" s="707"/>
      <c r="R541" s="707"/>
      <c r="S541" s="707"/>
      <c r="T541" s="707"/>
      <c r="U541" s="707"/>
      <c r="V541" s="618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6.4690999999999992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597" t="s">
        <v>100</v>
      </c>
      <c r="D543" s="754"/>
      <c r="E543" s="754"/>
      <c r="F543" s="754"/>
      <c r="G543" s="754"/>
      <c r="H543" s="709"/>
      <c r="I543" s="597" t="s">
        <v>275</v>
      </c>
      <c r="J543" s="754"/>
      <c r="K543" s="754"/>
      <c r="L543" s="754"/>
      <c r="M543" s="754"/>
      <c r="N543" s="754"/>
      <c r="O543" s="754"/>
      <c r="P543" s="754"/>
      <c r="Q543" s="754"/>
      <c r="R543" s="754"/>
      <c r="S543" s="754"/>
      <c r="T543" s="754"/>
      <c r="U543" s="709"/>
      <c r="V543" s="597" t="s">
        <v>567</v>
      </c>
      <c r="W543" s="709"/>
      <c r="X543" s="597" t="s">
        <v>627</v>
      </c>
      <c r="Y543" s="754"/>
      <c r="Z543" s="754"/>
      <c r="AA543" s="709"/>
      <c r="AB543" s="588" t="s">
        <v>686</v>
      </c>
      <c r="AC543" s="597" t="s">
        <v>753</v>
      </c>
      <c r="AD543" s="709"/>
      <c r="AF543" s="589"/>
    </row>
    <row r="544" spans="1:68" ht="14.25" customHeight="1" thickTop="1" x14ac:dyDescent="0.2">
      <c r="A544" s="646" t="s">
        <v>819</v>
      </c>
      <c r="B544" s="597" t="s">
        <v>63</v>
      </c>
      <c r="C544" s="597" t="s">
        <v>101</v>
      </c>
      <c r="D544" s="597" t="s">
        <v>122</v>
      </c>
      <c r="E544" s="597" t="s">
        <v>185</v>
      </c>
      <c r="F544" s="597" t="s">
        <v>212</v>
      </c>
      <c r="G544" s="597" t="s">
        <v>251</v>
      </c>
      <c r="H544" s="597" t="s">
        <v>100</v>
      </c>
      <c r="I544" s="597" t="s">
        <v>276</v>
      </c>
      <c r="J544" s="597" t="s">
        <v>316</v>
      </c>
      <c r="K544" s="597" t="s">
        <v>377</v>
      </c>
      <c r="L544" s="597" t="s">
        <v>417</v>
      </c>
      <c r="M544" s="597" t="s">
        <v>435</v>
      </c>
      <c r="N544" s="589"/>
      <c r="O544" s="597" t="s">
        <v>448</v>
      </c>
      <c r="P544" s="597" t="s">
        <v>458</v>
      </c>
      <c r="Q544" s="597" t="s">
        <v>465</v>
      </c>
      <c r="R544" s="597" t="s">
        <v>469</v>
      </c>
      <c r="S544" s="597" t="s">
        <v>475</v>
      </c>
      <c r="T544" s="597" t="s">
        <v>480</v>
      </c>
      <c r="U544" s="597" t="s">
        <v>554</v>
      </c>
      <c r="V544" s="597" t="s">
        <v>568</v>
      </c>
      <c r="W544" s="597" t="s">
        <v>602</v>
      </c>
      <c r="X544" s="597" t="s">
        <v>628</v>
      </c>
      <c r="Y544" s="597" t="s">
        <v>660</v>
      </c>
      <c r="Z544" s="597" t="s">
        <v>678</v>
      </c>
      <c r="AA544" s="597" t="s">
        <v>682</v>
      </c>
      <c r="AB544" s="597" t="s">
        <v>686</v>
      </c>
      <c r="AC544" s="597" t="s">
        <v>753</v>
      </c>
      <c r="AD544" s="597" t="s">
        <v>805</v>
      </c>
      <c r="AF544" s="589"/>
    </row>
    <row r="545" spans="1:32" ht="13.5" customHeight="1" thickBot="1" x14ac:dyDescent="0.25">
      <c r="A545" s="647"/>
      <c r="B545" s="598"/>
      <c r="C545" s="598"/>
      <c r="D545" s="598"/>
      <c r="E545" s="598"/>
      <c r="F545" s="598"/>
      <c r="G545" s="598"/>
      <c r="H545" s="598"/>
      <c r="I545" s="598"/>
      <c r="J545" s="598"/>
      <c r="K545" s="598"/>
      <c r="L545" s="598"/>
      <c r="M545" s="598"/>
      <c r="N545" s="589"/>
      <c r="O545" s="598"/>
      <c r="P545" s="598"/>
      <c r="Q545" s="598"/>
      <c r="R545" s="598"/>
      <c r="S545" s="598"/>
      <c r="T545" s="598"/>
      <c r="U545" s="598"/>
      <c r="V545" s="598"/>
      <c r="W545" s="598"/>
      <c r="X545" s="598"/>
      <c r="Y545" s="598"/>
      <c r="Z545" s="598"/>
      <c r="AA545" s="598"/>
      <c r="AB545" s="598"/>
      <c r="AC545" s="598"/>
      <c r="AD545" s="598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205.20000000000002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2209.7999999999997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600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8,52"/>
        <filter val="2 000,00"/>
        <filter val="20,00"/>
        <filter val="200,00"/>
        <filter val="256,41"/>
        <filter val="3 000,00"/>
        <filter val="3 166,85"/>
        <filter val="3 316,85"/>
        <filter val="300,00"/>
        <filter val="333,45"/>
        <filter val="6"/>
      </filters>
    </filterColumn>
    <filterColumn colId="29" showButton="0"/>
    <filterColumn colId="30" showButton="0"/>
  </autoFilter>
  <mergeCells count="956"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D403:E403"/>
    <mergeCell ref="D232:E232"/>
    <mergeCell ref="A210:O211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P506:V506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409:V409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477:V477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D85:E85"/>
    <mergeCell ref="D299:E299"/>
    <mergeCell ref="D370:E370"/>
    <mergeCell ref="P405:V405"/>
    <mergeCell ref="A401:Z401"/>
    <mergeCell ref="A230:Z230"/>
    <mergeCell ref="D26:E26"/>
    <mergeCell ref="P403:T403"/>
    <mergeCell ref="P117:T117"/>
    <mergeCell ref="D311:E311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V6:W9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D262:E262"/>
    <mergeCell ref="P368:T368"/>
    <mergeCell ref="D237:E237"/>
    <mergeCell ref="D330:E330"/>
    <mergeCell ref="D102:E102"/>
    <mergeCell ref="P296:V296"/>
    <mergeCell ref="P356:V356"/>
    <mergeCell ref="A112:O113"/>
    <mergeCell ref="P109:T109"/>
    <mergeCell ref="D217:E217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P486:T486"/>
    <mergeCell ref="A447:O448"/>
    <mergeCell ref="P490:T490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P81:V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