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11" i="1" l="1"/>
  <c r="U1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3" i="1"/>
  <c r="U87" i="1"/>
  <c r="U91" i="1"/>
  <c r="U95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68" i="1"/>
  <c r="U69" i="1"/>
  <c r="U70" i="1"/>
  <c r="U72" i="1"/>
  <c r="U73" i="1"/>
  <c r="U74" i="1"/>
  <c r="U76" i="1"/>
  <c r="U77" i="1"/>
  <c r="U78" i="1"/>
  <c r="U80" i="1"/>
  <c r="U81" i="1"/>
  <c r="U82" i="1"/>
  <c r="U84" i="1"/>
  <c r="U85" i="1"/>
  <c r="U86" i="1"/>
  <c r="U88" i="1"/>
  <c r="U89" i="1"/>
  <c r="U90" i="1"/>
  <c r="U92" i="1"/>
  <c r="U93" i="1"/>
  <c r="U94" i="1"/>
  <c r="U96" i="1"/>
  <c r="U97" i="1"/>
  <c r="U98" i="1"/>
  <c r="U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7" i="1"/>
  <c r="AJ6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2" i="1"/>
  <c r="AB63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7" i="1"/>
  <c r="AI6" i="1" l="1"/>
  <c r="AH6" i="1"/>
  <c r="AE15" i="1"/>
  <c r="AE19" i="1"/>
  <c r="AE27" i="1"/>
  <c r="AE35" i="1"/>
  <c r="AE43" i="1"/>
  <c r="AE47" i="1"/>
  <c r="AE51" i="1"/>
  <c r="AE63" i="1"/>
  <c r="AE67" i="1"/>
  <c r="AE75" i="1"/>
  <c r="AE83" i="1"/>
  <c r="AE91" i="1"/>
  <c r="AE95" i="1"/>
  <c r="AE7" i="1"/>
  <c r="AE39" i="1"/>
  <c r="AE55" i="1"/>
  <c r="AE71" i="1"/>
  <c r="AE8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7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E89" i="1"/>
  <c r="AE90" i="1"/>
  <c r="AE92" i="1"/>
  <c r="AE93" i="1"/>
  <c r="AE94" i="1"/>
  <c r="AE96" i="1"/>
  <c r="AE97" i="1"/>
  <c r="AE98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7" i="1"/>
  <c r="Z8" i="1"/>
  <c r="Z9" i="1"/>
  <c r="Z10" i="1"/>
  <c r="Z11" i="1"/>
  <c r="Z6" i="1" s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7" i="1"/>
  <c r="Y6" i="1" s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6" i="1"/>
  <c r="V57" i="1"/>
  <c r="V58" i="1"/>
  <c r="V59" i="1"/>
  <c r="V60" i="1"/>
  <c r="V61" i="1"/>
  <c r="V62" i="1"/>
  <c r="V63" i="1"/>
  <c r="V64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7" i="1"/>
  <c r="K6" i="1" s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V47" i="1" s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V65" i="1" s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7" i="1"/>
  <c r="J78" i="1"/>
  <c r="J79" i="1"/>
  <c r="J83" i="1"/>
  <c r="J87" i="1"/>
  <c r="J91" i="1"/>
  <c r="J95" i="1"/>
  <c r="J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9" i="1"/>
  <c r="I80" i="1"/>
  <c r="J80" i="1" s="1"/>
  <c r="I81" i="1"/>
  <c r="J81" i="1" s="1"/>
  <c r="I82" i="1"/>
  <c r="J82" i="1" s="1"/>
  <c r="I83" i="1"/>
  <c r="I84" i="1"/>
  <c r="J84" i="1" s="1"/>
  <c r="I85" i="1"/>
  <c r="J85" i="1" s="1"/>
  <c r="I86" i="1"/>
  <c r="J86" i="1" s="1"/>
  <c r="I87" i="1"/>
  <c r="I88" i="1"/>
  <c r="J88" i="1" s="1"/>
  <c r="I89" i="1"/>
  <c r="J89" i="1" s="1"/>
  <c r="I90" i="1"/>
  <c r="J90" i="1" s="1"/>
  <c r="I91" i="1"/>
  <c r="I92" i="1"/>
  <c r="J92" i="1" s="1"/>
  <c r="I93" i="1"/>
  <c r="J93" i="1" s="1"/>
  <c r="I94" i="1"/>
  <c r="J94" i="1" s="1"/>
  <c r="I95" i="1"/>
  <c r="I96" i="1"/>
  <c r="J96" i="1" s="1"/>
  <c r="I97" i="1"/>
  <c r="J97" i="1" s="1"/>
  <c r="I98" i="1"/>
  <c r="J98" i="1" s="1"/>
  <c r="I7" i="1"/>
  <c r="AA6" i="1"/>
  <c r="X6" i="1"/>
  <c r="W6" i="1"/>
  <c r="N6" i="1"/>
  <c r="O6" i="1"/>
  <c r="P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7" i="1"/>
  <c r="E6" i="1"/>
  <c r="F6" i="1"/>
  <c r="AB6" i="1" l="1"/>
  <c r="I6" i="1"/>
  <c r="AG6" i="1"/>
  <c r="AF6" i="1"/>
  <c r="AE79" i="1"/>
  <c r="AE59" i="1"/>
  <c r="AE31" i="1"/>
  <c r="AE23" i="1"/>
  <c r="AE11" i="1"/>
  <c r="Q6" i="1"/>
  <c r="J6" i="1"/>
  <c r="V55" i="1"/>
  <c r="S6" i="1"/>
  <c r="AE6" i="1" l="1"/>
</calcChain>
</file>

<file path=xl/sharedStrings.xml><?xml version="1.0" encoding="utf-8"?>
<sst xmlns="http://schemas.openxmlformats.org/spreadsheetml/2006/main" count="248" uniqueCount="133">
  <si>
    <t>Период: 18.07.2025 - 25.07.2025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</si>
  <si>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</si>
  <si>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</si>
  <si>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</si>
  <si>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</si>
  <si>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</si>
  <si>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</si>
  <si>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</si>
  <si>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</si>
  <si>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</si>
  <si>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</si>
  <si>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</si>
  <si>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</si>
  <si>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</si>
  <si>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</si>
  <si>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</si>
  <si>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</si>
  <si>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</si>
  <si>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</si>
  <si>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</si>
  <si>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</si>
  <si>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</si>
  <si>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</si>
  <si>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</si>
  <si>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</si>
  <si>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</si>
  <si>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</si>
  <si>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</si>
  <si>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</si>
  <si>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</si>
  <si>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</si>
  <si>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</si>
  <si>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</si>
  <si>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</si>
  <si>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</si>
  <si>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</si>
  <si>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</si>
  <si>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</si>
  <si>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</si>
  <si>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</si>
  <si>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</si>
  <si>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</si>
  <si>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</si>
  <si>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</si>
  <si>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</si>
  <si>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</si>
  <si>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</si>
  <si>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</si>
  <si>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</si>
  <si>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</si>
  <si>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</si>
  <si>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</si>
  <si>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</si>
  <si>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</si>
  <si>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</si>
  <si>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</si>
  <si>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</si>
  <si>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</si>
  <si>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</si>
  <si>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</si>
  <si>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</si>
  <si>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</si>
  <si>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</si>
  <si>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</si>
  <si>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</si>
  <si>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</si>
  <si>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</si>
  <si>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</si>
  <si>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</si>
  <si>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</si>
  <si>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</si>
  <si>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</si>
  <si>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</si>
  <si>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</si>
  <si>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</si>
  <si>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</si>
  <si>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</si>
  <si>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</si>
  <si>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</si>
  <si>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</si>
  <si>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</si>
  <si>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</si>
  <si>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</si>
  <si>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</si>
  <si>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</si>
  <si>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</si>
  <si>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</si>
  <si>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</si>
  <si>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</si>
  <si>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</si>
  <si>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</si>
  <si>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</si>
  <si>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</si>
  <si>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</si>
  <si>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</si>
  <si>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</si>
  <si>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</si>
  <si>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</si>
  <si>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7271 МЯСНЫЕ С ГОВЯДИНОЙ ПМ сос п/о мгс 1.5*4 ВЕС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</si>
  <si>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</si>
  <si>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</si>
  <si>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</si>
  <si>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</si>
  <si>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</si>
  <si>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</si>
  <si>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</si>
  <si>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</si>
  <si>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</si>
  <si>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</si>
  <si>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</si>
  <si>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</si>
  <si>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</si>
  <si>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</si>
  <si>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</si>
  <si>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</si>
  <si>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26,07,</t>
  </si>
  <si>
    <t>28,07г</t>
  </si>
  <si>
    <t>29,07,</t>
  </si>
  <si>
    <t>30,07,</t>
  </si>
  <si>
    <t>31,07г</t>
  </si>
  <si>
    <t>01,08,</t>
  </si>
  <si>
    <t>04,07,</t>
  </si>
  <si>
    <t>11,07,</t>
  </si>
  <si>
    <t>18,07,</t>
  </si>
  <si>
    <t>5,3т</t>
  </si>
  <si>
    <t>17т</t>
  </si>
  <si>
    <t>4т</t>
  </si>
  <si>
    <t>кор</t>
  </si>
  <si>
    <t>02,08,</t>
  </si>
  <si>
    <t>2,4т</t>
  </si>
  <si>
    <t>3,6т</t>
  </si>
  <si>
    <t>04,08г</t>
  </si>
  <si>
    <t>Вит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</si>
</sst>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0" fontId="8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4,07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9-25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6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17.07.2025 - 24.07.2025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25,07,</v>
          </cell>
          <cell r="L5" t="str">
            <v>26,07,</v>
          </cell>
          <cell r="M5" t="str">
            <v>28,07г</v>
          </cell>
          <cell r="T5">
            <v>29.07</v>
          </cell>
          <cell r="Y5" t="str">
            <v>04,07,</v>
          </cell>
          <cell r="Z5" t="str">
            <v>11,07,</v>
          </cell>
          <cell r="AA5" t="str">
            <v>18,07,</v>
          </cell>
          <cell r="AB5" t="str">
            <v>24,07,</v>
          </cell>
        </row>
        <row r="6">
          <cell r="E6">
            <v>117321.08900000001</v>
          </cell>
          <cell r="F6">
            <v>79040.352999999988</v>
          </cell>
          <cell r="I6">
            <v>118426.84199999998</v>
          </cell>
          <cell r="J6">
            <v>-1105.7530000000004</v>
          </cell>
          <cell r="K6">
            <v>1710</v>
          </cell>
          <cell r="L6">
            <v>8460</v>
          </cell>
          <cell r="M6">
            <v>44350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23464.217800000002</v>
          </cell>
          <cell r="T6">
            <v>15090</v>
          </cell>
          <cell r="W6">
            <v>0</v>
          </cell>
          <cell r="X6">
            <v>0</v>
          </cell>
          <cell r="Y6">
            <v>18694.798200000008</v>
          </cell>
          <cell r="Z6">
            <v>21372.716399999998</v>
          </cell>
          <cell r="AA6">
            <v>22717.181400000001</v>
          </cell>
          <cell r="AB6">
            <v>22436.784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718</v>
          </cell>
          <cell r="D7">
            <v>630</v>
          </cell>
          <cell r="E7">
            <v>947</v>
          </cell>
          <cell r="F7">
            <v>381</v>
          </cell>
          <cell r="G7">
            <v>0.4</v>
          </cell>
          <cell r="H7">
            <v>60</v>
          </cell>
          <cell r="I7">
            <v>963</v>
          </cell>
          <cell r="J7">
            <v>-16</v>
          </cell>
          <cell r="K7">
            <v>40</v>
          </cell>
          <cell r="L7">
            <v>40</v>
          </cell>
          <cell r="M7">
            <v>600</v>
          </cell>
          <cell r="S7">
            <v>189.4</v>
          </cell>
          <cell r="T7">
            <v>120</v>
          </cell>
          <cell r="U7">
            <v>6.2354804646251321</v>
          </cell>
          <cell r="V7">
            <v>2.0116156282998943</v>
          </cell>
          <cell r="Y7">
            <v>195.4</v>
          </cell>
          <cell r="Z7">
            <v>185</v>
          </cell>
          <cell r="AA7">
            <v>160.4</v>
          </cell>
          <cell r="AB7">
            <v>238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154</v>
          </cell>
          <cell r="D8">
            <v>42</v>
          </cell>
          <cell r="E8">
            <v>111</v>
          </cell>
          <cell r="F8">
            <v>82</v>
          </cell>
          <cell r="G8">
            <v>0.25</v>
          </cell>
          <cell r="H8">
            <v>120</v>
          </cell>
          <cell r="I8">
            <v>112</v>
          </cell>
          <cell r="J8">
            <v>-1</v>
          </cell>
          <cell r="K8">
            <v>0</v>
          </cell>
          <cell r="L8">
            <v>0</v>
          </cell>
          <cell r="M8">
            <v>80</v>
          </cell>
          <cell r="S8">
            <v>22.2</v>
          </cell>
          <cell r="U8">
            <v>7.2972972972972974</v>
          </cell>
          <cell r="V8">
            <v>3.6936936936936937</v>
          </cell>
          <cell r="Y8">
            <v>24.8</v>
          </cell>
          <cell r="Z8">
            <v>22</v>
          </cell>
          <cell r="AA8">
            <v>19.8</v>
          </cell>
          <cell r="AB8">
            <v>43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968.59400000000005</v>
          </cell>
          <cell r="D9">
            <v>2752.2249999999999</v>
          </cell>
          <cell r="E9">
            <v>2189.0329999999999</v>
          </cell>
          <cell r="F9">
            <v>1490.1189999999999</v>
          </cell>
          <cell r="G9">
            <v>1</v>
          </cell>
          <cell r="H9">
            <v>60</v>
          </cell>
          <cell r="I9">
            <v>2158.9490000000001</v>
          </cell>
          <cell r="J9">
            <v>30.083999999999833</v>
          </cell>
          <cell r="K9">
            <v>100</v>
          </cell>
          <cell r="L9">
            <v>600</v>
          </cell>
          <cell r="M9">
            <v>200</v>
          </cell>
          <cell r="S9">
            <v>437.8066</v>
          </cell>
          <cell r="T9">
            <v>300</v>
          </cell>
          <cell r="U9">
            <v>6.1445373368057945</v>
          </cell>
          <cell r="V9">
            <v>3.4036010421039791</v>
          </cell>
          <cell r="Y9">
            <v>344.06239999999997</v>
          </cell>
          <cell r="Z9">
            <v>414.43520000000001</v>
          </cell>
          <cell r="AA9">
            <v>426.02560000000005</v>
          </cell>
          <cell r="AB9">
            <v>303.78399999999999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20.86</v>
          </cell>
          <cell r="D10">
            <v>87.123000000000005</v>
          </cell>
          <cell r="E10">
            <v>32.101999999999997</v>
          </cell>
          <cell r="F10">
            <v>75.881</v>
          </cell>
          <cell r="G10">
            <v>1</v>
          </cell>
          <cell r="H10">
            <v>120</v>
          </cell>
          <cell r="I10">
            <v>32.1</v>
          </cell>
          <cell r="J10">
            <v>1.9999999999953388E-3</v>
          </cell>
          <cell r="K10">
            <v>0</v>
          </cell>
          <cell r="L10">
            <v>20</v>
          </cell>
          <cell r="M10">
            <v>30</v>
          </cell>
          <cell r="S10">
            <v>6.420399999999999</v>
          </cell>
          <cell r="U10">
            <v>19.606410815525514</v>
          </cell>
          <cell r="V10">
            <v>11.818734035262603</v>
          </cell>
          <cell r="Y10">
            <v>10.745000000000001</v>
          </cell>
          <cell r="Z10">
            <v>7.9724000000000004</v>
          </cell>
          <cell r="AA10">
            <v>12.639199999999999</v>
          </cell>
          <cell r="AB10">
            <v>6.4649999999999999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56.110999999999997</v>
          </cell>
          <cell r="D11">
            <v>168.08099999999999</v>
          </cell>
          <cell r="E11">
            <v>151.74799999999999</v>
          </cell>
          <cell r="F11">
            <v>68.391000000000005</v>
          </cell>
          <cell r="G11">
            <v>1</v>
          </cell>
          <cell r="H11">
            <v>60</v>
          </cell>
          <cell r="I11">
            <v>149.69999999999999</v>
          </cell>
          <cell r="J11">
            <v>2.0480000000000018</v>
          </cell>
          <cell r="K11">
            <v>0</v>
          </cell>
          <cell r="L11">
            <v>20</v>
          </cell>
          <cell r="M11">
            <v>80</v>
          </cell>
          <cell r="S11">
            <v>30.349599999999999</v>
          </cell>
          <cell r="T11">
            <v>30</v>
          </cell>
          <cell r="U11">
            <v>6.5368571579197097</v>
          </cell>
          <cell r="V11">
            <v>2.2534399135408707</v>
          </cell>
          <cell r="Y11">
            <v>26.567599999999999</v>
          </cell>
          <cell r="Z11">
            <v>23.289200000000001</v>
          </cell>
          <cell r="AA11">
            <v>25.921800000000001</v>
          </cell>
          <cell r="AB11">
            <v>31.265999999999998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214.06899999999999</v>
          </cell>
          <cell r="D12">
            <v>1059.519</v>
          </cell>
          <cell r="E12">
            <v>636.33199999999999</v>
          </cell>
          <cell r="F12">
            <v>631.86800000000005</v>
          </cell>
          <cell r="G12">
            <v>1</v>
          </cell>
          <cell r="H12">
            <v>60</v>
          </cell>
          <cell r="I12">
            <v>619.6</v>
          </cell>
          <cell r="J12">
            <v>16.731999999999971</v>
          </cell>
          <cell r="K12">
            <v>0</v>
          </cell>
          <cell r="L12">
            <v>50</v>
          </cell>
          <cell r="M12">
            <v>250</v>
          </cell>
          <cell r="S12">
            <v>127.2664</v>
          </cell>
          <cell r="U12">
            <v>7.322184017148281</v>
          </cell>
          <cell r="V12">
            <v>4.9649239705059625</v>
          </cell>
          <cell r="Y12">
            <v>105.66279999999999</v>
          </cell>
          <cell r="Z12">
            <v>116.1546</v>
          </cell>
          <cell r="AA12">
            <v>140.91900000000001</v>
          </cell>
          <cell r="AB12">
            <v>85.322999999999993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351</v>
          </cell>
          <cell r="D13">
            <v>599</v>
          </cell>
          <cell r="E13">
            <v>478</v>
          </cell>
          <cell r="F13">
            <v>364</v>
          </cell>
          <cell r="G13">
            <v>0.25</v>
          </cell>
          <cell r="H13">
            <v>120</v>
          </cell>
          <cell r="I13">
            <v>490</v>
          </cell>
          <cell r="J13">
            <v>-12</v>
          </cell>
          <cell r="K13">
            <v>0</v>
          </cell>
          <cell r="L13">
            <v>0</v>
          </cell>
          <cell r="M13">
            <v>400</v>
          </cell>
          <cell r="S13">
            <v>95.6</v>
          </cell>
          <cell r="U13">
            <v>7.99163179916318</v>
          </cell>
          <cell r="V13">
            <v>3.8075313807531384</v>
          </cell>
          <cell r="Y13">
            <v>112.6</v>
          </cell>
          <cell r="Z13">
            <v>113.8</v>
          </cell>
          <cell r="AA13">
            <v>92.8</v>
          </cell>
          <cell r="AB13">
            <v>125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17.841000000000001</v>
          </cell>
          <cell r="D14">
            <v>158.18899999999999</v>
          </cell>
          <cell r="E14">
            <v>98.921000000000006</v>
          </cell>
          <cell r="F14">
            <v>75.587000000000003</v>
          </cell>
          <cell r="G14">
            <v>1</v>
          </cell>
          <cell r="H14">
            <v>30</v>
          </cell>
          <cell r="I14">
            <v>99.2</v>
          </cell>
          <cell r="J14">
            <v>-0.27899999999999636</v>
          </cell>
          <cell r="K14">
            <v>0</v>
          </cell>
          <cell r="L14">
            <v>0</v>
          </cell>
          <cell r="M14">
            <v>80</v>
          </cell>
          <cell r="S14">
            <v>19.784200000000002</v>
          </cell>
          <cell r="U14">
            <v>7.864204769462499</v>
          </cell>
          <cell r="V14">
            <v>3.8205739933886633</v>
          </cell>
          <cell r="Y14">
            <v>6.923</v>
          </cell>
          <cell r="Z14">
            <v>19.472799999999999</v>
          </cell>
          <cell r="AA14">
            <v>17.602</v>
          </cell>
          <cell r="AB14">
            <v>13.505000000000001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29.853000000000002</v>
          </cell>
          <cell r="D15">
            <v>65.866</v>
          </cell>
          <cell r="E15">
            <v>52.140999999999998</v>
          </cell>
          <cell r="F15">
            <v>43.578000000000003</v>
          </cell>
          <cell r="G15">
            <v>1</v>
          </cell>
          <cell r="H15">
            <v>30</v>
          </cell>
          <cell r="I15">
            <v>54</v>
          </cell>
          <cell r="J15">
            <v>-1.8590000000000018</v>
          </cell>
          <cell r="K15">
            <v>0</v>
          </cell>
          <cell r="L15">
            <v>0</v>
          </cell>
          <cell r="M15">
            <v>30</v>
          </cell>
          <cell r="S15">
            <v>10.4282</v>
          </cell>
          <cell r="U15">
            <v>7.0556759555819797</v>
          </cell>
          <cell r="V15">
            <v>4.178861164918203</v>
          </cell>
          <cell r="Y15">
            <v>7.1878000000000002</v>
          </cell>
          <cell r="Z15">
            <v>10.2166</v>
          </cell>
          <cell r="AA15">
            <v>10.202400000000001</v>
          </cell>
          <cell r="AB15">
            <v>3.0270000000000001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580</v>
          </cell>
          <cell r="D16">
            <v>1760</v>
          </cell>
          <cell r="E16">
            <v>1206</v>
          </cell>
          <cell r="F16">
            <v>816</v>
          </cell>
          <cell r="G16">
            <v>0.25</v>
          </cell>
          <cell r="H16">
            <v>120</v>
          </cell>
          <cell r="I16">
            <v>1221</v>
          </cell>
          <cell r="J16">
            <v>-15</v>
          </cell>
          <cell r="K16">
            <v>0</v>
          </cell>
          <cell r="L16">
            <v>0</v>
          </cell>
          <cell r="M16">
            <v>800</v>
          </cell>
          <cell r="S16">
            <v>241.2</v>
          </cell>
          <cell r="U16">
            <v>6.6998341625207303</v>
          </cell>
          <cell r="V16">
            <v>3.383084577114428</v>
          </cell>
          <cell r="Y16">
            <v>242.6</v>
          </cell>
          <cell r="Z16">
            <v>208.2</v>
          </cell>
          <cell r="AA16">
            <v>218</v>
          </cell>
          <cell r="AB16">
            <v>210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608.28200000000004</v>
          </cell>
          <cell r="D17">
            <v>1654.5119999999999</v>
          </cell>
          <cell r="E17">
            <v>1320.0350000000001</v>
          </cell>
          <cell r="F17">
            <v>925.846</v>
          </cell>
          <cell r="G17">
            <v>1</v>
          </cell>
          <cell r="H17">
            <v>45</v>
          </cell>
          <cell r="I17">
            <v>1274.143</v>
          </cell>
          <cell r="J17">
            <v>45.892000000000053</v>
          </cell>
          <cell r="K17">
            <v>50</v>
          </cell>
          <cell r="L17">
            <v>80</v>
          </cell>
          <cell r="M17">
            <v>350</v>
          </cell>
          <cell r="S17">
            <v>264.00700000000001</v>
          </cell>
          <cell r="T17">
            <v>200</v>
          </cell>
          <cell r="U17">
            <v>6.0825887192385046</v>
          </cell>
          <cell r="V17">
            <v>3.5068994382724701</v>
          </cell>
          <cell r="Y17">
            <v>233.99799999999999</v>
          </cell>
          <cell r="Z17">
            <v>226.51799999999997</v>
          </cell>
          <cell r="AA17">
            <v>257.92600000000004</v>
          </cell>
          <cell r="AB17">
            <v>110.301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127</v>
          </cell>
          <cell r="D18">
            <v>1327</v>
          </cell>
          <cell r="E18">
            <v>625</v>
          </cell>
          <cell r="F18">
            <v>436</v>
          </cell>
          <cell r="G18">
            <v>0.15</v>
          </cell>
          <cell r="H18">
            <v>60</v>
          </cell>
          <cell r="I18">
            <v>634</v>
          </cell>
          <cell r="J18">
            <v>-9</v>
          </cell>
          <cell r="K18">
            <v>0</v>
          </cell>
          <cell r="L18">
            <v>0</v>
          </cell>
          <cell r="M18">
            <v>240</v>
          </cell>
          <cell r="S18">
            <v>125</v>
          </cell>
          <cell r="T18">
            <v>80</v>
          </cell>
          <cell r="U18">
            <v>6.048</v>
          </cell>
          <cell r="V18">
            <v>3.488</v>
          </cell>
          <cell r="Y18">
            <v>85.2</v>
          </cell>
          <cell r="Z18">
            <v>102.4</v>
          </cell>
          <cell r="AA18">
            <v>126.8</v>
          </cell>
          <cell r="AB18">
            <v>167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1569</v>
          </cell>
          <cell r="D19">
            <v>6235</v>
          </cell>
          <cell r="E19">
            <v>3865</v>
          </cell>
          <cell r="F19">
            <v>2848</v>
          </cell>
          <cell r="G19">
            <v>0.12</v>
          </cell>
          <cell r="H19">
            <v>60</v>
          </cell>
          <cell r="I19">
            <v>3856</v>
          </cell>
          <cell r="J19">
            <v>9</v>
          </cell>
          <cell r="K19">
            <v>0</v>
          </cell>
          <cell r="L19">
            <v>200</v>
          </cell>
          <cell r="M19">
            <v>1400</v>
          </cell>
          <cell r="S19">
            <v>773</v>
          </cell>
          <cell r="T19">
            <v>200</v>
          </cell>
          <cell r="U19">
            <v>6.0129366106080209</v>
          </cell>
          <cell r="V19">
            <v>3.6843467011642947</v>
          </cell>
          <cell r="Y19">
            <v>601.6</v>
          </cell>
          <cell r="Z19">
            <v>681.6</v>
          </cell>
          <cell r="AA19">
            <v>753</v>
          </cell>
          <cell r="AB19">
            <v>704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662</v>
          </cell>
          <cell r="D20">
            <v>1523</v>
          </cell>
          <cell r="E20">
            <v>899</v>
          </cell>
          <cell r="F20">
            <v>919</v>
          </cell>
          <cell r="G20">
            <v>0.25</v>
          </cell>
          <cell r="H20">
            <v>120</v>
          </cell>
          <cell r="I20">
            <v>925</v>
          </cell>
          <cell r="J20">
            <v>-26</v>
          </cell>
          <cell r="K20">
            <v>0</v>
          </cell>
          <cell r="L20">
            <v>0</v>
          </cell>
          <cell r="M20">
            <v>600</v>
          </cell>
          <cell r="S20">
            <v>179.8</v>
          </cell>
          <cell r="U20">
            <v>8.4482758620689644</v>
          </cell>
          <cell r="V20">
            <v>5.1112347052280311</v>
          </cell>
          <cell r="Y20">
            <v>189.4</v>
          </cell>
          <cell r="Z20">
            <v>204.6</v>
          </cell>
          <cell r="AA20">
            <v>195.6</v>
          </cell>
          <cell r="AB20">
            <v>223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155.94200000000001</v>
          </cell>
          <cell r="D21">
            <v>35.802</v>
          </cell>
          <cell r="E21">
            <v>75.748000000000005</v>
          </cell>
          <cell r="F21">
            <v>113.5</v>
          </cell>
          <cell r="G21">
            <v>1</v>
          </cell>
          <cell r="H21">
            <v>120</v>
          </cell>
          <cell r="I21">
            <v>76.8</v>
          </cell>
          <cell r="J21">
            <v>-1.0519999999999925</v>
          </cell>
          <cell r="K21">
            <v>0</v>
          </cell>
          <cell r="L21">
            <v>0</v>
          </cell>
          <cell r="M21">
            <v>50</v>
          </cell>
          <cell r="S21">
            <v>15.149600000000001</v>
          </cell>
          <cell r="U21">
            <v>10.792364154829169</v>
          </cell>
          <cell r="V21">
            <v>7.4919469820985363</v>
          </cell>
          <cell r="Y21">
            <v>10.9526</v>
          </cell>
          <cell r="Z21">
            <v>23.820399999999999</v>
          </cell>
          <cell r="AA21">
            <v>14.5106</v>
          </cell>
          <cell r="AB21">
            <v>12.933999999999999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105.173</v>
          </cell>
          <cell r="D22">
            <v>483.822</v>
          </cell>
          <cell r="E22">
            <v>302.69099999999997</v>
          </cell>
          <cell r="F22">
            <v>282.28199999999998</v>
          </cell>
          <cell r="G22">
            <v>1</v>
          </cell>
          <cell r="H22">
            <v>60</v>
          </cell>
          <cell r="I22">
            <v>296.95</v>
          </cell>
          <cell r="J22">
            <v>5.7409999999999854</v>
          </cell>
          <cell r="K22">
            <v>0</v>
          </cell>
          <cell r="L22">
            <v>0</v>
          </cell>
          <cell r="M22">
            <v>100</v>
          </cell>
          <cell r="S22">
            <v>60.538199999999996</v>
          </cell>
          <cell r="T22">
            <v>50</v>
          </cell>
          <cell r="U22">
            <v>7.1406483839955603</v>
          </cell>
          <cell r="V22">
            <v>4.6628740200402392</v>
          </cell>
          <cell r="Y22">
            <v>54.325400000000002</v>
          </cell>
          <cell r="Z22">
            <v>60.924999999999997</v>
          </cell>
          <cell r="AA22">
            <v>65.722200000000001</v>
          </cell>
          <cell r="AB22">
            <v>59.360999999999997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937</v>
          </cell>
          <cell r="D23">
            <v>2060</v>
          </cell>
          <cell r="E23">
            <v>1519</v>
          </cell>
          <cell r="F23">
            <v>719</v>
          </cell>
          <cell r="G23">
            <v>0.22</v>
          </cell>
          <cell r="H23">
            <v>120</v>
          </cell>
          <cell r="I23">
            <v>1521</v>
          </cell>
          <cell r="J23">
            <v>-2</v>
          </cell>
          <cell r="K23">
            <v>0</v>
          </cell>
          <cell r="L23">
            <v>0</v>
          </cell>
          <cell r="M23">
            <v>1600</v>
          </cell>
          <cell r="S23">
            <v>303.8</v>
          </cell>
          <cell r="U23">
            <v>7.6333113890717579</v>
          </cell>
          <cell r="V23">
            <v>2.3666886109282421</v>
          </cell>
          <cell r="Y23">
            <v>269.2</v>
          </cell>
          <cell r="Z23">
            <v>309.39999999999998</v>
          </cell>
          <cell r="AA23">
            <v>296.2</v>
          </cell>
          <cell r="AB23">
            <v>276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918</v>
          </cell>
          <cell r="D24">
            <v>2731</v>
          </cell>
          <cell r="E24">
            <v>1675</v>
          </cell>
          <cell r="F24">
            <v>1660</v>
          </cell>
          <cell r="G24">
            <v>0.4</v>
          </cell>
          <cell r="H24" t="e">
            <v>#N/A</v>
          </cell>
          <cell r="I24">
            <v>1662</v>
          </cell>
          <cell r="J24">
            <v>13</v>
          </cell>
          <cell r="K24">
            <v>0</v>
          </cell>
          <cell r="L24">
            <v>120</v>
          </cell>
          <cell r="M24">
            <v>480</v>
          </cell>
          <cell r="S24">
            <v>335</v>
          </cell>
          <cell r="U24">
            <v>6.7462686567164178</v>
          </cell>
          <cell r="V24">
            <v>4.955223880597015</v>
          </cell>
          <cell r="Y24">
            <v>281.2</v>
          </cell>
          <cell r="Z24">
            <v>349.4</v>
          </cell>
          <cell r="AA24">
            <v>372.6</v>
          </cell>
          <cell r="AB24">
            <v>86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14</v>
          </cell>
          <cell r="D25">
            <v>802</v>
          </cell>
          <cell r="E25">
            <v>539</v>
          </cell>
          <cell r="F25">
            <v>213</v>
          </cell>
          <cell r="G25">
            <v>0.09</v>
          </cell>
          <cell r="H25" t="e">
            <v>#N/A</v>
          </cell>
          <cell r="I25">
            <v>977</v>
          </cell>
          <cell r="J25">
            <v>-438</v>
          </cell>
          <cell r="K25">
            <v>120</v>
          </cell>
          <cell r="L25">
            <v>0</v>
          </cell>
          <cell r="M25">
            <v>480</v>
          </cell>
          <cell r="S25">
            <v>107.8</v>
          </cell>
          <cell r="T25">
            <v>240</v>
          </cell>
          <cell r="U25">
            <v>9.7680890538033402</v>
          </cell>
          <cell r="V25">
            <v>1.9758812615955474</v>
          </cell>
          <cell r="Y25">
            <v>66.400000000000006</v>
          </cell>
          <cell r="Z25">
            <v>1.2</v>
          </cell>
          <cell r="AA25">
            <v>102.2</v>
          </cell>
          <cell r="AB25">
            <v>98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201</v>
          </cell>
          <cell r="D26">
            <v>739</v>
          </cell>
          <cell r="E26">
            <v>449</v>
          </cell>
          <cell r="F26">
            <v>490</v>
          </cell>
          <cell r="G26">
            <v>0.09</v>
          </cell>
          <cell r="H26">
            <v>45</v>
          </cell>
          <cell r="I26">
            <v>703</v>
          </cell>
          <cell r="J26">
            <v>-254</v>
          </cell>
          <cell r="K26">
            <v>120</v>
          </cell>
          <cell r="L26">
            <v>0</v>
          </cell>
          <cell r="M26">
            <v>200</v>
          </cell>
          <cell r="S26">
            <v>89.8</v>
          </cell>
          <cell r="T26">
            <v>120</v>
          </cell>
          <cell r="U26">
            <v>10.356347438752785</v>
          </cell>
          <cell r="V26">
            <v>5.4565701559020043</v>
          </cell>
          <cell r="Y26">
            <v>104.6</v>
          </cell>
          <cell r="Z26">
            <v>111</v>
          </cell>
          <cell r="AA26">
            <v>119.8</v>
          </cell>
          <cell r="AB26">
            <v>107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61</v>
          </cell>
          <cell r="D27">
            <v>211</v>
          </cell>
          <cell r="E27">
            <v>150</v>
          </cell>
          <cell r="F27">
            <v>111</v>
          </cell>
          <cell r="G27">
            <v>0.4</v>
          </cell>
          <cell r="H27">
            <v>60</v>
          </cell>
          <cell r="I27">
            <v>171</v>
          </cell>
          <cell r="J27">
            <v>-21</v>
          </cell>
          <cell r="K27">
            <v>0</v>
          </cell>
          <cell r="L27">
            <v>0</v>
          </cell>
          <cell r="M27">
            <v>80</v>
          </cell>
          <cell r="S27">
            <v>30</v>
          </cell>
          <cell r="U27">
            <v>6.3666666666666663</v>
          </cell>
          <cell r="V27">
            <v>3.7</v>
          </cell>
          <cell r="Y27">
            <v>21.8</v>
          </cell>
          <cell r="Z27">
            <v>27.2</v>
          </cell>
          <cell r="AA27">
            <v>29.8</v>
          </cell>
          <cell r="AB27">
            <v>22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989</v>
          </cell>
          <cell r="D28">
            <v>999</v>
          </cell>
          <cell r="E28">
            <v>1207</v>
          </cell>
          <cell r="F28">
            <v>770</v>
          </cell>
          <cell r="G28">
            <v>0.4</v>
          </cell>
          <cell r="H28">
            <v>60</v>
          </cell>
          <cell r="I28">
            <v>1215</v>
          </cell>
          <cell r="J28">
            <v>-8</v>
          </cell>
          <cell r="K28">
            <v>80</v>
          </cell>
          <cell r="L28">
            <v>40</v>
          </cell>
          <cell r="M28">
            <v>360</v>
          </cell>
          <cell r="S28">
            <v>241.4</v>
          </cell>
          <cell r="T28">
            <v>200</v>
          </cell>
          <cell r="U28">
            <v>6.0066280033140016</v>
          </cell>
          <cell r="V28">
            <v>3.1897265948632976</v>
          </cell>
          <cell r="Y28">
            <v>212.6</v>
          </cell>
          <cell r="Z28">
            <v>281.8</v>
          </cell>
          <cell r="AA28">
            <v>238.8</v>
          </cell>
          <cell r="AB28">
            <v>336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240</v>
          </cell>
          <cell r="D29">
            <v>1579</v>
          </cell>
          <cell r="E29">
            <v>905</v>
          </cell>
          <cell r="F29">
            <v>482</v>
          </cell>
          <cell r="G29">
            <v>0.15</v>
          </cell>
          <cell r="H29" t="e">
            <v>#N/A</v>
          </cell>
          <cell r="I29">
            <v>922</v>
          </cell>
          <cell r="J29">
            <v>-17</v>
          </cell>
          <cell r="K29">
            <v>80</v>
          </cell>
          <cell r="L29">
            <v>40</v>
          </cell>
          <cell r="M29">
            <v>480</v>
          </cell>
          <cell r="S29">
            <v>181</v>
          </cell>
          <cell r="T29">
            <v>80</v>
          </cell>
          <cell r="U29">
            <v>6.4198895027624312</v>
          </cell>
          <cell r="V29">
            <v>2.6629834254143647</v>
          </cell>
          <cell r="Y29">
            <v>105</v>
          </cell>
          <cell r="Z29">
            <v>130.4</v>
          </cell>
          <cell r="AA29">
            <v>166.6</v>
          </cell>
          <cell r="AB29">
            <v>182</v>
          </cell>
          <cell r="AC29" t="str">
            <v>Вит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281.34199999999998</v>
          </cell>
          <cell r="D30">
            <v>840.49400000000003</v>
          </cell>
          <cell r="E30">
            <v>631.05999999999995</v>
          </cell>
          <cell r="F30">
            <v>473.54700000000003</v>
          </cell>
          <cell r="G30">
            <v>1</v>
          </cell>
          <cell r="H30">
            <v>45</v>
          </cell>
          <cell r="I30">
            <v>612.6</v>
          </cell>
          <cell r="J30">
            <v>18.459999999999923</v>
          </cell>
          <cell r="K30">
            <v>30</v>
          </cell>
          <cell r="L30">
            <v>40</v>
          </cell>
          <cell r="M30">
            <v>150</v>
          </cell>
          <cell r="S30">
            <v>126.21199999999999</v>
          </cell>
          <cell r="T30">
            <v>100</v>
          </cell>
          <cell r="U30">
            <v>6.2874132412131978</v>
          </cell>
          <cell r="V30">
            <v>3.7519966405730045</v>
          </cell>
          <cell r="Y30">
            <v>101.67859999999999</v>
          </cell>
          <cell r="Z30">
            <v>122</v>
          </cell>
          <cell r="AA30">
            <v>131.3494</v>
          </cell>
          <cell r="AB30">
            <v>174.61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53</v>
          </cell>
          <cell r="D31">
            <v>124</v>
          </cell>
          <cell r="E31">
            <v>120</v>
          </cell>
          <cell r="F31">
            <v>57</v>
          </cell>
          <cell r="G31">
            <v>0.4</v>
          </cell>
          <cell r="H31">
            <v>60</v>
          </cell>
          <cell r="I31">
            <v>120</v>
          </cell>
          <cell r="J31">
            <v>0</v>
          </cell>
          <cell r="K31">
            <v>0</v>
          </cell>
          <cell r="L31">
            <v>0</v>
          </cell>
          <cell r="M31">
            <v>40</v>
          </cell>
          <cell r="S31">
            <v>24</v>
          </cell>
          <cell r="T31">
            <v>80</v>
          </cell>
          <cell r="U31">
            <v>7.375</v>
          </cell>
          <cell r="V31">
            <v>2.375</v>
          </cell>
          <cell r="Y31">
            <v>19.8</v>
          </cell>
          <cell r="Z31">
            <v>24.6</v>
          </cell>
          <cell r="AA31">
            <v>21.2</v>
          </cell>
          <cell r="AB31">
            <v>47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687</v>
          </cell>
          <cell r="D32">
            <v>5303</v>
          </cell>
          <cell r="E32">
            <v>2390</v>
          </cell>
          <cell r="F32">
            <v>1589</v>
          </cell>
          <cell r="G32">
            <v>0.4</v>
          </cell>
          <cell r="H32">
            <v>60</v>
          </cell>
          <cell r="I32">
            <v>2490</v>
          </cell>
          <cell r="J32">
            <v>-100</v>
          </cell>
          <cell r="K32">
            <v>0</v>
          </cell>
          <cell r="L32">
            <v>200</v>
          </cell>
          <cell r="M32">
            <v>480</v>
          </cell>
          <cell r="S32">
            <v>478</v>
          </cell>
          <cell r="T32">
            <v>720</v>
          </cell>
          <cell r="U32">
            <v>6.2531380753138075</v>
          </cell>
          <cell r="V32">
            <v>3.3242677824267783</v>
          </cell>
          <cell r="Y32">
            <v>383.6</v>
          </cell>
          <cell r="Z32">
            <v>397.2</v>
          </cell>
          <cell r="AA32">
            <v>463.8</v>
          </cell>
          <cell r="AB32">
            <v>665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2606</v>
          </cell>
          <cell r="D33">
            <v>7376</v>
          </cell>
          <cell r="E33">
            <v>5494</v>
          </cell>
          <cell r="F33">
            <v>4347</v>
          </cell>
          <cell r="G33">
            <v>0.4</v>
          </cell>
          <cell r="H33">
            <v>60</v>
          </cell>
          <cell r="I33">
            <v>5585</v>
          </cell>
          <cell r="J33">
            <v>-91</v>
          </cell>
          <cell r="K33">
            <v>0</v>
          </cell>
          <cell r="L33">
            <v>400</v>
          </cell>
          <cell r="M33">
            <v>1800</v>
          </cell>
          <cell r="S33">
            <v>1098.8</v>
          </cell>
          <cell r="T33">
            <v>400</v>
          </cell>
          <cell r="U33">
            <v>6.3223516563523843</v>
          </cell>
          <cell r="V33">
            <v>3.9561339643247182</v>
          </cell>
          <cell r="Y33">
            <v>867.2</v>
          </cell>
          <cell r="Z33">
            <v>1075.8</v>
          </cell>
          <cell r="AA33">
            <v>1131.8</v>
          </cell>
          <cell r="AB33">
            <v>1025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228</v>
          </cell>
          <cell r="D34">
            <v>410</v>
          </cell>
          <cell r="E34">
            <v>521</v>
          </cell>
          <cell r="F34">
            <v>111</v>
          </cell>
          <cell r="G34">
            <v>0.5</v>
          </cell>
          <cell r="H34" t="e">
            <v>#N/A</v>
          </cell>
          <cell r="I34">
            <v>520</v>
          </cell>
          <cell r="J34">
            <v>1</v>
          </cell>
          <cell r="K34">
            <v>0</v>
          </cell>
          <cell r="L34">
            <v>0</v>
          </cell>
          <cell r="M34">
            <v>360</v>
          </cell>
          <cell r="S34">
            <v>104.2</v>
          </cell>
          <cell r="T34">
            <v>200</v>
          </cell>
          <cell r="U34">
            <v>6.4395393474088287</v>
          </cell>
          <cell r="V34">
            <v>1.0652591170825336</v>
          </cell>
          <cell r="Y34">
            <v>64.599999999999994</v>
          </cell>
          <cell r="Z34">
            <v>77</v>
          </cell>
          <cell r="AA34">
            <v>73.599999999999994</v>
          </cell>
          <cell r="AB34">
            <v>115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134</v>
          </cell>
          <cell r="D35">
            <v>3720</v>
          </cell>
          <cell r="E35">
            <v>1307</v>
          </cell>
          <cell r="F35">
            <v>1668</v>
          </cell>
          <cell r="G35">
            <v>0.4</v>
          </cell>
          <cell r="H35">
            <v>60</v>
          </cell>
          <cell r="I35">
            <v>1670</v>
          </cell>
          <cell r="J35">
            <v>-363</v>
          </cell>
          <cell r="K35">
            <v>0</v>
          </cell>
          <cell r="L35">
            <v>0</v>
          </cell>
          <cell r="M35">
            <v>400</v>
          </cell>
          <cell r="S35">
            <v>261.39999999999998</v>
          </cell>
          <cell r="U35">
            <v>7.9112471308339716</v>
          </cell>
          <cell r="V35">
            <v>6.3810252486610564</v>
          </cell>
          <cell r="Y35">
            <v>310.8</v>
          </cell>
          <cell r="Z35">
            <v>270.2</v>
          </cell>
          <cell r="AA35">
            <v>334</v>
          </cell>
          <cell r="AB35">
            <v>389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2406</v>
          </cell>
          <cell r="D36">
            <v>10600</v>
          </cell>
          <cell r="E36">
            <v>4685</v>
          </cell>
          <cell r="F36">
            <v>4107</v>
          </cell>
          <cell r="G36">
            <v>0.4</v>
          </cell>
          <cell r="H36">
            <v>60</v>
          </cell>
          <cell r="I36">
            <v>4749</v>
          </cell>
          <cell r="J36">
            <v>-64</v>
          </cell>
          <cell r="K36">
            <v>0</v>
          </cell>
          <cell r="L36">
            <v>400</v>
          </cell>
          <cell r="M36">
            <v>1000</v>
          </cell>
          <cell r="S36">
            <v>937</v>
          </cell>
          <cell r="T36">
            <v>400</v>
          </cell>
          <cell r="U36">
            <v>6.3041622198505873</v>
          </cell>
          <cell r="V36">
            <v>4.3831376734258267</v>
          </cell>
          <cell r="Y36">
            <v>822.8</v>
          </cell>
          <cell r="Z36">
            <v>991.6</v>
          </cell>
          <cell r="AA36">
            <v>1021</v>
          </cell>
          <cell r="AB36">
            <v>950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74</v>
          </cell>
          <cell r="D37">
            <v>362</v>
          </cell>
          <cell r="E37">
            <v>253</v>
          </cell>
          <cell r="F37">
            <v>178</v>
          </cell>
          <cell r="G37">
            <v>0.1</v>
          </cell>
          <cell r="H37" t="e">
            <v>#N/A</v>
          </cell>
          <cell r="I37">
            <v>256</v>
          </cell>
          <cell r="J37">
            <v>-3</v>
          </cell>
          <cell r="K37">
            <v>0</v>
          </cell>
          <cell r="L37">
            <v>40</v>
          </cell>
          <cell r="M37">
            <v>100</v>
          </cell>
          <cell r="S37">
            <v>50.6</v>
          </cell>
          <cell r="U37">
            <v>6.2845849802371543</v>
          </cell>
          <cell r="V37">
            <v>3.5177865612648223</v>
          </cell>
          <cell r="Y37">
            <v>54</v>
          </cell>
          <cell r="Z37">
            <v>52.6</v>
          </cell>
          <cell r="AA37">
            <v>52.2</v>
          </cell>
          <cell r="AB37">
            <v>88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1089</v>
          </cell>
          <cell r="D38">
            <v>3822</v>
          </cell>
          <cell r="E38">
            <v>3431</v>
          </cell>
          <cell r="F38">
            <v>591</v>
          </cell>
          <cell r="G38">
            <v>0.1</v>
          </cell>
          <cell r="H38">
            <v>60</v>
          </cell>
          <cell r="I38">
            <v>3399</v>
          </cell>
          <cell r="J38">
            <v>32</v>
          </cell>
          <cell r="K38">
            <v>280</v>
          </cell>
          <cell r="L38">
            <v>140</v>
          </cell>
          <cell r="M38">
            <v>1200</v>
          </cell>
          <cell r="S38">
            <v>686.2</v>
          </cell>
          <cell r="T38">
            <v>1820</v>
          </cell>
          <cell r="U38">
            <v>5.8743806470416784</v>
          </cell>
          <cell r="V38">
            <v>0.86126493733605358</v>
          </cell>
          <cell r="Y38">
            <v>516.6</v>
          </cell>
          <cell r="Z38">
            <v>603.20000000000005</v>
          </cell>
          <cell r="AA38">
            <v>668.4</v>
          </cell>
          <cell r="AB38">
            <v>862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1087</v>
          </cell>
          <cell r="D39">
            <v>3720</v>
          </cell>
          <cell r="E39">
            <v>2915</v>
          </cell>
          <cell r="F39">
            <v>1854</v>
          </cell>
          <cell r="G39">
            <v>0.1</v>
          </cell>
          <cell r="H39">
            <v>60</v>
          </cell>
          <cell r="I39">
            <v>2947</v>
          </cell>
          <cell r="J39">
            <v>-32</v>
          </cell>
          <cell r="K39">
            <v>280</v>
          </cell>
          <cell r="L39">
            <v>0</v>
          </cell>
          <cell r="M39">
            <v>1200</v>
          </cell>
          <cell r="S39">
            <v>583</v>
          </cell>
          <cell r="T39">
            <v>420</v>
          </cell>
          <cell r="U39">
            <v>6.4391080617495708</v>
          </cell>
          <cell r="V39">
            <v>3.1801029159519727</v>
          </cell>
          <cell r="Y39">
            <v>460.4</v>
          </cell>
          <cell r="Z39">
            <v>521.20000000000005</v>
          </cell>
          <cell r="AA39">
            <v>562.79999999999995</v>
          </cell>
          <cell r="AB39">
            <v>724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492</v>
          </cell>
          <cell r="D40">
            <v>1919</v>
          </cell>
          <cell r="E40">
            <v>1747</v>
          </cell>
          <cell r="F40">
            <v>650</v>
          </cell>
          <cell r="G40">
            <v>0.1</v>
          </cell>
          <cell r="H40" t="e">
            <v>#N/A</v>
          </cell>
          <cell r="I40">
            <v>1715</v>
          </cell>
          <cell r="J40">
            <v>32</v>
          </cell>
          <cell r="K40">
            <v>50</v>
          </cell>
          <cell r="L40">
            <v>80</v>
          </cell>
          <cell r="M40">
            <v>1000</v>
          </cell>
          <cell r="S40">
            <v>349.4</v>
          </cell>
          <cell r="T40">
            <v>320</v>
          </cell>
          <cell r="U40">
            <v>6.0103033772180883</v>
          </cell>
          <cell r="V40">
            <v>1.8603319977103607</v>
          </cell>
          <cell r="Y40">
            <v>159.80000000000001</v>
          </cell>
          <cell r="Z40">
            <v>226.4</v>
          </cell>
          <cell r="AA40">
            <v>267.2</v>
          </cell>
          <cell r="AB40">
            <v>281</v>
          </cell>
          <cell r="AC40" t="str">
            <v>Вит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52.639000000000003</v>
          </cell>
          <cell r="D41">
            <v>57.923999999999999</v>
          </cell>
          <cell r="E41">
            <v>81.305000000000007</v>
          </cell>
          <cell r="F41">
            <v>29.257999999999999</v>
          </cell>
          <cell r="G41">
            <v>1</v>
          </cell>
          <cell r="H41">
            <v>45</v>
          </cell>
          <cell r="I41">
            <v>85.1</v>
          </cell>
          <cell r="J41">
            <v>-3.7949999999999875</v>
          </cell>
          <cell r="K41">
            <v>0</v>
          </cell>
          <cell r="L41">
            <v>0</v>
          </cell>
          <cell r="M41">
            <v>60</v>
          </cell>
          <cell r="S41">
            <v>16.261000000000003</v>
          </cell>
          <cell r="T41">
            <v>20</v>
          </cell>
          <cell r="U41">
            <v>6.7190209704200221</v>
          </cell>
          <cell r="V41">
            <v>1.7992743373716249</v>
          </cell>
          <cell r="Y41">
            <v>11.321</v>
          </cell>
          <cell r="Z41">
            <v>13.9284</v>
          </cell>
          <cell r="AA41">
            <v>12.232800000000001</v>
          </cell>
          <cell r="AB41">
            <v>18.013999999999999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180</v>
          </cell>
          <cell r="D42">
            <v>252</v>
          </cell>
          <cell r="E42">
            <v>303</v>
          </cell>
          <cell r="F42">
            <v>127</v>
          </cell>
          <cell r="G42">
            <v>0.3</v>
          </cell>
          <cell r="H42">
            <v>45</v>
          </cell>
          <cell r="I42">
            <v>318</v>
          </cell>
          <cell r="J42">
            <v>-15</v>
          </cell>
          <cell r="K42">
            <v>30</v>
          </cell>
          <cell r="L42">
            <v>0</v>
          </cell>
          <cell r="M42">
            <v>210</v>
          </cell>
          <cell r="S42">
            <v>60.6</v>
          </cell>
          <cell r="T42">
            <v>30</v>
          </cell>
          <cell r="U42">
            <v>6.5511551155115511</v>
          </cell>
          <cell r="V42">
            <v>2.0957095709570956</v>
          </cell>
          <cell r="Y42">
            <v>67</v>
          </cell>
          <cell r="Z42">
            <v>76.2</v>
          </cell>
          <cell r="AA42">
            <v>70.2</v>
          </cell>
          <cell r="AB42">
            <v>82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240.83500000000001</v>
          </cell>
          <cell r="D43">
            <v>594.91800000000001</v>
          </cell>
          <cell r="E43">
            <v>515.34299999999996</v>
          </cell>
          <cell r="F43">
            <v>314.197</v>
          </cell>
          <cell r="G43">
            <v>1</v>
          </cell>
          <cell r="H43">
            <v>45</v>
          </cell>
          <cell r="I43">
            <v>505.35599999999999</v>
          </cell>
          <cell r="J43">
            <v>9.9869999999999663</v>
          </cell>
          <cell r="K43">
            <v>30</v>
          </cell>
          <cell r="L43">
            <v>30</v>
          </cell>
          <cell r="M43">
            <v>250</v>
          </cell>
          <cell r="S43">
            <v>103.06859999999999</v>
          </cell>
          <cell r="T43">
            <v>50</v>
          </cell>
          <cell r="U43">
            <v>6.5412453453331088</v>
          </cell>
          <cell r="V43">
            <v>3.0484259997710268</v>
          </cell>
          <cell r="Y43">
            <v>84.557000000000002</v>
          </cell>
          <cell r="Z43">
            <v>96.241399999999999</v>
          </cell>
          <cell r="AA43">
            <v>97.589399999999998</v>
          </cell>
          <cell r="AB43">
            <v>121.371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56</v>
          </cell>
          <cell r="D44">
            <v>123</v>
          </cell>
          <cell r="E44">
            <v>110</v>
          </cell>
          <cell r="F44">
            <v>49</v>
          </cell>
          <cell r="G44">
            <v>0.4</v>
          </cell>
          <cell r="H44" t="e">
            <v>#N/A</v>
          </cell>
          <cell r="I44">
            <v>114</v>
          </cell>
          <cell r="J44">
            <v>-4</v>
          </cell>
          <cell r="K44">
            <v>40</v>
          </cell>
          <cell r="L44">
            <v>0</v>
          </cell>
          <cell r="M44">
            <v>80</v>
          </cell>
          <cell r="S44">
            <v>22</v>
          </cell>
          <cell r="U44">
            <v>7.6818181818181817</v>
          </cell>
          <cell r="V44">
            <v>2.2272727272727271</v>
          </cell>
          <cell r="Y44">
            <v>15.4</v>
          </cell>
          <cell r="Z44">
            <v>10.6</v>
          </cell>
          <cell r="AA44">
            <v>16</v>
          </cell>
          <cell r="AB44">
            <v>24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124</v>
          </cell>
          <cell r="D45">
            <v>813</v>
          </cell>
          <cell r="E45">
            <v>857</v>
          </cell>
          <cell r="F45">
            <v>80</v>
          </cell>
          <cell r="G45">
            <v>0.09</v>
          </cell>
          <cell r="H45">
            <v>45</v>
          </cell>
          <cell r="I45">
            <v>971</v>
          </cell>
          <cell r="J45">
            <v>-114</v>
          </cell>
          <cell r="K45">
            <v>0</v>
          </cell>
          <cell r="L45">
            <v>40</v>
          </cell>
          <cell r="M45">
            <v>480</v>
          </cell>
          <cell r="S45">
            <v>171.4</v>
          </cell>
          <cell r="T45">
            <v>440</v>
          </cell>
          <cell r="U45">
            <v>6.0676779463243875</v>
          </cell>
          <cell r="V45">
            <v>0.46674445740956827</v>
          </cell>
          <cell r="Y45">
            <v>49.8</v>
          </cell>
          <cell r="Z45">
            <v>70.599999999999994</v>
          </cell>
          <cell r="AA45">
            <v>109.2</v>
          </cell>
          <cell r="AB45">
            <v>59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75</v>
          </cell>
          <cell r="D46">
            <v>108</v>
          </cell>
          <cell r="E46">
            <v>110</v>
          </cell>
          <cell r="F46">
            <v>68</v>
          </cell>
          <cell r="G46">
            <v>0.4</v>
          </cell>
          <cell r="H46" t="e">
            <v>#N/A</v>
          </cell>
          <cell r="I46">
            <v>112</v>
          </cell>
          <cell r="J46">
            <v>-2</v>
          </cell>
          <cell r="K46">
            <v>0</v>
          </cell>
          <cell r="L46">
            <v>0</v>
          </cell>
          <cell r="M46">
            <v>80</v>
          </cell>
          <cell r="S46">
            <v>22</v>
          </cell>
          <cell r="U46">
            <v>6.7272727272727275</v>
          </cell>
          <cell r="V46">
            <v>3.0909090909090908</v>
          </cell>
          <cell r="Y46">
            <v>16.600000000000001</v>
          </cell>
          <cell r="Z46">
            <v>17.600000000000001</v>
          </cell>
          <cell r="AA46">
            <v>18.8</v>
          </cell>
          <cell r="AB46">
            <v>37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1455</v>
          </cell>
          <cell r="D47">
            <v>4535</v>
          </cell>
          <cell r="E47">
            <v>3559</v>
          </cell>
          <cell r="F47">
            <v>2047</v>
          </cell>
          <cell r="G47">
            <v>0.3</v>
          </cell>
          <cell r="H47" t="e">
            <v>#N/A</v>
          </cell>
          <cell r="I47">
            <v>3392</v>
          </cell>
          <cell r="J47">
            <v>167</v>
          </cell>
          <cell r="K47">
            <v>0</v>
          </cell>
          <cell r="L47">
            <v>240</v>
          </cell>
          <cell r="M47">
            <v>1800</v>
          </cell>
          <cell r="S47">
            <v>711.8</v>
          </cell>
          <cell r="T47">
            <v>240</v>
          </cell>
          <cell r="U47">
            <v>6.0789547625737574</v>
          </cell>
          <cell r="V47">
            <v>2.8758078111829168</v>
          </cell>
          <cell r="Y47">
            <v>566.4</v>
          </cell>
          <cell r="Z47">
            <v>610.79999999999995</v>
          </cell>
          <cell r="AA47">
            <v>641.6</v>
          </cell>
          <cell r="AB47">
            <v>490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2707</v>
          </cell>
          <cell r="D48">
            <v>6954</v>
          </cell>
          <cell r="E48">
            <v>5643</v>
          </cell>
          <cell r="F48">
            <v>3864</v>
          </cell>
          <cell r="G48">
            <v>0.35</v>
          </cell>
          <cell r="H48">
            <v>45</v>
          </cell>
          <cell r="I48">
            <v>5729</v>
          </cell>
          <cell r="J48">
            <v>-86</v>
          </cell>
          <cell r="K48">
            <v>0</v>
          </cell>
          <cell r="L48">
            <v>480</v>
          </cell>
          <cell r="M48">
            <v>1600</v>
          </cell>
          <cell r="S48">
            <v>1128.5999999999999</v>
          </cell>
          <cell r="T48">
            <v>800</v>
          </cell>
          <cell r="U48">
            <v>5.9755449229133442</v>
          </cell>
          <cell r="V48">
            <v>3.4237107921318453</v>
          </cell>
          <cell r="Y48">
            <v>990.8</v>
          </cell>
          <cell r="Z48">
            <v>1111.2</v>
          </cell>
          <cell r="AA48">
            <v>1112.8</v>
          </cell>
          <cell r="AB48">
            <v>1140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1287</v>
          </cell>
          <cell r="D49">
            <v>6623</v>
          </cell>
          <cell r="E49">
            <v>2974</v>
          </cell>
          <cell r="F49">
            <v>1890</v>
          </cell>
          <cell r="G49">
            <v>0.41</v>
          </cell>
          <cell r="H49">
            <v>45</v>
          </cell>
          <cell r="I49">
            <v>2936</v>
          </cell>
          <cell r="J49">
            <v>38</v>
          </cell>
          <cell r="K49">
            <v>0</v>
          </cell>
          <cell r="L49">
            <v>160</v>
          </cell>
          <cell r="M49">
            <v>960</v>
          </cell>
          <cell r="S49">
            <v>594.79999999999995</v>
          </cell>
          <cell r="T49">
            <v>600</v>
          </cell>
          <cell r="U49">
            <v>6.0692669804976465</v>
          </cell>
          <cell r="V49">
            <v>3.1775386684599867</v>
          </cell>
          <cell r="Y49">
            <v>461.8</v>
          </cell>
          <cell r="Z49">
            <v>502.6</v>
          </cell>
          <cell r="AA49">
            <v>542.79999999999995</v>
          </cell>
          <cell r="AB49">
            <v>500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387</v>
          </cell>
          <cell r="D50">
            <v>2793</v>
          </cell>
          <cell r="E50">
            <v>1239</v>
          </cell>
          <cell r="F50">
            <v>609</v>
          </cell>
          <cell r="G50">
            <v>0.41</v>
          </cell>
          <cell r="H50" t="e">
            <v>#N/A</v>
          </cell>
          <cell r="I50">
            <v>1250</v>
          </cell>
          <cell r="J50">
            <v>-11</v>
          </cell>
          <cell r="K50">
            <v>0</v>
          </cell>
          <cell r="L50">
            <v>100</v>
          </cell>
          <cell r="M50">
            <v>360</v>
          </cell>
          <cell r="S50">
            <v>247.8</v>
          </cell>
          <cell r="T50">
            <v>400</v>
          </cell>
          <cell r="U50">
            <v>5.9281678773204192</v>
          </cell>
          <cell r="V50">
            <v>2.4576271186440675</v>
          </cell>
          <cell r="Y50">
            <v>158.4</v>
          </cell>
          <cell r="Z50">
            <v>195</v>
          </cell>
          <cell r="AA50">
            <v>217.8</v>
          </cell>
          <cell r="AB50">
            <v>424</v>
          </cell>
          <cell r="AC50" t="str">
            <v>Вит</v>
          </cell>
          <cell r="AD50" t="e">
            <v>#N/A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203</v>
          </cell>
          <cell r="D51">
            <v>951</v>
          </cell>
          <cell r="E51">
            <v>717</v>
          </cell>
          <cell r="F51">
            <v>434</v>
          </cell>
          <cell r="G51">
            <v>0.36</v>
          </cell>
          <cell r="H51" t="e">
            <v>#N/A</v>
          </cell>
          <cell r="I51">
            <v>705</v>
          </cell>
          <cell r="J51">
            <v>12</v>
          </cell>
          <cell r="K51">
            <v>30</v>
          </cell>
          <cell r="L51">
            <v>60</v>
          </cell>
          <cell r="M51">
            <v>180</v>
          </cell>
          <cell r="S51">
            <v>143.4</v>
          </cell>
          <cell r="T51">
            <v>150</v>
          </cell>
          <cell r="U51">
            <v>5.9553695955369594</v>
          </cell>
          <cell r="V51">
            <v>3.0264993026499303</v>
          </cell>
          <cell r="Y51">
            <v>133.6</v>
          </cell>
          <cell r="Z51">
            <v>127</v>
          </cell>
          <cell r="AA51">
            <v>141.19999999999999</v>
          </cell>
          <cell r="AB51">
            <v>223</v>
          </cell>
          <cell r="AC51" t="str">
            <v>к720</v>
          </cell>
          <cell r="AD51" t="str">
            <v>к720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123</v>
          </cell>
          <cell r="D52">
            <v>322</v>
          </cell>
          <cell r="E52">
            <v>243</v>
          </cell>
          <cell r="F52">
            <v>197</v>
          </cell>
          <cell r="G52">
            <v>0.33</v>
          </cell>
          <cell r="H52" t="e">
            <v>#N/A</v>
          </cell>
          <cell r="I52">
            <v>272</v>
          </cell>
          <cell r="J52">
            <v>-29</v>
          </cell>
          <cell r="K52">
            <v>0</v>
          </cell>
          <cell r="L52">
            <v>40</v>
          </cell>
          <cell r="M52">
            <v>40</v>
          </cell>
          <cell r="S52">
            <v>48.6</v>
          </cell>
          <cell r="T52">
            <v>40</v>
          </cell>
          <cell r="U52">
            <v>6.522633744855967</v>
          </cell>
          <cell r="V52">
            <v>4.0534979423868309</v>
          </cell>
          <cell r="Y52">
            <v>42.8</v>
          </cell>
          <cell r="Z52">
            <v>42.2</v>
          </cell>
          <cell r="AA52">
            <v>50.4</v>
          </cell>
          <cell r="AB52">
            <v>62</v>
          </cell>
          <cell r="AC52" t="str">
            <v>увел</v>
          </cell>
          <cell r="AD52" t="str">
            <v>костик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173</v>
          </cell>
          <cell r="D53">
            <v>245</v>
          </cell>
          <cell r="E53">
            <v>332</v>
          </cell>
          <cell r="F53">
            <v>83</v>
          </cell>
          <cell r="G53">
            <v>0.33</v>
          </cell>
          <cell r="H53" t="e">
            <v>#N/A</v>
          </cell>
          <cell r="I53">
            <v>341</v>
          </cell>
          <cell r="J53">
            <v>-9</v>
          </cell>
          <cell r="K53">
            <v>40</v>
          </cell>
          <cell r="L53">
            <v>0</v>
          </cell>
          <cell r="M53">
            <v>240</v>
          </cell>
          <cell r="S53">
            <v>66.400000000000006</v>
          </cell>
          <cell r="T53">
            <v>40</v>
          </cell>
          <cell r="U53">
            <v>6.0692771084337345</v>
          </cell>
          <cell r="V53">
            <v>1.25</v>
          </cell>
          <cell r="Y53">
            <v>31.8</v>
          </cell>
          <cell r="Z53">
            <v>47.8</v>
          </cell>
          <cell r="AA53">
            <v>43.2</v>
          </cell>
          <cell r="AB53">
            <v>57</v>
          </cell>
          <cell r="AC53" t="str">
            <v>Увел</v>
          </cell>
          <cell r="AD53" t="str">
            <v>костик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292</v>
          </cell>
          <cell r="D54">
            <v>452</v>
          </cell>
          <cell r="E54">
            <v>570</v>
          </cell>
          <cell r="F54">
            <v>168</v>
          </cell>
          <cell r="G54">
            <v>0.33</v>
          </cell>
          <cell r="H54" t="e">
            <v>#N/A</v>
          </cell>
          <cell r="I54">
            <v>593</v>
          </cell>
          <cell r="J54">
            <v>-23</v>
          </cell>
          <cell r="K54">
            <v>40</v>
          </cell>
          <cell r="L54">
            <v>0</v>
          </cell>
          <cell r="M54">
            <v>360</v>
          </cell>
          <cell r="S54">
            <v>114</v>
          </cell>
          <cell r="T54">
            <v>120</v>
          </cell>
          <cell r="U54">
            <v>6.0350877192982457</v>
          </cell>
          <cell r="V54">
            <v>1.4736842105263157</v>
          </cell>
          <cell r="Y54">
            <v>75.400000000000006</v>
          </cell>
          <cell r="Z54">
            <v>98.2</v>
          </cell>
          <cell r="AA54">
            <v>84.2</v>
          </cell>
          <cell r="AB54">
            <v>103</v>
          </cell>
          <cell r="AC54" t="str">
            <v>костик</v>
          </cell>
          <cell r="AD54" t="str">
            <v>костик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273.41500000000002</v>
          </cell>
          <cell r="D55">
            <v>2405.384</v>
          </cell>
          <cell r="E55">
            <v>1497</v>
          </cell>
          <cell r="F55">
            <v>1010</v>
          </cell>
          <cell r="G55">
            <v>1</v>
          </cell>
          <cell r="H55" t="e">
            <v>#N/A</v>
          </cell>
          <cell r="I55">
            <v>1424.4</v>
          </cell>
          <cell r="J55">
            <v>72.599999999999909</v>
          </cell>
          <cell r="K55">
            <v>50</v>
          </cell>
          <cell r="L55">
            <v>50</v>
          </cell>
          <cell r="M55">
            <v>550</v>
          </cell>
          <cell r="S55">
            <v>299.39999999999998</v>
          </cell>
          <cell r="T55">
            <v>150</v>
          </cell>
          <cell r="U55">
            <v>6.0454241816967276</v>
          </cell>
          <cell r="V55">
            <v>3.3734134936539748</v>
          </cell>
          <cell r="Y55">
            <v>208</v>
          </cell>
          <cell r="Z55">
            <v>237.2</v>
          </cell>
          <cell r="AA55">
            <v>291.2</v>
          </cell>
          <cell r="AB55">
            <v>275.93599999999998</v>
          </cell>
          <cell r="AC55" t="str">
            <v>Витал</v>
          </cell>
          <cell r="AD55" t="str">
            <v>костик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651</v>
          </cell>
          <cell r="D56">
            <v>3487</v>
          </cell>
          <cell r="E56">
            <v>1730</v>
          </cell>
          <cell r="F56">
            <v>991</v>
          </cell>
          <cell r="G56">
            <v>0.4</v>
          </cell>
          <cell r="H56" t="e">
            <v>#N/A</v>
          </cell>
          <cell r="I56">
            <v>1699</v>
          </cell>
          <cell r="J56">
            <v>31</v>
          </cell>
          <cell r="K56">
            <v>0</v>
          </cell>
          <cell r="L56">
            <v>120</v>
          </cell>
          <cell r="M56">
            <v>660</v>
          </cell>
          <cell r="S56">
            <v>346</v>
          </cell>
          <cell r="T56">
            <v>360</v>
          </cell>
          <cell r="U56">
            <v>6.1589595375722546</v>
          </cell>
          <cell r="V56">
            <v>2.8641618497109826</v>
          </cell>
          <cell r="Y56">
            <v>253.4</v>
          </cell>
          <cell r="Z56">
            <v>281</v>
          </cell>
          <cell r="AA56">
            <v>314</v>
          </cell>
          <cell r="AB56">
            <v>361</v>
          </cell>
          <cell r="AC56" t="e">
            <v>#N/A</v>
          </cell>
          <cell r="AD56" t="e">
            <v>#N/A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99</v>
          </cell>
          <cell r="D57">
            <v>426</v>
          </cell>
          <cell r="E57">
            <v>315</v>
          </cell>
          <cell r="F57">
            <v>204</v>
          </cell>
          <cell r="G57">
            <v>0.3</v>
          </cell>
          <cell r="H57" t="e">
            <v>#N/A</v>
          </cell>
          <cell r="I57">
            <v>423</v>
          </cell>
          <cell r="J57">
            <v>-108</v>
          </cell>
          <cell r="K57">
            <v>0</v>
          </cell>
          <cell r="L57">
            <v>0</v>
          </cell>
          <cell r="M57">
            <v>240</v>
          </cell>
          <cell r="S57">
            <v>63</v>
          </cell>
          <cell r="T57">
            <v>120</v>
          </cell>
          <cell r="U57">
            <v>8.9523809523809526</v>
          </cell>
          <cell r="V57">
            <v>3.2380952380952381</v>
          </cell>
          <cell r="Y57">
            <v>3</v>
          </cell>
          <cell r="Z57">
            <v>13.4</v>
          </cell>
          <cell r="AA57">
            <v>50.6</v>
          </cell>
          <cell r="AB57">
            <v>8</v>
          </cell>
          <cell r="AC57" t="str">
            <v>Вит</v>
          </cell>
          <cell r="AD57" t="str">
            <v>костик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182.78800000000001</v>
          </cell>
          <cell r="D58">
            <v>147.69399999999999</v>
          </cell>
          <cell r="E58">
            <v>200.95599999999999</v>
          </cell>
          <cell r="F58">
            <v>127.542</v>
          </cell>
          <cell r="G58">
            <v>1</v>
          </cell>
          <cell r="H58" t="e">
            <v>#N/A</v>
          </cell>
          <cell r="I58">
            <v>201.1</v>
          </cell>
          <cell r="J58">
            <v>-0.14400000000000546</v>
          </cell>
          <cell r="K58">
            <v>0</v>
          </cell>
          <cell r="L58">
            <v>20</v>
          </cell>
          <cell r="M58">
            <v>120</v>
          </cell>
          <cell r="S58">
            <v>40.191199999999995</v>
          </cell>
          <cell r="T58">
            <v>30</v>
          </cell>
          <cell r="U58">
            <v>7.4031628814267814</v>
          </cell>
          <cell r="V58">
            <v>3.1733812376838717</v>
          </cell>
          <cell r="Y58">
            <v>37.317599999999999</v>
          </cell>
          <cell r="Z58">
            <v>39.696399999999997</v>
          </cell>
          <cell r="AA58">
            <v>37.249600000000001</v>
          </cell>
          <cell r="AB58">
            <v>36.835999999999999</v>
          </cell>
          <cell r="AC58" t="str">
            <v>?</v>
          </cell>
          <cell r="AD58" t="str">
            <v>увел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278.46699999999998</v>
          </cell>
          <cell r="D59">
            <v>298.96499999999997</v>
          </cell>
          <cell r="E59">
            <v>298.57100000000003</v>
          </cell>
          <cell r="F59">
            <v>275.846</v>
          </cell>
          <cell r="G59">
            <v>1</v>
          </cell>
          <cell r="H59" t="e">
            <v>#N/A</v>
          </cell>
          <cell r="I59">
            <v>296.8</v>
          </cell>
          <cell r="J59">
            <v>1.771000000000015</v>
          </cell>
          <cell r="K59">
            <v>0</v>
          </cell>
          <cell r="L59">
            <v>0</v>
          </cell>
          <cell r="M59">
            <v>160</v>
          </cell>
          <cell r="S59">
            <v>59.714200000000005</v>
          </cell>
          <cell r="U59">
            <v>7.2988669361726348</v>
          </cell>
          <cell r="V59">
            <v>4.6194372527807452</v>
          </cell>
          <cell r="Y59">
            <v>37.587599999999995</v>
          </cell>
          <cell r="Z59">
            <v>68.296000000000006</v>
          </cell>
          <cell r="AA59">
            <v>51.088799999999999</v>
          </cell>
          <cell r="AB59">
            <v>19.515000000000001</v>
          </cell>
          <cell r="AC59" t="str">
            <v>Витал</v>
          </cell>
          <cell r="AD59" t="str">
            <v>Витал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112.935</v>
          </cell>
          <cell r="D60">
            <v>619.21</v>
          </cell>
          <cell r="E60">
            <v>347.17</v>
          </cell>
          <cell r="F60">
            <v>351.82900000000001</v>
          </cell>
          <cell r="G60">
            <v>1</v>
          </cell>
          <cell r="H60" t="e">
            <v>#N/A</v>
          </cell>
          <cell r="I60">
            <v>370.2</v>
          </cell>
          <cell r="J60">
            <v>-23.029999999999973</v>
          </cell>
          <cell r="K60">
            <v>50</v>
          </cell>
          <cell r="L60">
            <v>0</v>
          </cell>
          <cell r="M60">
            <v>50</v>
          </cell>
          <cell r="S60">
            <v>69.433999999999997</v>
          </cell>
          <cell r="T60">
            <v>50</v>
          </cell>
          <cell r="U60">
            <v>7.2274246046605413</v>
          </cell>
          <cell r="V60">
            <v>5.0670996917936462</v>
          </cell>
          <cell r="Y60">
            <v>51.812800000000003</v>
          </cell>
          <cell r="Z60">
            <v>60.561800000000005</v>
          </cell>
          <cell r="AA60">
            <v>76.631799999999998</v>
          </cell>
          <cell r="AB60">
            <v>107.729</v>
          </cell>
          <cell r="AC60" t="str">
            <v>зв60</v>
          </cell>
          <cell r="AD60" t="e">
            <v>#N/A</v>
          </cell>
        </row>
        <row r="61">
          <cell r="A61" t="str">
            <v>7038 С ГОВЯДИНОЙ ПМ сос п/о мгс 1.5*4  ОСТАНКИНО</v>
          </cell>
          <cell r="B61" t="str">
            <v>кг</v>
          </cell>
          <cell r="C61">
            <v>1.611</v>
          </cell>
          <cell r="D61">
            <v>46.348999999999997</v>
          </cell>
          <cell r="E61">
            <v>13.895</v>
          </cell>
          <cell r="F61">
            <v>-6.181</v>
          </cell>
          <cell r="G61">
            <v>0</v>
          </cell>
          <cell r="H61" t="e">
            <v>#N/A</v>
          </cell>
          <cell r="I61">
            <v>37.9</v>
          </cell>
          <cell r="J61">
            <v>-24.004999999999999</v>
          </cell>
          <cell r="K61">
            <v>0</v>
          </cell>
          <cell r="L61">
            <v>0</v>
          </cell>
          <cell r="M61">
            <v>0</v>
          </cell>
          <cell r="S61">
            <v>2.7789999999999999</v>
          </cell>
          <cell r="U61">
            <v>-2.2241813602015115</v>
          </cell>
          <cell r="V61">
            <v>-2.2241813602015115</v>
          </cell>
          <cell r="Y61">
            <v>26.6538</v>
          </cell>
          <cell r="Z61">
            <v>26.877800000000001</v>
          </cell>
          <cell r="AA61">
            <v>23.5824</v>
          </cell>
          <cell r="AB61">
            <v>6.181</v>
          </cell>
          <cell r="AC61" t="str">
            <v>увел</v>
          </cell>
          <cell r="AD61" t="e">
            <v>#N/A</v>
          </cell>
        </row>
        <row r="62">
          <cell r="A62" t="str">
            <v>7040 С ИНДЕЙКОЙ ПМ сос ц/о в/у 1/270 8шт.  ОСТАНКИНО</v>
          </cell>
          <cell r="B62" t="str">
            <v>шт</v>
          </cell>
          <cell r="C62">
            <v>35</v>
          </cell>
          <cell r="D62">
            <v>373</v>
          </cell>
          <cell r="E62">
            <v>275</v>
          </cell>
          <cell r="F62">
            <v>119</v>
          </cell>
          <cell r="G62">
            <v>0.27</v>
          </cell>
          <cell r="H62" t="e">
            <v>#N/A</v>
          </cell>
          <cell r="I62">
            <v>287</v>
          </cell>
          <cell r="J62">
            <v>-12</v>
          </cell>
          <cell r="K62">
            <v>0</v>
          </cell>
          <cell r="L62">
            <v>0</v>
          </cell>
          <cell r="M62">
            <v>120</v>
          </cell>
          <cell r="S62">
            <v>55</v>
          </cell>
          <cell r="T62">
            <v>80</v>
          </cell>
          <cell r="U62">
            <v>5.8</v>
          </cell>
          <cell r="V62">
            <v>2.1636363636363636</v>
          </cell>
          <cell r="Y62">
            <v>38.799999999999997</v>
          </cell>
          <cell r="Z62">
            <v>36</v>
          </cell>
          <cell r="AA62">
            <v>43.4</v>
          </cell>
          <cell r="AB62">
            <v>97</v>
          </cell>
          <cell r="AC62" t="str">
            <v>вит</v>
          </cell>
          <cell r="AD62" t="e">
            <v>#N/A</v>
          </cell>
        </row>
        <row r="63">
          <cell r="A63" t="str">
            <v>7059 ШПИКАЧКИ СОЧНЫЕ С БЕК. п/о мгс 0.3кг_60с  ОСТАНКИНО</v>
          </cell>
          <cell r="B63" t="str">
            <v>шт</v>
          </cell>
          <cell r="C63">
            <v>319</v>
          </cell>
          <cell r="D63">
            <v>575</v>
          </cell>
          <cell r="E63">
            <v>539</v>
          </cell>
          <cell r="F63">
            <v>340</v>
          </cell>
          <cell r="G63">
            <v>0.3</v>
          </cell>
          <cell r="H63" t="e">
            <v>#N/A</v>
          </cell>
          <cell r="I63">
            <v>807</v>
          </cell>
          <cell r="J63">
            <v>-268</v>
          </cell>
          <cell r="K63">
            <v>0</v>
          </cell>
          <cell r="L63">
            <v>740</v>
          </cell>
          <cell r="M63">
            <v>0</v>
          </cell>
          <cell r="S63">
            <v>107.8</v>
          </cell>
          <cell r="T63">
            <v>240</v>
          </cell>
          <cell r="U63">
            <v>12.244897959183675</v>
          </cell>
          <cell r="V63">
            <v>3.1539888682745825</v>
          </cell>
          <cell r="Y63">
            <v>92.6</v>
          </cell>
          <cell r="Z63">
            <v>101.2</v>
          </cell>
          <cell r="AA63">
            <v>103</v>
          </cell>
          <cell r="AB63">
            <v>5</v>
          </cell>
          <cell r="AC63" t="str">
            <v>вит</v>
          </cell>
          <cell r="AD63" t="e">
            <v>#N/A</v>
          </cell>
        </row>
        <row r="64">
          <cell r="A64" t="str">
            <v>7064 СОЧНЫЕ ПМ сос п/о в/у 1/350 8 шт_50с ОСТАНКИНО</v>
          </cell>
          <cell r="B64" t="str">
            <v>шт</v>
          </cell>
          <cell r="C64">
            <v>16</v>
          </cell>
          <cell r="D64">
            <v>5</v>
          </cell>
          <cell r="E64">
            <v>7</v>
          </cell>
          <cell r="F64">
            <v>14</v>
          </cell>
          <cell r="G64">
            <v>0</v>
          </cell>
          <cell r="H64" t="e">
            <v>#N/A</v>
          </cell>
          <cell r="I64">
            <v>7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S64">
            <v>1.4</v>
          </cell>
          <cell r="U64">
            <v>10</v>
          </cell>
          <cell r="V64">
            <v>10</v>
          </cell>
          <cell r="Y64">
            <v>3.8</v>
          </cell>
          <cell r="Z64">
            <v>4.4000000000000004</v>
          </cell>
          <cell r="AA64">
            <v>2.6</v>
          </cell>
          <cell r="AB64">
            <v>0</v>
          </cell>
          <cell r="AC64" t="str">
            <v>завод</v>
          </cell>
          <cell r="AD64" t="e">
            <v>#N/A</v>
          </cell>
        </row>
        <row r="65">
          <cell r="A65" t="str">
            <v>7066 СОЧНЫЕ ПМ сос п/о мгс 0.41кг 10шт_50с  ОСТАНКИНО</v>
          </cell>
          <cell r="B65" t="str">
            <v>шт</v>
          </cell>
          <cell r="C65">
            <v>4407</v>
          </cell>
          <cell r="D65">
            <v>18588</v>
          </cell>
          <cell r="E65">
            <v>10725</v>
          </cell>
          <cell r="F65">
            <v>7143</v>
          </cell>
          <cell r="G65">
            <v>0.41</v>
          </cell>
          <cell r="H65" t="e">
            <v>#N/A</v>
          </cell>
          <cell r="I65">
            <v>10465</v>
          </cell>
          <cell r="J65">
            <v>260</v>
          </cell>
          <cell r="K65">
            <v>0</v>
          </cell>
          <cell r="L65">
            <v>1000</v>
          </cell>
          <cell r="M65">
            <v>4100</v>
          </cell>
          <cell r="S65">
            <v>2145</v>
          </cell>
          <cell r="T65">
            <v>700</v>
          </cell>
          <cell r="U65">
            <v>6.0340326340326342</v>
          </cell>
          <cell r="V65">
            <v>3.3300699300699299</v>
          </cell>
          <cell r="Y65">
            <v>1688.4</v>
          </cell>
          <cell r="Z65">
            <v>1895.8</v>
          </cell>
          <cell r="AA65">
            <v>2058.1999999999998</v>
          </cell>
          <cell r="AB65">
            <v>1542</v>
          </cell>
          <cell r="AC65">
            <v>0</v>
          </cell>
          <cell r="AD65" t="e">
            <v>#N/A</v>
          </cell>
        </row>
        <row r="66">
          <cell r="A66" t="str">
            <v>7070 СОЧНЫЕ ПМ сос п/о мгс 1.5*4_А_50с  ОСТАНКИНО</v>
          </cell>
          <cell r="B66" t="str">
            <v>кг</v>
          </cell>
          <cell r="C66">
            <v>2468.4119999999998</v>
          </cell>
          <cell r="D66">
            <v>10112.612999999999</v>
          </cell>
          <cell r="E66">
            <v>6054</v>
          </cell>
          <cell r="F66">
            <v>3671</v>
          </cell>
          <cell r="G66">
            <v>1</v>
          </cell>
          <cell r="H66" t="e">
            <v>#N/A</v>
          </cell>
          <cell r="I66">
            <v>5411.84</v>
          </cell>
          <cell r="J66">
            <v>642.15999999999985</v>
          </cell>
          <cell r="K66">
            <v>0</v>
          </cell>
          <cell r="L66">
            <v>1400</v>
          </cell>
          <cell r="M66">
            <v>2000</v>
          </cell>
          <cell r="S66">
            <v>1210.8</v>
          </cell>
          <cell r="T66">
            <v>200</v>
          </cell>
          <cell r="U66">
            <v>6.0051205814337631</v>
          </cell>
          <cell r="V66">
            <v>3.0318797489263298</v>
          </cell>
          <cell r="Y66">
            <v>828</v>
          </cell>
          <cell r="Z66">
            <v>1077.4000000000001</v>
          </cell>
          <cell r="AA66">
            <v>1152.4000000000001</v>
          </cell>
          <cell r="AB66">
            <v>581.70899999999995</v>
          </cell>
          <cell r="AC66" t="str">
            <v>м2400</v>
          </cell>
          <cell r="AD66" t="e">
            <v>#N/A</v>
          </cell>
        </row>
        <row r="67">
          <cell r="A67" t="str">
            <v>7073 МОЛОЧ.ПРЕМИУМ ПМ сос п/о в/у 1/350_50с  ОСТАНКИНО</v>
          </cell>
          <cell r="B67" t="str">
            <v>шт</v>
          </cell>
          <cell r="C67">
            <v>1258</v>
          </cell>
          <cell r="D67">
            <v>3396</v>
          </cell>
          <cell r="E67">
            <v>2590</v>
          </cell>
          <cell r="F67">
            <v>2023</v>
          </cell>
          <cell r="G67">
            <v>0.35</v>
          </cell>
          <cell r="H67" t="e">
            <v>#N/A</v>
          </cell>
          <cell r="I67">
            <v>2559</v>
          </cell>
          <cell r="J67">
            <v>31</v>
          </cell>
          <cell r="K67">
            <v>0</v>
          </cell>
          <cell r="L67">
            <v>120</v>
          </cell>
          <cell r="M67">
            <v>840</v>
          </cell>
          <cell r="S67">
            <v>518</v>
          </cell>
          <cell r="T67">
            <v>240</v>
          </cell>
          <cell r="U67">
            <v>6.2220077220077217</v>
          </cell>
          <cell r="V67">
            <v>3.9054054054054053</v>
          </cell>
          <cell r="Y67">
            <v>492.6</v>
          </cell>
          <cell r="Z67">
            <v>494</v>
          </cell>
          <cell r="AA67">
            <v>522.20000000000005</v>
          </cell>
          <cell r="AB67">
            <v>507</v>
          </cell>
          <cell r="AC67" t="str">
            <v>м960</v>
          </cell>
          <cell r="AD67" t="e">
            <v>#N/A</v>
          </cell>
        </row>
        <row r="68">
          <cell r="A68" t="str">
            <v>7074 МОЛОЧ.ПРЕМИУМ ПМ сос п/о мгс 0.6кг_50с  ОСТАНКИНО</v>
          </cell>
          <cell r="B68" t="str">
            <v>шт</v>
          </cell>
          <cell r="C68">
            <v>70</v>
          </cell>
          <cell r="D68">
            <v>274</v>
          </cell>
          <cell r="E68">
            <v>126</v>
          </cell>
          <cell r="F68">
            <v>194</v>
          </cell>
          <cell r="G68">
            <v>0.6</v>
          </cell>
          <cell r="H68" t="e">
            <v>#N/A</v>
          </cell>
          <cell r="I68">
            <v>149</v>
          </cell>
          <cell r="J68">
            <v>-23</v>
          </cell>
          <cell r="K68">
            <v>0</v>
          </cell>
          <cell r="L68">
            <v>20</v>
          </cell>
          <cell r="M68">
            <v>60</v>
          </cell>
          <cell r="S68">
            <v>25.2</v>
          </cell>
          <cell r="U68">
            <v>10.873015873015873</v>
          </cell>
          <cell r="V68">
            <v>7.6984126984126986</v>
          </cell>
          <cell r="Y68">
            <v>32.6</v>
          </cell>
          <cell r="Z68">
            <v>23.4</v>
          </cell>
          <cell r="AA68">
            <v>27.6</v>
          </cell>
          <cell r="AB68">
            <v>24</v>
          </cell>
          <cell r="AC68" t="str">
            <v>увел</v>
          </cell>
          <cell r="AD68" t="e">
            <v>#N/A</v>
          </cell>
        </row>
        <row r="69">
          <cell r="A69" t="str">
            <v>7075 МОЛОЧ.ПРЕМИУМ ПМ сос п/о мгс 1.5*4_О_50с  ОСТАНКИНО</v>
          </cell>
          <cell r="B69" t="str">
            <v>кг</v>
          </cell>
          <cell r="C69">
            <v>89.41</v>
          </cell>
          <cell r="D69">
            <v>258.60700000000003</v>
          </cell>
          <cell r="E69">
            <v>166.93100000000001</v>
          </cell>
          <cell r="F69">
            <v>168.62799999999999</v>
          </cell>
          <cell r="G69">
            <v>1</v>
          </cell>
          <cell r="H69" t="e">
            <v>#N/A</v>
          </cell>
          <cell r="I69">
            <v>160</v>
          </cell>
          <cell r="J69">
            <v>6.9310000000000116</v>
          </cell>
          <cell r="K69">
            <v>0</v>
          </cell>
          <cell r="L69">
            <v>0</v>
          </cell>
          <cell r="M69">
            <v>120</v>
          </cell>
          <cell r="S69">
            <v>33.386200000000002</v>
          </cell>
          <cell r="U69">
            <v>8.6451288256824661</v>
          </cell>
          <cell r="V69">
            <v>5.0508293845960299</v>
          </cell>
          <cell r="Y69">
            <v>20.821199999999997</v>
          </cell>
          <cell r="Z69">
            <v>27.0974</v>
          </cell>
          <cell r="AA69">
            <v>29.696800000000003</v>
          </cell>
          <cell r="AB69">
            <v>15.342000000000001</v>
          </cell>
          <cell r="AC69" t="str">
            <v>увел</v>
          </cell>
          <cell r="AD69" t="e">
            <v>#N/A</v>
          </cell>
        </row>
        <row r="70">
          <cell r="A70" t="str">
            <v>7077 МЯСНЫЕ С ГОВЯД.ПМ сос п/о мгс 0.4кг_50с  ОСТАНКИНО</v>
          </cell>
          <cell r="B70" t="str">
            <v>шт</v>
          </cell>
          <cell r="C70">
            <v>1537</v>
          </cell>
          <cell r="D70">
            <v>3284</v>
          </cell>
          <cell r="E70">
            <v>2973</v>
          </cell>
          <cell r="F70">
            <v>1806</v>
          </cell>
          <cell r="G70">
            <v>0.4</v>
          </cell>
          <cell r="H70" t="e">
            <v>#N/A</v>
          </cell>
          <cell r="I70">
            <v>2963</v>
          </cell>
          <cell r="J70">
            <v>10</v>
          </cell>
          <cell r="K70">
            <v>0</v>
          </cell>
          <cell r="L70">
            <v>240</v>
          </cell>
          <cell r="M70">
            <v>1200</v>
          </cell>
          <cell r="S70">
            <v>594.6</v>
          </cell>
          <cell r="T70">
            <v>360</v>
          </cell>
          <cell r="U70">
            <v>6.0645812310797176</v>
          </cell>
          <cell r="V70">
            <v>3.0373360242179617</v>
          </cell>
          <cell r="Y70">
            <v>452.2</v>
          </cell>
          <cell r="Z70">
            <v>546.20000000000005</v>
          </cell>
          <cell r="AA70">
            <v>545.4</v>
          </cell>
          <cell r="AB70">
            <v>695</v>
          </cell>
          <cell r="AC70" t="str">
            <v>м840</v>
          </cell>
          <cell r="AD70" t="e">
            <v>#N/A</v>
          </cell>
        </row>
        <row r="71">
          <cell r="A71" t="str">
            <v>7080 СЛИВОЧНЫЕ ПМ сос п/о мгс 0.41кг 10шт. 50с  ОСТАНКИНО</v>
          </cell>
          <cell r="B71" t="str">
            <v>шт</v>
          </cell>
          <cell r="C71">
            <v>2002</v>
          </cell>
          <cell r="D71">
            <v>8419</v>
          </cell>
          <cell r="E71">
            <v>4912</v>
          </cell>
          <cell r="F71">
            <v>3584</v>
          </cell>
          <cell r="G71">
            <v>0.41</v>
          </cell>
          <cell r="H71" t="e">
            <v>#N/A</v>
          </cell>
          <cell r="I71">
            <v>4947</v>
          </cell>
          <cell r="J71">
            <v>-35</v>
          </cell>
          <cell r="K71">
            <v>150</v>
          </cell>
          <cell r="L71">
            <v>250</v>
          </cell>
          <cell r="M71">
            <v>1200</v>
          </cell>
          <cell r="S71">
            <v>982.4</v>
          </cell>
          <cell r="T71">
            <v>800</v>
          </cell>
          <cell r="U71">
            <v>6.0912052117263844</v>
          </cell>
          <cell r="V71">
            <v>3.6482084690553749</v>
          </cell>
          <cell r="Y71">
            <v>785.6</v>
          </cell>
          <cell r="Z71">
            <v>920.4</v>
          </cell>
          <cell r="AA71">
            <v>1000.4</v>
          </cell>
          <cell r="AB71">
            <v>1044</v>
          </cell>
          <cell r="AC71" t="str">
            <v>Витмаг</v>
          </cell>
          <cell r="AD71" t="e">
            <v>#N/A</v>
          </cell>
        </row>
        <row r="72">
          <cell r="A72" t="str">
            <v>7082 СЛИВОЧНЫЕ ПМ сос п/о мгс 1.5*4_50с  ОСТАНКИНО</v>
          </cell>
          <cell r="B72" t="str">
            <v>кг</v>
          </cell>
          <cell r="C72">
            <v>76.593999999999994</v>
          </cell>
          <cell r="D72">
            <v>369.45</v>
          </cell>
          <cell r="E72">
            <v>236.66800000000001</v>
          </cell>
          <cell r="F72">
            <v>167.06800000000001</v>
          </cell>
          <cell r="G72">
            <v>1</v>
          </cell>
          <cell r="H72" t="e">
            <v>#N/A</v>
          </cell>
          <cell r="I72">
            <v>228.9</v>
          </cell>
          <cell r="J72">
            <v>7.7680000000000007</v>
          </cell>
          <cell r="K72">
            <v>20</v>
          </cell>
          <cell r="L72">
            <v>0</v>
          </cell>
          <cell r="M72">
            <v>120</v>
          </cell>
          <cell r="S72">
            <v>47.333600000000004</v>
          </cell>
          <cell r="U72">
            <v>6.4873155644193545</v>
          </cell>
          <cell r="V72">
            <v>3.5295857488126825</v>
          </cell>
          <cell r="Y72">
            <v>33.323799999999999</v>
          </cell>
          <cell r="Z72">
            <v>42.522599999999997</v>
          </cell>
          <cell r="AA72">
            <v>40.811399999999999</v>
          </cell>
          <cell r="AB72">
            <v>55.664000000000001</v>
          </cell>
          <cell r="AC72" t="e">
            <v>#N/A</v>
          </cell>
          <cell r="AD72" t="e">
            <v>#N/A</v>
          </cell>
        </row>
        <row r="73">
          <cell r="A73" t="str">
            <v>7087 ШПИК С ЧЕСНОК.И ПЕРЦЕМ к/в в/у 0.3кг_50с  ОСТАНКИНО</v>
          </cell>
          <cell r="B73" t="str">
            <v>шт</v>
          </cell>
          <cell r="C73">
            <v>200</v>
          </cell>
          <cell r="D73">
            <v>608</v>
          </cell>
          <cell r="E73">
            <v>492</v>
          </cell>
          <cell r="F73">
            <v>309</v>
          </cell>
          <cell r="G73">
            <v>0.3</v>
          </cell>
          <cell r="H73">
            <v>50</v>
          </cell>
          <cell r="I73">
            <v>485</v>
          </cell>
          <cell r="J73">
            <v>7</v>
          </cell>
          <cell r="K73">
            <v>0</v>
          </cell>
          <cell r="L73">
            <v>80</v>
          </cell>
          <cell r="M73">
            <v>240</v>
          </cell>
          <cell r="S73">
            <v>98.4</v>
          </cell>
          <cell r="U73">
            <v>6.392276422764227</v>
          </cell>
          <cell r="V73">
            <v>3.1402439024390243</v>
          </cell>
          <cell r="Y73">
            <v>23.4</v>
          </cell>
          <cell r="Z73">
            <v>39.200000000000003</v>
          </cell>
          <cell r="AA73">
            <v>75</v>
          </cell>
          <cell r="AB73">
            <v>46</v>
          </cell>
          <cell r="AC73" t="str">
            <v>Вит</v>
          </cell>
          <cell r="AD73" t="e">
            <v>#N/A</v>
          </cell>
        </row>
        <row r="74">
          <cell r="A74" t="str">
            <v>7090 СВИНИНА ПО-ДОМ. к/в мл/к в/у 0.3кг_50с  ОСТАНКИНО</v>
          </cell>
          <cell r="B74" t="str">
            <v>шт</v>
          </cell>
          <cell r="C74">
            <v>572</v>
          </cell>
          <cell r="D74">
            <v>1964</v>
          </cell>
          <cell r="E74">
            <v>869</v>
          </cell>
          <cell r="F74">
            <v>835</v>
          </cell>
          <cell r="G74">
            <v>0.3</v>
          </cell>
          <cell r="H74" t="e">
            <v>#N/A</v>
          </cell>
          <cell r="I74">
            <v>876</v>
          </cell>
          <cell r="J74">
            <v>-7</v>
          </cell>
          <cell r="K74">
            <v>0</v>
          </cell>
          <cell r="L74">
            <v>0</v>
          </cell>
          <cell r="M74">
            <v>320</v>
          </cell>
          <cell r="S74">
            <v>173.8</v>
          </cell>
          <cell r="U74">
            <v>6.6455696202531644</v>
          </cell>
          <cell r="V74">
            <v>4.8043728423475258</v>
          </cell>
          <cell r="Y74">
            <v>160</v>
          </cell>
          <cell r="Z74">
            <v>178</v>
          </cell>
          <cell r="AA74">
            <v>181.4</v>
          </cell>
          <cell r="AB74">
            <v>115</v>
          </cell>
          <cell r="AC74" t="e">
            <v>#N/A</v>
          </cell>
          <cell r="AD74" t="e">
            <v>#N/A</v>
          </cell>
        </row>
        <row r="75">
          <cell r="A75" t="str">
            <v>7092 БЕКОН Папа может с/к с/н в/у 1/140_50с  ОСТАНКИНО</v>
          </cell>
          <cell r="B75" t="str">
            <v>шт</v>
          </cell>
          <cell r="C75">
            <v>645</v>
          </cell>
          <cell r="D75">
            <v>1960</v>
          </cell>
          <cell r="E75">
            <v>1413</v>
          </cell>
          <cell r="F75">
            <v>1168</v>
          </cell>
          <cell r="G75">
            <v>0.14000000000000001</v>
          </cell>
          <cell r="H75" t="e">
            <v>#N/A</v>
          </cell>
          <cell r="I75">
            <v>1425</v>
          </cell>
          <cell r="J75">
            <v>-12</v>
          </cell>
          <cell r="K75">
            <v>0</v>
          </cell>
          <cell r="L75">
            <v>0</v>
          </cell>
          <cell r="M75">
            <v>480</v>
          </cell>
          <cell r="S75">
            <v>282.60000000000002</v>
          </cell>
          <cell r="T75">
            <v>120</v>
          </cell>
          <cell r="U75">
            <v>6.256192498230714</v>
          </cell>
          <cell r="V75">
            <v>4.1330502476999289</v>
          </cell>
          <cell r="Y75">
            <v>264</v>
          </cell>
          <cell r="Z75">
            <v>275.39999999999998</v>
          </cell>
          <cell r="AA75">
            <v>298.60000000000002</v>
          </cell>
          <cell r="AB75">
            <v>428</v>
          </cell>
          <cell r="AC75" t="e">
            <v>#N/A</v>
          </cell>
          <cell r="AD75" t="e">
            <v>#N/A</v>
          </cell>
        </row>
        <row r="76">
          <cell r="A76" t="str">
            <v>7106 ТОСКАНО с/к с/н мгс 1/90 12шт.  ОСТАНКИНО</v>
          </cell>
          <cell r="B76" t="str">
            <v>шт</v>
          </cell>
          <cell r="C76">
            <v>-2</v>
          </cell>
          <cell r="D76">
            <v>1</v>
          </cell>
          <cell r="E76">
            <v>0</v>
          </cell>
          <cell r="F76">
            <v>-1</v>
          </cell>
          <cell r="G76">
            <v>0</v>
          </cell>
          <cell r="H76">
            <v>60</v>
          </cell>
          <cell r="I76">
            <v>43</v>
          </cell>
          <cell r="J76">
            <v>-43</v>
          </cell>
          <cell r="K76">
            <v>0</v>
          </cell>
          <cell r="L76">
            <v>0</v>
          </cell>
          <cell r="M76">
            <v>0</v>
          </cell>
          <cell r="S76">
            <v>0</v>
          </cell>
          <cell r="U76" t="e">
            <v>#DIV/0!</v>
          </cell>
          <cell r="V76" t="e">
            <v>#DIV/0!</v>
          </cell>
          <cell r="Y76">
            <v>36.6</v>
          </cell>
          <cell r="Z76">
            <v>24</v>
          </cell>
          <cell r="AA76">
            <v>0</v>
          </cell>
          <cell r="AB76">
            <v>0</v>
          </cell>
          <cell r="AC76" t="str">
            <v>сняли</v>
          </cell>
          <cell r="AD76" t="e">
            <v>#N/A</v>
          </cell>
        </row>
        <row r="77">
          <cell r="A77" t="str">
            <v>7107 САН-РЕМО с/в с/н мгс 1/90 12шт.  ОСТАНКИНО</v>
          </cell>
          <cell r="B77" t="str">
            <v>шт</v>
          </cell>
          <cell r="C77">
            <v>43</v>
          </cell>
          <cell r="D77">
            <v>127</v>
          </cell>
          <cell r="E77">
            <v>122</v>
          </cell>
          <cell r="F77">
            <v>47</v>
          </cell>
          <cell r="G77">
            <v>0.09</v>
          </cell>
          <cell r="H77">
            <v>60</v>
          </cell>
          <cell r="I77">
            <v>181</v>
          </cell>
          <cell r="J77">
            <v>-59</v>
          </cell>
          <cell r="K77">
            <v>0</v>
          </cell>
          <cell r="L77">
            <v>0</v>
          </cell>
          <cell r="M77">
            <v>120</v>
          </cell>
          <cell r="S77">
            <v>24.4</v>
          </cell>
          <cell r="T77">
            <v>60</v>
          </cell>
          <cell r="U77">
            <v>9.3032786885245908</v>
          </cell>
          <cell r="V77">
            <v>1.9262295081967213</v>
          </cell>
          <cell r="Y77">
            <v>30.2</v>
          </cell>
          <cell r="Z77">
            <v>7.8</v>
          </cell>
          <cell r="AA77">
            <v>14.8</v>
          </cell>
          <cell r="AB77">
            <v>24</v>
          </cell>
          <cell r="AC77" t="str">
            <v>Витал</v>
          </cell>
          <cell r="AD77" t="e">
            <v>#N/A</v>
          </cell>
        </row>
        <row r="78">
          <cell r="A78" t="str">
            <v>7126 МОЛОЧНАЯ Останкино вар п/о 0.4кг 8шт.  ОСТАНКИНО</v>
          </cell>
          <cell r="B78" t="str">
            <v>шт</v>
          </cell>
          <cell r="C78">
            <v>3</v>
          </cell>
          <cell r="E78">
            <v>0</v>
          </cell>
          <cell r="G78">
            <v>0</v>
          </cell>
          <cell r="H78" t="e">
            <v>#N/A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S78">
            <v>0</v>
          </cell>
          <cell r="U78" t="e">
            <v>#DIV/0!</v>
          </cell>
          <cell r="V78" t="e">
            <v>#DIV/0!</v>
          </cell>
          <cell r="Y78">
            <v>0.6</v>
          </cell>
          <cell r="Z78">
            <v>0</v>
          </cell>
          <cell r="AA78">
            <v>0</v>
          </cell>
          <cell r="AB78">
            <v>0</v>
          </cell>
          <cell r="AC78" t="str">
            <v>увел</v>
          </cell>
          <cell r="AD78" t="str">
            <v>вывод</v>
          </cell>
        </row>
        <row r="79">
          <cell r="A79" t="str">
            <v>7147 САЛЬЧИЧОН Останкино с/к в/у 1/220 8шт.  ОСТАНКИНО</v>
          </cell>
          <cell r="B79" t="str">
            <v>шт</v>
          </cell>
          <cell r="C79">
            <v>89</v>
          </cell>
          <cell r="D79">
            <v>248</v>
          </cell>
          <cell r="E79">
            <v>121</v>
          </cell>
          <cell r="F79">
            <v>208</v>
          </cell>
          <cell r="G79">
            <v>0.22</v>
          </cell>
          <cell r="H79">
            <v>120</v>
          </cell>
          <cell r="I79">
            <v>129</v>
          </cell>
          <cell r="J79">
            <v>-8</v>
          </cell>
          <cell r="K79">
            <v>0</v>
          </cell>
          <cell r="L79">
            <v>0</v>
          </cell>
          <cell r="M79">
            <v>0</v>
          </cell>
          <cell r="S79">
            <v>24.2</v>
          </cell>
          <cell r="U79">
            <v>8.5950413223140494</v>
          </cell>
          <cell r="V79">
            <v>8.5950413223140494</v>
          </cell>
          <cell r="Y79">
            <v>0</v>
          </cell>
          <cell r="Z79">
            <v>19.8</v>
          </cell>
          <cell r="AA79">
            <v>23.4</v>
          </cell>
          <cell r="AB79">
            <v>22</v>
          </cell>
          <cell r="AC79" t="str">
            <v>Вит</v>
          </cell>
          <cell r="AD79" t="e">
            <v>#N/A</v>
          </cell>
        </row>
        <row r="80">
          <cell r="A80" t="str">
            <v>7149 БАЛЫКОВАЯ Коровино п/к в/у 0.84кг_50с  ОСТАНКИНО</v>
          </cell>
          <cell r="B80" t="str">
            <v>шт</v>
          </cell>
          <cell r="C80">
            <v>44</v>
          </cell>
          <cell r="D80">
            <v>62</v>
          </cell>
          <cell r="E80">
            <v>47</v>
          </cell>
          <cell r="F80">
            <v>57</v>
          </cell>
          <cell r="G80">
            <v>0.84</v>
          </cell>
          <cell r="H80">
            <v>50</v>
          </cell>
          <cell r="I80">
            <v>48</v>
          </cell>
          <cell r="J80">
            <v>-1</v>
          </cell>
          <cell r="K80">
            <v>0</v>
          </cell>
          <cell r="L80">
            <v>0</v>
          </cell>
          <cell r="M80">
            <v>30</v>
          </cell>
          <cell r="S80">
            <v>9.4</v>
          </cell>
          <cell r="U80">
            <v>9.2553191489361701</v>
          </cell>
          <cell r="V80">
            <v>6.0638297872340425</v>
          </cell>
          <cell r="Y80">
            <v>7.6</v>
          </cell>
          <cell r="Z80">
            <v>9.1999999999999993</v>
          </cell>
          <cell r="AA80">
            <v>9.8000000000000007</v>
          </cell>
          <cell r="AB80">
            <v>8</v>
          </cell>
          <cell r="AC80" t="str">
            <v>увел</v>
          </cell>
          <cell r="AD80" t="e">
            <v>#N/A</v>
          </cell>
        </row>
        <row r="81">
          <cell r="A81" t="str">
            <v>7154 СЕРВЕЛАТ ЗЕРНИСТЫЙ ПМ в/к в/у 0.35кг_50с  ОСТАНКИНО</v>
          </cell>
          <cell r="B81" t="str">
            <v>шт</v>
          </cell>
          <cell r="C81">
            <v>2379</v>
          </cell>
          <cell r="D81">
            <v>4327</v>
          </cell>
          <cell r="E81">
            <v>3884</v>
          </cell>
          <cell r="F81">
            <v>2700</v>
          </cell>
          <cell r="G81">
            <v>0.35</v>
          </cell>
          <cell r="H81" t="e">
            <v>#N/A</v>
          </cell>
          <cell r="I81">
            <v>3958</v>
          </cell>
          <cell r="J81">
            <v>-74</v>
          </cell>
          <cell r="K81">
            <v>0</v>
          </cell>
          <cell r="L81">
            <v>0</v>
          </cell>
          <cell r="M81">
            <v>1600</v>
          </cell>
          <cell r="S81">
            <v>776.8</v>
          </cell>
          <cell r="T81">
            <v>400</v>
          </cell>
          <cell r="U81">
            <v>6.0504634397528321</v>
          </cell>
          <cell r="V81">
            <v>3.4757981462409888</v>
          </cell>
          <cell r="Y81">
            <v>655</v>
          </cell>
          <cell r="Z81">
            <v>795.8</v>
          </cell>
          <cell r="AA81">
            <v>748.2</v>
          </cell>
          <cell r="AB81">
            <v>848</v>
          </cell>
          <cell r="AC81" t="e">
            <v>#N/A</v>
          </cell>
          <cell r="AD81" t="e">
            <v>#N/A</v>
          </cell>
        </row>
        <row r="82">
          <cell r="A82" t="str">
            <v>7166 СЕРВЕЛТ ОХОТНИЧИЙ ПМ в/к в/у_50с  ОСТАНКИНО</v>
          </cell>
          <cell r="B82" t="str">
            <v>кг</v>
          </cell>
          <cell r="C82">
            <v>328.44499999999999</v>
          </cell>
          <cell r="D82">
            <v>821.19</v>
          </cell>
          <cell r="E82">
            <v>641.46900000000005</v>
          </cell>
          <cell r="F82">
            <v>498.08300000000003</v>
          </cell>
          <cell r="G82">
            <v>1</v>
          </cell>
          <cell r="H82" t="e">
            <v>#N/A</v>
          </cell>
          <cell r="I82">
            <v>605.20399999999995</v>
          </cell>
          <cell r="J82">
            <v>36.2650000000001</v>
          </cell>
          <cell r="K82">
            <v>0</v>
          </cell>
          <cell r="L82">
            <v>0</v>
          </cell>
          <cell r="M82">
            <v>200</v>
          </cell>
          <cell r="S82">
            <v>128.2938</v>
          </cell>
          <cell r="T82">
            <v>100</v>
          </cell>
          <cell r="U82">
            <v>6.2207448840084245</v>
          </cell>
          <cell r="V82">
            <v>3.8823622030059131</v>
          </cell>
          <cell r="Y82">
            <v>95.807400000000001</v>
          </cell>
          <cell r="Z82">
            <v>115.08759999999999</v>
          </cell>
          <cell r="AA82">
            <v>121.6262</v>
          </cell>
          <cell r="AB82">
            <v>76.518000000000001</v>
          </cell>
          <cell r="AC82" t="e">
            <v>#N/A</v>
          </cell>
          <cell r="AD82" t="e">
            <v>#N/A</v>
          </cell>
        </row>
        <row r="83">
          <cell r="A83" t="str">
            <v>7169 СЕРВЕЛАТ ОХОТНИЧИЙ ПМ в/к в/у 0.35кг_50с  ОСТАНКИНО</v>
          </cell>
          <cell r="B83" t="str">
            <v>шт</v>
          </cell>
          <cell r="C83">
            <v>2055</v>
          </cell>
          <cell r="D83">
            <v>5908</v>
          </cell>
          <cell r="E83">
            <v>4597</v>
          </cell>
          <cell r="F83">
            <v>3272</v>
          </cell>
          <cell r="G83">
            <v>0.35</v>
          </cell>
          <cell r="H83" t="e">
            <v>#N/A</v>
          </cell>
          <cell r="I83">
            <v>4663</v>
          </cell>
          <cell r="J83">
            <v>-66</v>
          </cell>
          <cell r="K83">
            <v>0</v>
          </cell>
          <cell r="L83">
            <v>240</v>
          </cell>
          <cell r="M83">
            <v>1400</v>
          </cell>
          <cell r="S83">
            <v>919.4</v>
          </cell>
          <cell r="T83">
            <v>600</v>
          </cell>
          <cell r="U83">
            <v>5.9952142701762021</v>
          </cell>
          <cell r="V83">
            <v>3.5588427235153364</v>
          </cell>
          <cell r="Y83">
            <v>718.8</v>
          </cell>
          <cell r="Z83">
            <v>850</v>
          </cell>
          <cell r="AA83">
            <v>904.2</v>
          </cell>
          <cell r="AB83">
            <v>977</v>
          </cell>
          <cell r="AC83" t="e">
            <v>#N/A</v>
          </cell>
          <cell r="AD83" t="e">
            <v>#N/A</v>
          </cell>
        </row>
        <row r="84">
          <cell r="A84" t="str">
            <v>7187 ГРУДИНКА ПРЕМИУМ к/в мл/к в/у 0,3кг_50с ОСТАНКИНО</v>
          </cell>
          <cell r="B84" t="str">
            <v>шт</v>
          </cell>
          <cell r="C84">
            <v>440</v>
          </cell>
          <cell r="D84">
            <v>1192</v>
          </cell>
          <cell r="E84">
            <v>1129</v>
          </cell>
          <cell r="F84">
            <v>492</v>
          </cell>
          <cell r="G84">
            <v>0.3</v>
          </cell>
          <cell r="H84" t="e">
            <v>#N/A</v>
          </cell>
          <cell r="I84">
            <v>1121</v>
          </cell>
          <cell r="J84">
            <v>8</v>
          </cell>
          <cell r="K84">
            <v>0</v>
          </cell>
          <cell r="L84">
            <v>120</v>
          </cell>
          <cell r="M84">
            <v>720</v>
          </cell>
          <cell r="S84">
            <v>225.8</v>
          </cell>
          <cell r="T84">
            <v>120</v>
          </cell>
          <cell r="U84">
            <v>6.430469441984056</v>
          </cell>
          <cell r="V84">
            <v>2.1789193976970771</v>
          </cell>
          <cell r="Y84">
            <v>113.8</v>
          </cell>
          <cell r="Z84">
            <v>172</v>
          </cell>
          <cell r="AA84">
            <v>184.2</v>
          </cell>
          <cell r="AB84">
            <v>180</v>
          </cell>
          <cell r="AC84" t="str">
            <v>Вит</v>
          </cell>
          <cell r="AD84" t="e">
            <v>#N/A</v>
          </cell>
        </row>
        <row r="85">
          <cell r="A85" t="str">
            <v>7226 ЧОРИЗО ПРЕМИУМ Останкино с/к в/у 1/180  ОСТАНКИНО</v>
          </cell>
          <cell r="B85" t="str">
            <v>шт</v>
          </cell>
          <cell r="C85">
            <v>29</v>
          </cell>
          <cell r="D85">
            <v>1</v>
          </cell>
          <cell r="E85">
            <v>13</v>
          </cell>
          <cell r="F85">
            <v>17</v>
          </cell>
          <cell r="G85">
            <v>0.18</v>
          </cell>
          <cell r="H85" t="e">
            <v>#N/A</v>
          </cell>
          <cell r="I85">
            <v>13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S85">
            <v>2.6</v>
          </cell>
          <cell r="U85">
            <v>6.5384615384615383</v>
          </cell>
          <cell r="V85">
            <v>6.5384615384615383</v>
          </cell>
          <cell r="Y85">
            <v>0</v>
          </cell>
          <cell r="Z85">
            <v>0</v>
          </cell>
          <cell r="AA85">
            <v>2.6</v>
          </cell>
          <cell r="AB85">
            <v>9</v>
          </cell>
          <cell r="AC85" t="str">
            <v>Вит</v>
          </cell>
          <cell r="AD85" t="e">
            <v>#N/A</v>
          </cell>
        </row>
        <row r="86">
          <cell r="A86" t="str">
            <v>7227 САЛЯМИ ФИНСКАЯ Папа может с/к в/у 1/180  ОСТАНКИНО</v>
          </cell>
          <cell r="B86" t="str">
            <v>шт</v>
          </cell>
          <cell r="C86">
            <v>221</v>
          </cell>
          <cell r="D86">
            <v>207</v>
          </cell>
          <cell r="E86">
            <v>109</v>
          </cell>
          <cell r="F86">
            <v>312</v>
          </cell>
          <cell r="G86">
            <v>0.18</v>
          </cell>
          <cell r="H86" t="e">
            <v>#N/A</v>
          </cell>
          <cell r="I86">
            <v>114</v>
          </cell>
          <cell r="J86">
            <v>-5</v>
          </cell>
          <cell r="K86">
            <v>0</v>
          </cell>
          <cell r="L86">
            <v>0</v>
          </cell>
          <cell r="M86">
            <v>0</v>
          </cell>
          <cell r="S86">
            <v>21.8</v>
          </cell>
          <cell r="U86">
            <v>14.311926605504587</v>
          </cell>
          <cell r="V86">
            <v>14.311926605504587</v>
          </cell>
          <cell r="Y86">
            <v>15.6</v>
          </cell>
          <cell r="Z86">
            <v>6.2</v>
          </cell>
          <cell r="AA86">
            <v>14.8</v>
          </cell>
          <cell r="AB86">
            <v>37</v>
          </cell>
          <cell r="AC86" t="str">
            <v>Вит</v>
          </cell>
          <cell r="AD86" t="e">
            <v>#N/A</v>
          </cell>
        </row>
        <row r="87">
          <cell r="A87" t="str">
            <v>7231 КЛАССИЧЕСКАЯ ПМ вар п/о 0,3кг 8шт_209к ОСТАНКИНО</v>
          </cell>
          <cell r="B87" t="str">
            <v>шт</v>
          </cell>
          <cell r="C87">
            <v>854</v>
          </cell>
          <cell r="D87">
            <v>2121</v>
          </cell>
          <cell r="E87">
            <v>1645</v>
          </cell>
          <cell r="F87">
            <v>1294</v>
          </cell>
          <cell r="G87">
            <v>0.3</v>
          </cell>
          <cell r="H87" t="e">
            <v>#N/A</v>
          </cell>
          <cell r="I87">
            <v>1665</v>
          </cell>
          <cell r="J87">
            <v>-20</v>
          </cell>
          <cell r="K87">
            <v>0</v>
          </cell>
          <cell r="L87">
            <v>80</v>
          </cell>
          <cell r="M87">
            <v>960</v>
          </cell>
          <cell r="S87">
            <v>329</v>
          </cell>
          <cell r="U87">
            <v>7.094224924012158</v>
          </cell>
          <cell r="V87">
            <v>3.9331306990881458</v>
          </cell>
          <cell r="Y87">
            <v>251.2</v>
          </cell>
          <cell r="Z87">
            <v>316.8</v>
          </cell>
          <cell r="AA87">
            <v>329</v>
          </cell>
          <cell r="AB87">
            <v>239</v>
          </cell>
          <cell r="AC87" t="e">
            <v>#N/A</v>
          </cell>
          <cell r="AD87" t="e">
            <v>#N/A</v>
          </cell>
        </row>
        <row r="88">
          <cell r="A88" t="str">
            <v>7232 БОЯNСКАЯ ПМ п/к в/у 0,28кг 8шт_209к ОСТАНКИНО</v>
          </cell>
          <cell r="B88" t="str">
            <v>шт</v>
          </cell>
          <cell r="C88">
            <v>1031</v>
          </cell>
          <cell r="D88">
            <v>2039</v>
          </cell>
          <cell r="E88">
            <v>2076</v>
          </cell>
          <cell r="F88">
            <v>964</v>
          </cell>
          <cell r="G88">
            <v>0.28000000000000003</v>
          </cell>
          <cell r="H88" t="e">
            <v>#N/A</v>
          </cell>
          <cell r="I88">
            <v>2097</v>
          </cell>
          <cell r="J88">
            <v>-21</v>
          </cell>
          <cell r="K88">
            <v>0</v>
          </cell>
          <cell r="L88">
            <v>0</v>
          </cell>
          <cell r="M88">
            <v>1000</v>
          </cell>
          <cell r="S88">
            <v>415.2</v>
          </cell>
          <cell r="T88">
            <v>480</v>
          </cell>
          <cell r="U88">
            <v>5.8863198458574182</v>
          </cell>
          <cell r="V88">
            <v>2.3217726396917149</v>
          </cell>
          <cell r="Y88">
            <v>327</v>
          </cell>
          <cell r="Z88">
            <v>354.6</v>
          </cell>
          <cell r="AA88">
            <v>381</v>
          </cell>
          <cell r="AB88">
            <v>527</v>
          </cell>
          <cell r="AC88" t="e">
            <v>#N/A</v>
          </cell>
          <cell r="AD88" t="e">
            <v>#N/A</v>
          </cell>
        </row>
        <row r="89">
          <cell r="A89" t="str">
            <v>7235 ВЕТЧ.КЛАССИЧЕСКАЯ ПМ п/о 0,35кг 8шт_209к ОСТАНКИНО</v>
          </cell>
          <cell r="B89" t="str">
            <v>шт</v>
          </cell>
          <cell r="C89">
            <v>79</v>
          </cell>
          <cell r="D89">
            <v>40</v>
          </cell>
          <cell r="E89">
            <v>34</v>
          </cell>
          <cell r="F89">
            <v>85</v>
          </cell>
          <cell r="G89">
            <v>0.35</v>
          </cell>
          <cell r="H89" t="e">
            <v>#N/A</v>
          </cell>
          <cell r="I89">
            <v>34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S89">
            <v>6.8</v>
          </cell>
          <cell r="U89">
            <v>12.5</v>
          </cell>
          <cell r="V89">
            <v>12.5</v>
          </cell>
          <cell r="Y89">
            <v>8.4</v>
          </cell>
          <cell r="Z89">
            <v>12</v>
          </cell>
          <cell r="AA89">
            <v>4.5999999999999996</v>
          </cell>
          <cell r="AB89">
            <v>4</v>
          </cell>
          <cell r="AC89" t="str">
            <v>увел</v>
          </cell>
          <cell r="AD89" t="e">
            <v>#N/A</v>
          </cell>
        </row>
        <row r="90">
          <cell r="A90" t="str">
            <v>7236 СЕРВЕЛАТ КАРЕЛЬСКИЙ в/к в/у 0,28кг_209к ОСТАНКИНО</v>
          </cell>
          <cell r="B90" t="str">
            <v>шт</v>
          </cell>
          <cell r="C90">
            <v>2006</v>
          </cell>
          <cell r="D90">
            <v>5142</v>
          </cell>
          <cell r="E90">
            <v>4197</v>
          </cell>
          <cell r="F90">
            <v>2899</v>
          </cell>
          <cell r="G90">
            <v>0.28000000000000003</v>
          </cell>
          <cell r="H90">
            <v>45</v>
          </cell>
          <cell r="I90">
            <v>4216</v>
          </cell>
          <cell r="J90">
            <v>-19</v>
          </cell>
          <cell r="K90">
            <v>0</v>
          </cell>
          <cell r="L90">
            <v>320</v>
          </cell>
          <cell r="M90">
            <v>1600</v>
          </cell>
          <cell r="S90">
            <v>839.4</v>
          </cell>
          <cell r="T90">
            <v>200</v>
          </cell>
          <cell r="U90">
            <v>5.97927090779128</v>
          </cell>
          <cell r="V90">
            <v>3.4536573743149872</v>
          </cell>
          <cell r="Y90">
            <v>685.4</v>
          </cell>
          <cell r="Z90">
            <v>786.6</v>
          </cell>
          <cell r="AA90">
            <v>795.4</v>
          </cell>
          <cell r="AB90">
            <v>768</v>
          </cell>
          <cell r="AC90" t="e">
            <v>#N/A</v>
          </cell>
          <cell r="AD90" t="e">
            <v>#N/A</v>
          </cell>
        </row>
        <row r="91">
          <cell r="A91" t="str">
            <v>7241 САЛЯМИ Папа может п/к в/у 0,28кг_209к ОСТАНКИНО</v>
          </cell>
          <cell r="B91" t="str">
            <v>шт</v>
          </cell>
          <cell r="C91">
            <v>586</v>
          </cell>
          <cell r="D91">
            <v>1307</v>
          </cell>
          <cell r="E91">
            <v>1305</v>
          </cell>
          <cell r="F91">
            <v>562</v>
          </cell>
          <cell r="G91">
            <v>0.28000000000000003</v>
          </cell>
          <cell r="H91" t="e">
            <v>#N/A</v>
          </cell>
          <cell r="I91">
            <v>1325</v>
          </cell>
          <cell r="J91">
            <v>-20</v>
          </cell>
          <cell r="K91">
            <v>0</v>
          </cell>
          <cell r="L91">
            <v>0</v>
          </cell>
          <cell r="M91">
            <v>600</v>
          </cell>
          <cell r="S91">
            <v>261</v>
          </cell>
          <cell r="T91">
            <v>400</v>
          </cell>
          <cell r="U91">
            <v>5.9846743295019156</v>
          </cell>
          <cell r="V91">
            <v>2.1532567049808429</v>
          </cell>
          <cell r="Y91">
            <v>206.4</v>
          </cell>
          <cell r="Z91">
            <v>224</v>
          </cell>
          <cell r="AA91">
            <v>214.6</v>
          </cell>
          <cell r="AB91">
            <v>312</v>
          </cell>
          <cell r="AC91" t="str">
            <v>Мерч</v>
          </cell>
          <cell r="AD91" t="e">
            <v>#N/A</v>
          </cell>
        </row>
        <row r="92">
          <cell r="A92" t="str">
            <v>7245 ВЕТЧ.ФИЛЕЙНАЯ ПМ п/о 0,4кг 8шт ОСТАНКИНО</v>
          </cell>
          <cell r="B92" t="str">
            <v>шт</v>
          </cell>
          <cell r="C92">
            <v>88</v>
          </cell>
          <cell r="D92">
            <v>161</v>
          </cell>
          <cell r="E92">
            <v>119</v>
          </cell>
          <cell r="F92">
            <v>129</v>
          </cell>
          <cell r="G92">
            <v>0.4</v>
          </cell>
          <cell r="H92" t="e">
            <v>#N/A</v>
          </cell>
          <cell r="I92">
            <v>120</v>
          </cell>
          <cell r="J92">
            <v>-1</v>
          </cell>
          <cell r="K92">
            <v>0</v>
          </cell>
          <cell r="L92">
            <v>0</v>
          </cell>
          <cell r="M92">
            <v>0</v>
          </cell>
          <cell r="S92">
            <v>23.8</v>
          </cell>
          <cell r="T92">
            <v>40</v>
          </cell>
          <cell r="U92">
            <v>7.1008403361344534</v>
          </cell>
          <cell r="V92">
            <v>5.4201680672268902</v>
          </cell>
          <cell r="Y92">
            <v>26</v>
          </cell>
          <cell r="Z92">
            <v>29.6</v>
          </cell>
          <cell r="AA92">
            <v>26.4</v>
          </cell>
          <cell r="AB92">
            <v>35</v>
          </cell>
          <cell r="AC92" t="e">
            <v>#N/A</v>
          </cell>
          <cell r="AD92" t="e">
            <v>#N/A</v>
          </cell>
        </row>
        <row r="93">
          <cell r="A93" t="str">
            <v>7271 МЯСНЫЕ С ГОВЯДИНОЙ ПМ сос п/о мгс 1.5*4 ВЕС  ОСТАНКИНО</v>
          </cell>
          <cell r="B93" t="str">
            <v>кг</v>
          </cell>
          <cell r="D93">
            <v>185.94399999999999</v>
          </cell>
          <cell r="E93">
            <v>14</v>
          </cell>
          <cell r="F93">
            <v>180</v>
          </cell>
          <cell r="G93">
            <v>1</v>
          </cell>
          <cell r="H93" t="e">
            <v>#N/A</v>
          </cell>
          <cell r="I93">
            <v>0</v>
          </cell>
          <cell r="J93">
            <v>14</v>
          </cell>
          <cell r="K93">
            <v>0</v>
          </cell>
          <cell r="L93">
            <v>0</v>
          </cell>
          <cell r="M93">
            <v>50</v>
          </cell>
          <cell r="S93">
            <v>2.8</v>
          </cell>
          <cell r="T93">
            <v>80</v>
          </cell>
          <cell r="U93">
            <v>110.71428571428572</v>
          </cell>
          <cell r="V93">
            <v>64.285714285714292</v>
          </cell>
          <cell r="Y93">
            <v>26.6538</v>
          </cell>
          <cell r="Z93">
            <v>26.877800000000001</v>
          </cell>
          <cell r="AA93">
            <v>23.5824</v>
          </cell>
          <cell r="AB93">
            <v>0</v>
          </cell>
          <cell r="AC93" t="str">
            <v>Вит</v>
          </cell>
          <cell r="AD93" t="e">
            <v>#N/A</v>
          </cell>
        </row>
        <row r="94">
          <cell r="A94" t="str">
            <v>7284 ДЛЯ ДЕТЕЙ сос п/о мгс 0,33кг 6шт  ОСТАНКИНО</v>
          </cell>
          <cell r="B94" t="str">
            <v>шт</v>
          </cell>
          <cell r="C94">
            <v>121</v>
          </cell>
          <cell r="D94">
            <v>344</v>
          </cell>
          <cell r="E94">
            <v>332</v>
          </cell>
          <cell r="F94">
            <v>125</v>
          </cell>
          <cell r="G94">
            <v>0.33</v>
          </cell>
          <cell r="H94">
            <v>30</v>
          </cell>
          <cell r="I94">
            <v>345</v>
          </cell>
          <cell r="J94">
            <v>-13</v>
          </cell>
          <cell r="K94">
            <v>0</v>
          </cell>
          <cell r="L94">
            <v>0</v>
          </cell>
          <cell r="M94">
            <v>90</v>
          </cell>
          <cell r="S94">
            <v>66.400000000000006</v>
          </cell>
          <cell r="T94">
            <v>150</v>
          </cell>
          <cell r="U94">
            <v>5.4969879518072284</v>
          </cell>
          <cell r="V94">
            <v>1.8825301204819276</v>
          </cell>
          <cell r="Y94">
            <v>40.4</v>
          </cell>
          <cell r="Z94">
            <v>56.4</v>
          </cell>
          <cell r="AA94">
            <v>53</v>
          </cell>
          <cell r="AB94">
            <v>131</v>
          </cell>
          <cell r="AC94" t="e">
            <v>#N/A</v>
          </cell>
          <cell r="AD94" t="e">
            <v>#N/A</v>
          </cell>
        </row>
        <row r="95">
          <cell r="A95" t="str">
            <v>БОНУС МОЛОЧНЫЕ КЛАССИЧЕСКИЕ сос п/о в/у 0.3кг (6084)  ОСТАНКИНО</v>
          </cell>
          <cell r="B95" t="str">
            <v>шт</v>
          </cell>
          <cell r="C95">
            <v>113</v>
          </cell>
          <cell r="D95">
            <v>203</v>
          </cell>
          <cell r="E95">
            <v>109</v>
          </cell>
          <cell r="F95">
            <v>205</v>
          </cell>
          <cell r="G95">
            <v>0</v>
          </cell>
          <cell r="H95" t="e">
            <v>#N/A</v>
          </cell>
          <cell r="I95">
            <v>111</v>
          </cell>
          <cell r="J95">
            <v>-2</v>
          </cell>
          <cell r="K95">
            <v>0</v>
          </cell>
          <cell r="L95">
            <v>0</v>
          </cell>
          <cell r="M95">
            <v>0</v>
          </cell>
          <cell r="S95">
            <v>21.8</v>
          </cell>
          <cell r="U95">
            <v>9.4036697247706424</v>
          </cell>
          <cell r="V95">
            <v>9.4036697247706424</v>
          </cell>
          <cell r="Y95">
            <v>16.2</v>
          </cell>
          <cell r="Z95">
            <v>16.600000000000001</v>
          </cell>
          <cell r="AA95">
            <v>21.2</v>
          </cell>
          <cell r="AB95">
            <v>41</v>
          </cell>
          <cell r="AC95" t="e">
            <v>#N/A</v>
          </cell>
          <cell r="AD95" t="e">
            <v>#N/A</v>
          </cell>
        </row>
        <row r="96">
          <cell r="A96" t="str">
            <v>БОНУС МОЛОЧНЫЕ КЛАССИЧЕСКИЕ сос п/о мгс 2*4_С (4980)  ОСТАНКИНО</v>
          </cell>
          <cell r="B96" t="str">
            <v>кг</v>
          </cell>
          <cell r="C96">
            <v>82.960999999999999</v>
          </cell>
          <cell r="D96">
            <v>200</v>
          </cell>
          <cell r="E96">
            <v>16.873000000000001</v>
          </cell>
          <cell r="F96">
            <v>193.74700000000001</v>
          </cell>
          <cell r="G96">
            <v>0</v>
          </cell>
          <cell r="H96" t="e">
            <v>#N/A</v>
          </cell>
          <cell r="I96">
            <v>40</v>
          </cell>
          <cell r="J96">
            <v>-23.126999999999999</v>
          </cell>
          <cell r="K96">
            <v>0</v>
          </cell>
          <cell r="L96">
            <v>0</v>
          </cell>
          <cell r="M96">
            <v>0</v>
          </cell>
          <cell r="S96">
            <v>3.3746</v>
          </cell>
          <cell r="U96">
            <v>57.413323060510876</v>
          </cell>
          <cell r="V96">
            <v>57.413323060510876</v>
          </cell>
          <cell r="Y96">
            <v>5.4771999999999998</v>
          </cell>
          <cell r="Z96">
            <v>6.4343999999999992</v>
          </cell>
          <cell r="AA96">
            <v>8.0237999999999996</v>
          </cell>
          <cell r="AB96">
            <v>6.2530000000000001</v>
          </cell>
          <cell r="AC96" t="e">
            <v>#N/A</v>
          </cell>
          <cell r="AD96" t="e">
            <v>#N/A</v>
          </cell>
        </row>
        <row r="97">
          <cell r="A97" t="str">
            <v>БОНУС СОЧНЫЕ Папа может сос п/о мгс 1.5*4 (6954)  ОСТАНКИНО</v>
          </cell>
          <cell r="B97" t="str">
            <v>кг</v>
          </cell>
          <cell r="C97">
            <v>300.291</v>
          </cell>
          <cell r="D97">
            <v>510.82799999999997</v>
          </cell>
          <cell r="E97">
            <v>489.09699999999998</v>
          </cell>
          <cell r="F97">
            <v>315.73700000000002</v>
          </cell>
          <cell r="G97">
            <v>0</v>
          </cell>
          <cell r="H97" t="e">
            <v>#N/A</v>
          </cell>
          <cell r="I97">
            <v>483</v>
          </cell>
          <cell r="J97">
            <v>6.09699999999998</v>
          </cell>
          <cell r="K97">
            <v>0</v>
          </cell>
          <cell r="L97">
            <v>0</v>
          </cell>
          <cell r="M97">
            <v>0</v>
          </cell>
          <cell r="S97">
            <v>97.819400000000002</v>
          </cell>
          <cell r="U97">
            <v>3.2277544127238564</v>
          </cell>
          <cell r="V97">
            <v>3.2277544127238564</v>
          </cell>
          <cell r="Y97">
            <v>55.161800000000007</v>
          </cell>
          <cell r="Z97">
            <v>89.490600000000001</v>
          </cell>
          <cell r="AA97">
            <v>86.247799999999998</v>
          </cell>
          <cell r="AB97">
            <v>3.14</v>
          </cell>
          <cell r="AC97" t="e">
            <v>#N/A</v>
          </cell>
          <cell r="AD97" t="e">
            <v>#N/A</v>
          </cell>
        </row>
        <row r="98">
          <cell r="A98" t="str">
            <v>БОНУС СОЧНЫЕ сос п/о мгс 0.41кг_UZ (6087)  ОСТАНКИНО</v>
          </cell>
          <cell r="B98" t="str">
            <v>шт</v>
          </cell>
          <cell r="C98">
            <v>64</v>
          </cell>
          <cell r="D98">
            <v>708</v>
          </cell>
          <cell r="E98">
            <v>358</v>
          </cell>
          <cell r="F98">
            <v>407</v>
          </cell>
          <cell r="G98">
            <v>0</v>
          </cell>
          <cell r="H98">
            <v>0</v>
          </cell>
          <cell r="I98">
            <v>372</v>
          </cell>
          <cell r="J98">
            <v>-14</v>
          </cell>
          <cell r="K98">
            <v>0</v>
          </cell>
          <cell r="L98">
            <v>0</v>
          </cell>
          <cell r="M98">
            <v>0</v>
          </cell>
          <cell r="S98">
            <v>71.599999999999994</v>
          </cell>
          <cell r="U98">
            <v>5.6843575418994421</v>
          </cell>
          <cell r="V98">
            <v>5.6843575418994421</v>
          </cell>
          <cell r="Y98">
            <v>58.8</v>
          </cell>
          <cell r="Z98">
            <v>52.8</v>
          </cell>
          <cell r="AA98">
            <v>76.2</v>
          </cell>
          <cell r="AB98">
            <v>114</v>
          </cell>
          <cell r="AC98">
            <v>0</v>
          </cell>
          <cell r="AD9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19.07.2025 - 25.07.2025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4.05</v>
          </cell>
          <cell r="F7">
            <v>837.601</v>
          </cell>
        </row>
        <row r="8">
          <cell r="A8" t="str">
            <v xml:space="preserve"> 006  Колбаса Докторская НЕ ГОСТ, Вязанка вектор,ВЕС. ПОКОМ</v>
          </cell>
          <cell r="F8">
            <v>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5.4</v>
          </cell>
          <cell r="F9">
            <v>957.798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38</v>
          </cell>
          <cell r="F10">
            <v>3535.7350000000001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937</v>
          </cell>
          <cell r="F11">
            <v>4825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1443</v>
          </cell>
          <cell r="F12">
            <v>7419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1549</v>
          </cell>
          <cell r="F13">
            <v>8328</v>
          </cell>
        </row>
        <row r="14">
          <cell r="A14" t="str">
            <v xml:space="preserve"> 036  Колбаса Сервелат Запекуша с сочным окороком, Вязанка 0,35кг,  ПОКОМ</v>
          </cell>
          <cell r="F14">
            <v>1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89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9</v>
          </cell>
          <cell r="F16">
            <v>400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16</v>
          </cell>
          <cell r="F17">
            <v>425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20</v>
          </cell>
          <cell r="F18">
            <v>1818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2</v>
          </cell>
          <cell r="F19">
            <v>946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2</v>
          </cell>
          <cell r="F20">
            <v>164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F21">
            <v>206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</v>
          </cell>
          <cell r="F22">
            <v>852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0.85</v>
          </cell>
          <cell r="F23">
            <v>601.10699999999997</v>
          </cell>
        </row>
        <row r="24">
          <cell r="A24" t="str">
            <v xml:space="preserve"> 201  Ветчина Нежная ТМ Особый рецепт, (2,5кг), ПОКОМ</v>
          </cell>
          <cell r="D24">
            <v>82.504000000000005</v>
          </cell>
          <cell r="F24">
            <v>6317.9129999999996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0.8</v>
          </cell>
          <cell r="F25">
            <v>508.53199999999998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7.5</v>
          </cell>
          <cell r="F26">
            <v>2078.346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7</v>
          </cell>
          <cell r="F27">
            <v>753.59699999999998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0.85</v>
          </cell>
          <cell r="F28">
            <v>252.49600000000001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0.85</v>
          </cell>
          <cell r="F29">
            <v>194.91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16.05</v>
          </cell>
          <cell r="F30">
            <v>802.55100000000004</v>
          </cell>
        </row>
        <row r="31">
          <cell r="A31" t="str">
            <v xml:space="preserve"> 247  Сардельки Нежные, ВЕС.  ПОКОМ</v>
          </cell>
          <cell r="D31">
            <v>4.0999999999999996</v>
          </cell>
          <cell r="F31">
            <v>134.363</v>
          </cell>
        </row>
        <row r="32">
          <cell r="A32" t="str">
            <v xml:space="preserve"> 248  Сардельки Сочные ТМ Особый рецепт,   ПОКОМ</v>
          </cell>
          <cell r="F32">
            <v>185.33500000000001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13.305</v>
          </cell>
          <cell r="F33">
            <v>2286.9760000000001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169.285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101.5</v>
          </cell>
          <cell r="F35">
            <v>794.40099999999995</v>
          </cell>
        </row>
        <row r="36">
          <cell r="A36" t="str">
            <v xml:space="preserve"> 263  Шпикачки Стародворские, ВЕС.  ПОКОМ</v>
          </cell>
          <cell r="D36">
            <v>1.3</v>
          </cell>
          <cell r="F36">
            <v>152.15299999999999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42.155000000000001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18.600000000000001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17.433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17</v>
          </cell>
          <cell r="F40">
            <v>2346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1245</v>
          </cell>
          <cell r="F41">
            <v>6098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3240</v>
          </cell>
          <cell r="F42">
            <v>8338</v>
          </cell>
        </row>
        <row r="43">
          <cell r="A43" t="str">
            <v xml:space="preserve"> 283  Сосиски Сочинки, ВЕС, ТМ Стародворье ПОКОМ</v>
          </cell>
          <cell r="D43">
            <v>16.5</v>
          </cell>
          <cell r="F43">
            <v>1473.787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14</v>
          </cell>
          <cell r="F44">
            <v>832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19</v>
          </cell>
          <cell r="F45">
            <v>1595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2.2000000000000002</v>
          </cell>
          <cell r="F46">
            <v>287.774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18</v>
          </cell>
          <cell r="F47">
            <v>1474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35</v>
          </cell>
          <cell r="F48">
            <v>3324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1.5</v>
          </cell>
          <cell r="F49">
            <v>204.36600000000001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4.75</v>
          </cell>
          <cell r="F50">
            <v>860.55200000000002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23</v>
          </cell>
          <cell r="F51">
            <v>1790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37</v>
          </cell>
          <cell r="F52">
            <v>2477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19</v>
          </cell>
          <cell r="F53">
            <v>2082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17.600000000000001</v>
          </cell>
          <cell r="F54">
            <v>575.21699999999998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8.1999999999999993</v>
          </cell>
          <cell r="F55">
            <v>1085.7739999999999</v>
          </cell>
        </row>
        <row r="56">
          <cell r="A56" t="str">
            <v xml:space="preserve"> 316  Колбаса Нежная ТМ Зареченские ВЕС  ПОКОМ</v>
          </cell>
          <cell r="F56">
            <v>49.8</v>
          </cell>
        </row>
        <row r="57">
          <cell r="A57" t="str">
            <v xml:space="preserve"> 318  Сосиски Датские ТМ Зареченские, ВЕС  ПОКОМ</v>
          </cell>
          <cell r="D57">
            <v>8.0020000000000007</v>
          </cell>
          <cell r="F57">
            <v>4204.0619999999999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1156</v>
          </cell>
          <cell r="F58">
            <v>6958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2036</v>
          </cell>
          <cell r="F59">
            <v>7852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20</v>
          </cell>
          <cell r="F60">
            <v>2845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2</v>
          </cell>
          <cell r="F61">
            <v>505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8</v>
          </cell>
          <cell r="F62">
            <v>492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23.7</v>
          </cell>
          <cell r="F63">
            <v>1204.2080000000001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8</v>
          </cell>
          <cell r="F64">
            <v>496</v>
          </cell>
        </row>
        <row r="65">
          <cell r="A65" t="str">
            <v xml:space="preserve"> 335  Колбаса Сливушка ТМ Вязанка. ВЕС.  ПОКОМ </v>
          </cell>
          <cell r="D65">
            <v>17.399999999999999</v>
          </cell>
          <cell r="F65">
            <v>1221.6669999999999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1719</v>
          </cell>
          <cell r="F66">
            <v>6084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24</v>
          </cell>
          <cell r="F67">
            <v>3955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16.149999999999999</v>
          </cell>
          <cell r="F68">
            <v>1310.7070000000001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0.8</v>
          </cell>
          <cell r="F69">
            <v>271.10599999999999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2.5</v>
          </cell>
          <cell r="F70">
            <v>613.74800000000005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4.9000000000000004</v>
          </cell>
          <cell r="F71">
            <v>386.70100000000002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</v>
          </cell>
          <cell r="F72">
            <v>206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4</v>
          </cell>
          <cell r="F73">
            <v>547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6</v>
          </cell>
          <cell r="F74">
            <v>798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6.7</v>
          </cell>
          <cell r="F75">
            <v>247.916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7</v>
          </cell>
          <cell r="F76">
            <v>1039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10</v>
          </cell>
          <cell r="F77">
            <v>1234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6</v>
          </cell>
          <cell r="F78">
            <v>208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17</v>
          </cell>
          <cell r="F79">
            <v>1224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13</v>
          </cell>
          <cell r="F80">
            <v>808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</v>
          </cell>
          <cell r="F81">
            <v>379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1047</v>
          </cell>
          <cell r="F82">
            <v>5714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3468</v>
          </cell>
          <cell r="F83">
            <v>15098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7</v>
          </cell>
          <cell r="F84">
            <v>721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13.5</v>
          </cell>
          <cell r="F85">
            <v>1161.5239999999999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5</v>
          </cell>
          <cell r="F86">
            <v>427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3.9</v>
          </cell>
          <cell r="F87">
            <v>114.16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12</v>
          </cell>
          <cell r="F88">
            <v>1162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1</v>
          </cell>
          <cell r="F89">
            <v>754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6.45</v>
          </cell>
          <cell r="F90">
            <v>400.84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20</v>
          </cell>
          <cell r="F91">
            <v>4136.6229999999996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55.003</v>
          </cell>
          <cell r="F92">
            <v>8996.7639999999992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112.5</v>
          </cell>
          <cell r="F93">
            <v>8334.9130000000005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F94">
            <v>242.441</v>
          </cell>
        </row>
        <row r="95">
          <cell r="A95" t="str">
            <v xml:space="preserve"> 467  Колбаса Филейная 0,5кг ТМ Особый рецепт  ПОКОМ</v>
          </cell>
          <cell r="F95">
            <v>261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34.802999999999997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614</v>
          </cell>
          <cell r="F97">
            <v>2211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7</v>
          </cell>
          <cell r="F98">
            <v>1013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134</v>
          </cell>
          <cell r="F99">
            <v>1552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12</v>
          </cell>
          <cell r="F100">
            <v>926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F101">
            <v>10</v>
          </cell>
        </row>
        <row r="102">
          <cell r="A102" t="str">
            <v xml:space="preserve"> 519  Грудинка 0,12 кг нарезка ТМ Стародворье  ПОКОМ</v>
          </cell>
          <cell r="D102">
            <v>4</v>
          </cell>
          <cell r="F102">
            <v>333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D103">
            <v>4</v>
          </cell>
          <cell r="F103">
            <v>197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F104">
            <v>237</v>
          </cell>
        </row>
        <row r="105">
          <cell r="A105" t="str">
            <v xml:space="preserve"> 523  Колбаса Сальчичон нарезка 0,07кг ТМ Стародворье  ПОКОМ </v>
          </cell>
          <cell r="D105">
            <v>10</v>
          </cell>
          <cell r="F105">
            <v>505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D106">
            <v>9</v>
          </cell>
          <cell r="F106">
            <v>520</v>
          </cell>
        </row>
        <row r="107">
          <cell r="A107" t="str">
            <v xml:space="preserve"> 525  Колбаса Фуэт нарезка 0,07кг ТМ Стародворье  ПОКОМ</v>
          </cell>
          <cell r="D107">
            <v>5</v>
          </cell>
          <cell r="F107">
            <v>418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D108">
            <v>6</v>
          </cell>
          <cell r="F108">
            <v>405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D109">
            <v>7</v>
          </cell>
          <cell r="F109">
            <v>354</v>
          </cell>
        </row>
        <row r="110">
          <cell r="A110" t="str">
            <v>0108 Продукт По-Российски Классический с зам. молочного жира мдж 50% 200г ТМ КОРОВИНО   ОСТАНКИНО</v>
          </cell>
          <cell r="D110">
            <v>159</v>
          </cell>
          <cell r="F110">
            <v>159</v>
          </cell>
        </row>
        <row r="111">
          <cell r="A111" t="str">
            <v>0139 Продукт По-Российски Классический с зам. молочного жира мдж 50% ТМ Коровино  ВЕС  ОСТАНКИНО</v>
          </cell>
          <cell r="D111">
            <v>28</v>
          </cell>
          <cell r="F111">
            <v>28</v>
          </cell>
        </row>
        <row r="112">
          <cell r="A112" t="str">
            <v>0447 Сыр Голландский 45% Нарезка 125г ТМ Папа может ОСТАНКИНО</v>
          </cell>
          <cell r="D112">
            <v>153</v>
          </cell>
          <cell r="F112">
            <v>153</v>
          </cell>
        </row>
        <row r="113">
          <cell r="A113" t="str">
            <v>0454 Сыр Российский Особый 50%, Нарезка 125г тф ТМ Папа Может  ОСТАНКИНО</v>
          </cell>
          <cell r="D113">
            <v>187</v>
          </cell>
          <cell r="F113">
            <v>187</v>
          </cell>
        </row>
        <row r="114">
          <cell r="A114" t="str">
            <v>1481 Сыр Бурмакинский со вкусом топленого молока 45% (брус) ВЕС  ОСТАНКИНО</v>
          </cell>
          <cell r="D114">
            <v>30</v>
          </cell>
          <cell r="F114">
            <v>33</v>
          </cell>
        </row>
        <row r="115">
          <cell r="A115" t="str">
            <v>2704 Сливочный со вкусом топл. молока 45% тм Папа Может. брус (2шт)  ОСТАНКИНО</v>
          </cell>
          <cell r="D115">
            <v>6</v>
          </cell>
          <cell r="F115">
            <v>6</v>
          </cell>
        </row>
        <row r="116">
          <cell r="A116" t="str">
            <v>3215 ВЕТЧ.МЯСНАЯ Папа может п/о 0.4кг 8шт.    ОСТАНКИНО</v>
          </cell>
          <cell r="D116">
            <v>948</v>
          </cell>
          <cell r="F116">
            <v>948</v>
          </cell>
        </row>
        <row r="117">
          <cell r="A117" t="str">
            <v>3684 ПРЕСИЖН с/к в/у 1/250 8шт.   ОСТАНКИНО</v>
          </cell>
          <cell r="D117">
            <v>114</v>
          </cell>
          <cell r="F117">
            <v>114</v>
          </cell>
        </row>
        <row r="118">
          <cell r="A118" t="str">
            <v>3798 Сыч/Прод Коровино Российский 50% 200г СЗМЖ  ОСТАНКИНО</v>
          </cell>
          <cell r="D118">
            <v>2</v>
          </cell>
          <cell r="F118">
            <v>2</v>
          </cell>
        </row>
        <row r="119">
          <cell r="A119" t="str">
            <v>4063 МЯСНАЯ Папа может вар п/о_Л   ОСТАНКИНО</v>
          </cell>
          <cell r="D119">
            <v>2077.549</v>
          </cell>
          <cell r="F119">
            <v>2077.549</v>
          </cell>
        </row>
        <row r="120">
          <cell r="A120" t="str">
            <v>4117 ЭКСТРА Папа может с/к в/у_Л   ОСТАНКИНО</v>
          </cell>
          <cell r="D120">
            <v>42.1</v>
          </cell>
          <cell r="F120">
            <v>42.1</v>
          </cell>
        </row>
        <row r="121">
          <cell r="A121" t="str">
            <v>4163 Сыр Боккончини копченый 40% 100 гр.  ОСТАНКИНО</v>
          </cell>
          <cell r="D121">
            <v>221</v>
          </cell>
          <cell r="F121">
            <v>221</v>
          </cell>
        </row>
        <row r="122">
          <cell r="A122" t="str">
            <v>4170 Сыр Скаморца свежий 40% 100 гр.  ОСТАНКИНО</v>
          </cell>
          <cell r="D122">
            <v>241</v>
          </cell>
          <cell r="F122">
            <v>241</v>
          </cell>
        </row>
        <row r="123">
          <cell r="A123" t="str">
            <v>4187 Сыр рассольный жирный Чечил 45% 100 гр  ОСТАНКИНО</v>
          </cell>
          <cell r="D123">
            <v>5</v>
          </cell>
          <cell r="F123">
            <v>5</v>
          </cell>
        </row>
        <row r="124">
          <cell r="A124" t="str">
            <v>4187 Сыр Чечил свежий 45% 100г/6шт ТМ Папа Может  ОСТАНКИНО</v>
          </cell>
          <cell r="D124">
            <v>427</v>
          </cell>
          <cell r="F124">
            <v>429</v>
          </cell>
        </row>
        <row r="125">
          <cell r="A125" t="str">
            <v>4194 Сыр рассольный жирный Чечил копченый 45% 100 гр  ОСТАНКИНО</v>
          </cell>
          <cell r="D125">
            <v>3</v>
          </cell>
          <cell r="F125">
            <v>3</v>
          </cell>
        </row>
        <row r="126">
          <cell r="A126" t="str">
            <v>4194 Сыр Чечил копченый 43% 100г/6шт ТМ Папа Может  ОСТАНКИНО</v>
          </cell>
          <cell r="D126">
            <v>381</v>
          </cell>
          <cell r="F126">
            <v>381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150.80000000000001</v>
          </cell>
          <cell r="F127">
            <v>150.80000000000001</v>
          </cell>
        </row>
        <row r="128">
          <cell r="A128" t="str">
            <v>4813 ФИЛЕЙНАЯ Папа может вар п/о_Л   ОСТАНКИНО</v>
          </cell>
          <cell r="D128">
            <v>564</v>
          </cell>
          <cell r="F128">
            <v>564</v>
          </cell>
        </row>
        <row r="129">
          <cell r="A129" t="str">
            <v>4819 Сыр "Пармезан" 40% кусок 180 гр  ОСТАНКИНО</v>
          </cell>
          <cell r="D129">
            <v>105</v>
          </cell>
          <cell r="F129">
            <v>105</v>
          </cell>
        </row>
        <row r="130">
          <cell r="A130" t="str">
            <v>4903 Сыр Перлини 40% 100гр (8шт)  ОСТАНКИНО</v>
          </cell>
          <cell r="D130">
            <v>79</v>
          </cell>
          <cell r="F130">
            <v>81</v>
          </cell>
        </row>
        <row r="131">
          <cell r="A131" t="str">
            <v>4910 Сыр Перлини копченый 40% 100гр (8шт)  ОСТАНКИНО</v>
          </cell>
          <cell r="D131">
            <v>62</v>
          </cell>
          <cell r="F131">
            <v>65</v>
          </cell>
        </row>
        <row r="132">
          <cell r="A132" t="str">
            <v>4927 Сыр Перлини со вкусом Васаби 40% 100гр (8шт)  ОСТАНКИНО</v>
          </cell>
          <cell r="D132">
            <v>42</v>
          </cell>
          <cell r="F132">
            <v>42</v>
          </cell>
        </row>
        <row r="133">
          <cell r="A133" t="str">
            <v>4993 САЛЯМИ ИТАЛЬЯНСКАЯ с/к в/у 1/250*8_120c ОСТАНКИНО</v>
          </cell>
          <cell r="D133">
            <v>484</v>
          </cell>
          <cell r="F133">
            <v>484</v>
          </cell>
        </row>
        <row r="134">
          <cell r="A134" t="str">
            <v>5204 Сыр полутвердый "Российский", ВЕС брус, с массовой долей жира 50%  ОСТАНКИНО</v>
          </cell>
          <cell r="D134">
            <v>64.5</v>
          </cell>
          <cell r="F134">
            <v>64.5</v>
          </cell>
        </row>
        <row r="135">
          <cell r="A135" t="str">
            <v>5235 Сыр полутвердый "Голландский" 45%, брус ВЕС  ОСТАНКИНО</v>
          </cell>
          <cell r="D135">
            <v>45.65</v>
          </cell>
          <cell r="F135">
            <v>45.65</v>
          </cell>
        </row>
        <row r="136">
          <cell r="A136" t="str">
            <v>5242 Сыр полутвердый "Гауда", 45%, ВЕС брус из блока 1/5  ОСТАНКИНО</v>
          </cell>
          <cell r="D136">
            <v>8.5</v>
          </cell>
          <cell r="F136">
            <v>8.5</v>
          </cell>
        </row>
        <row r="137">
          <cell r="A137" t="str">
            <v>5246 ДОКТОРСКАЯ ПРЕМИУМ вар б/о мгс_30с ОСТАНКИНО</v>
          </cell>
          <cell r="D137">
            <v>136.6</v>
          </cell>
          <cell r="F137">
            <v>136.6</v>
          </cell>
        </row>
        <row r="138">
          <cell r="A138" t="str">
            <v>5247 РУССКАЯ ПРЕМИУМ вар б/о мгс_30с ОСТАНКИНО</v>
          </cell>
          <cell r="D138">
            <v>51</v>
          </cell>
          <cell r="F138">
            <v>51</v>
          </cell>
        </row>
        <row r="139">
          <cell r="A139" t="str">
            <v>5483 ЭКСТРА Папа может с/к в/у 1/250 8шт.   ОСТАНКИНО</v>
          </cell>
          <cell r="D139">
            <v>1194</v>
          </cell>
          <cell r="F139">
            <v>1194</v>
          </cell>
        </row>
        <row r="140">
          <cell r="A140" t="str">
            <v>5544 Сервелат Финский в/к в/у_45с НОВАЯ ОСТАНКИНО</v>
          </cell>
          <cell r="D140">
            <v>1281.0429999999999</v>
          </cell>
          <cell r="F140">
            <v>1281.0429999999999</v>
          </cell>
        </row>
        <row r="141">
          <cell r="A141" t="str">
            <v>5679 САЛЯМИ ИТАЛЬЯНСКАЯ с/к в/у 1/150_60с ОСТАНКИНО</v>
          </cell>
          <cell r="D141">
            <v>637</v>
          </cell>
          <cell r="F141">
            <v>637</v>
          </cell>
        </row>
        <row r="142">
          <cell r="A142" t="str">
            <v>5682 САЛЯМИ МЕЛКОЗЕРНЕНАЯ с/к в/у 1/120_60с   ОСТАНКИНО</v>
          </cell>
          <cell r="D142">
            <v>3615</v>
          </cell>
          <cell r="F142">
            <v>3615</v>
          </cell>
        </row>
        <row r="143">
          <cell r="A143" t="str">
            <v>5706 АРОМАТНАЯ Папа может с/к в/у 1/250 8шт.  ОСТАНКИНО</v>
          </cell>
          <cell r="D143">
            <v>906</v>
          </cell>
          <cell r="F143">
            <v>906</v>
          </cell>
        </row>
        <row r="144">
          <cell r="A144" t="str">
            <v>5708 ПОСОЛЬСКАЯ Папа может с/к в/у ОСТАНКИНО</v>
          </cell>
          <cell r="D144">
            <v>78.8</v>
          </cell>
          <cell r="F144">
            <v>78.8</v>
          </cell>
        </row>
        <row r="145">
          <cell r="A145" t="str">
            <v>5851 ЭКСТРА Папа может вар п/о   ОСТАНКИНО</v>
          </cell>
          <cell r="D145">
            <v>285.95</v>
          </cell>
          <cell r="F145">
            <v>285.95</v>
          </cell>
        </row>
        <row r="146">
          <cell r="A146" t="str">
            <v>5931 ОХОТНИЧЬЯ Папа может с/к в/у 1/220 8шт.   ОСТАНКИНО</v>
          </cell>
          <cell r="D146">
            <v>1496</v>
          </cell>
          <cell r="F146">
            <v>1496</v>
          </cell>
        </row>
        <row r="147">
          <cell r="A147" t="str">
            <v>5992 ВРЕМЯ ОКРОШКИ Папа может вар п/о 0.4кг   ОСТАНКИНО</v>
          </cell>
          <cell r="D147">
            <v>1589</v>
          </cell>
          <cell r="F147">
            <v>1589</v>
          </cell>
        </row>
        <row r="148">
          <cell r="A148" t="str">
            <v>6004 РАГУ СВИНОЕ 1кг 8шт.зам_120с ОСТАНКИНО</v>
          </cell>
          <cell r="D148">
            <v>176</v>
          </cell>
          <cell r="F148">
            <v>176</v>
          </cell>
        </row>
        <row r="149">
          <cell r="A149" t="str">
            <v>6221 НЕАПОЛИТАНСКИЙ ДУЭТ с/к с/н мгс 1/90  ОСТАНКИНО</v>
          </cell>
          <cell r="D149">
            <v>921</v>
          </cell>
          <cell r="F149">
            <v>921</v>
          </cell>
        </row>
        <row r="150">
          <cell r="A150" t="str">
            <v>6228 МЯСНОЕ АССОРТИ к/з с/н мгс 1/90 10шт.  ОСТАНКИНО</v>
          </cell>
          <cell r="D150">
            <v>752</v>
          </cell>
          <cell r="F150">
            <v>752</v>
          </cell>
        </row>
        <row r="151">
          <cell r="A151" t="str">
            <v>6247 ДОМАШНЯЯ Папа может вар п/о 0,4кг 8шт.  ОСТАНКИНО</v>
          </cell>
          <cell r="D151">
            <v>196</v>
          </cell>
          <cell r="F151">
            <v>196</v>
          </cell>
        </row>
        <row r="152">
          <cell r="A152" t="str">
            <v>6268 ГОВЯЖЬЯ Папа может вар п/о 0,4кг 8 шт.  ОСТАНКИНО</v>
          </cell>
          <cell r="D152">
            <v>1147</v>
          </cell>
          <cell r="F152">
            <v>1147</v>
          </cell>
        </row>
        <row r="153">
          <cell r="A153" t="str">
            <v>6279 КОРЕЙКА ПО-ОСТ.к/в в/с с/н в/у 1/150_45с  ОСТАНКИНО</v>
          </cell>
          <cell r="D153">
            <v>928</v>
          </cell>
          <cell r="F153">
            <v>928</v>
          </cell>
        </row>
        <row r="154">
          <cell r="A154" t="str">
            <v>6303 МЯСНЫЕ Папа может сос п/о мгс 1.5*3  ОСТАНКИНО</v>
          </cell>
          <cell r="D154">
            <v>608.1</v>
          </cell>
          <cell r="F154">
            <v>608.1</v>
          </cell>
        </row>
        <row r="155">
          <cell r="A155" t="str">
            <v>6324 ДОКТОРСКАЯ ГОСТ вар п/о 0.4кг 8шт.  ОСТАНКИНО</v>
          </cell>
          <cell r="D155">
            <v>117</v>
          </cell>
          <cell r="F155">
            <v>117</v>
          </cell>
        </row>
        <row r="156">
          <cell r="A156" t="str">
            <v>6325 ДОКТОРСКАЯ ПРЕМИУМ вар п/о 0.4кг 8шт.  ОСТАНКИНО</v>
          </cell>
          <cell r="D156">
            <v>2444</v>
          </cell>
          <cell r="F156">
            <v>2444</v>
          </cell>
        </row>
        <row r="157">
          <cell r="A157" t="str">
            <v>6333 МЯСНАЯ Папа может вар п/о 0.4кг 8шт.  ОСТАНКИНО</v>
          </cell>
          <cell r="D157">
            <v>5503</v>
          </cell>
          <cell r="F157">
            <v>5503</v>
          </cell>
        </row>
        <row r="158">
          <cell r="A158" t="str">
            <v>6340 ДОМАШНИЙ РЕЦЕПТ Коровино 0.5кг 8шт.  ОСТАНКИНО</v>
          </cell>
          <cell r="D158">
            <v>495</v>
          </cell>
          <cell r="F158">
            <v>495</v>
          </cell>
        </row>
        <row r="159">
          <cell r="A159" t="str">
            <v>6353 ЭКСТРА Папа может вар п/о 0.4кг 8шт.  ОСТАНКИНО</v>
          </cell>
          <cell r="D159">
            <v>1640</v>
          </cell>
          <cell r="F159">
            <v>1640</v>
          </cell>
        </row>
        <row r="160">
          <cell r="A160" t="str">
            <v>6392 ФИЛЕЙНАЯ Папа может вар п/о 0.4кг. ОСТАНКИНО</v>
          </cell>
          <cell r="D160">
            <v>4717</v>
          </cell>
          <cell r="F160">
            <v>4717</v>
          </cell>
        </row>
        <row r="161">
          <cell r="A161" t="str">
            <v>6426 КЛАССИЧЕСКАЯ ПМ вар п/о 0.3кг 8шт.  ОСТАНКИНО</v>
          </cell>
          <cell r="D161">
            <v>20</v>
          </cell>
          <cell r="F161">
            <v>20</v>
          </cell>
        </row>
        <row r="162">
          <cell r="A162" t="str">
            <v>6448 СВИНИНА МАДЕРА с/к с/н в/у 1/100 10шт.   ОСТАНКИНО</v>
          </cell>
          <cell r="D162">
            <v>237</v>
          </cell>
          <cell r="F162">
            <v>237</v>
          </cell>
        </row>
        <row r="163">
          <cell r="A163" t="str">
            <v>6453 ЭКСТРА Папа может с/к с/н в/у 1/100 14шт.   ОСТАНКИНО</v>
          </cell>
          <cell r="D163">
            <v>3415</v>
          </cell>
          <cell r="F163">
            <v>3415</v>
          </cell>
        </row>
        <row r="164">
          <cell r="A164" t="str">
            <v>6454 АРОМАТНАЯ с/к с/н в/у 1/100 14шт.  ОСТАНКИНО</v>
          </cell>
          <cell r="D164">
            <v>2901</v>
          </cell>
          <cell r="F164">
            <v>2901</v>
          </cell>
        </row>
        <row r="165">
          <cell r="A165" t="str">
            <v>6459 СЕРВЕЛАТ ШВЕЙЦАРСК. в/к с/н в/у 1/100*10  ОСТАНКИНО</v>
          </cell>
          <cell r="D165">
            <v>1611</v>
          </cell>
          <cell r="F165">
            <v>1611</v>
          </cell>
        </row>
        <row r="166">
          <cell r="A166" t="str">
            <v>6470 ВЕТЧ.МРАМОРНАЯ в/у_45с  ОСТАНКИНО</v>
          </cell>
          <cell r="D166">
            <v>76.900000000000006</v>
          </cell>
          <cell r="F166">
            <v>76.900000000000006</v>
          </cell>
        </row>
        <row r="167">
          <cell r="A167" t="str">
            <v>6495 ВЕТЧ.МРАМОРНАЯ в/у срез 0.3кг 6шт_45с  ОСТАНКИНО</v>
          </cell>
          <cell r="D167">
            <v>303</v>
          </cell>
          <cell r="F167">
            <v>303</v>
          </cell>
        </row>
        <row r="168">
          <cell r="A168" t="str">
            <v>6527 ШПИКАЧКИ СОЧНЫЕ ПМ сар б/о мгс 1*3 45с ОСТАНКИНО</v>
          </cell>
          <cell r="D168">
            <v>500.45600000000002</v>
          </cell>
          <cell r="F168">
            <v>500.45600000000002</v>
          </cell>
        </row>
        <row r="169">
          <cell r="A169" t="str">
            <v>6528 ШПИКАЧКИ СОЧНЫЕ ПМ сар б/о мгс 0.4кг 45с  ОСТАНКИНО</v>
          </cell>
          <cell r="D169">
            <v>96</v>
          </cell>
          <cell r="F169">
            <v>96</v>
          </cell>
        </row>
        <row r="170">
          <cell r="A170" t="str">
            <v>6586 МРАМОРНАЯ И БАЛЫКОВАЯ в/к с/н мгс 1/90 ОСТАНКИНО</v>
          </cell>
          <cell r="D170">
            <v>954</v>
          </cell>
          <cell r="F170">
            <v>954</v>
          </cell>
        </row>
        <row r="171">
          <cell r="A171" t="str">
            <v>6609 С ГОВЯДИНОЙ ПМ сар б/о мгс 0.4кг_45с ОСТАНКИНО</v>
          </cell>
          <cell r="D171">
            <v>111</v>
          </cell>
          <cell r="F171">
            <v>111</v>
          </cell>
        </row>
        <row r="172">
          <cell r="A172" t="str">
            <v>6616 МОЛОЧНЫЕ КЛАССИЧЕСКИЕ сос п/о в/у 0.3кг  ОСТАНКИНО</v>
          </cell>
          <cell r="D172">
            <v>3411</v>
          </cell>
          <cell r="F172">
            <v>3411</v>
          </cell>
        </row>
        <row r="173">
          <cell r="A173" t="str">
            <v>6697 СЕРВЕЛАТ ФИНСКИЙ ПМ в/к в/у 0,35кг 8шт.  ОСТАНКИНО</v>
          </cell>
          <cell r="D173">
            <v>5726</v>
          </cell>
          <cell r="F173">
            <v>5726</v>
          </cell>
        </row>
        <row r="174">
          <cell r="A174" t="str">
            <v>6713 СОЧНЫЙ ГРИЛЬ ПМ сос п/о мгс 0.41кг 8шт.  ОСТАНКИНО</v>
          </cell>
          <cell r="D174">
            <v>2889</v>
          </cell>
          <cell r="F174">
            <v>2889</v>
          </cell>
        </row>
        <row r="175">
          <cell r="A175" t="str">
            <v>6724 МОЛОЧНЫЕ ПМ сос п/о мгс 0.41кг 10шт.  ОСТАНКИНО</v>
          </cell>
          <cell r="D175">
            <v>1194</v>
          </cell>
          <cell r="F175">
            <v>1194</v>
          </cell>
        </row>
        <row r="176">
          <cell r="A176" t="str">
            <v>6765 РУБЛЕНЫЕ сос ц/о мгс 0.36кг 6шт.  ОСТАНКИНО</v>
          </cell>
          <cell r="D176">
            <v>682</v>
          </cell>
          <cell r="F176">
            <v>682</v>
          </cell>
        </row>
        <row r="177">
          <cell r="A177" t="str">
            <v>6785 ВЕНСКАЯ САЛЯМИ п/к в/у 0.33кг 8шт.  ОСТАНКИНО</v>
          </cell>
          <cell r="D177">
            <v>264</v>
          </cell>
          <cell r="F177">
            <v>264</v>
          </cell>
        </row>
        <row r="178">
          <cell r="A178" t="str">
            <v>6787 СЕРВЕЛАТ КРЕМЛЕВСКИЙ в/к в/у 0,33кг 8шт.  ОСТАНКИНО</v>
          </cell>
          <cell r="D178">
            <v>350</v>
          </cell>
          <cell r="F178">
            <v>350</v>
          </cell>
        </row>
        <row r="179">
          <cell r="A179" t="str">
            <v>6793 БАЛЫКОВАЯ в/к в/у 0,33кг 8шт.  ОСТАНКИНО</v>
          </cell>
          <cell r="D179">
            <v>662</v>
          </cell>
          <cell r="F179">
            <v>662</v>
          </cell>
        </row>
        <row r="180">
          <cell r="A180" t="str">
            <v>6829 МОЛОЧНЫЕ КЛАССИЧЕСКИЕ сос п/о мгс 2*4_С  ОСТАНКИНО</v>
          </cell>
          <cell r="D180">
            <v>1477.5</v>
          </cell>
          <cell r="F180">
            <v>1477.5</v>
          </cell>
        </row>
        <row r="181">
          <cell r="A181" t="str">
            <v>6837 ФИЛЕЙНЫЕ Папа Может сос ц/о мгс 0.4кг  ОСТАНКИНО</v>
          </cell>
          <cell r="D181">
            <v>1750</v>
          </cell>
          <cell r="F181">
            <v>1750</v>
          </cell>
        </row>
        <row r="182">
          <cell r="A182" t="str">
            <v>6842 ДЫМОВИЦА ИЗ ОКОРОКА к/в мл/к в/у 0,3кг  ОСТАНКИНО</v>
          </cell>
          <cell r="D182">
            <v>352</v>
          </cell>
          <cell r="F182">
            <v>352</v>
          </cell>
        </row>
        <row r="183">
          <cell r="A183" t="str">
            <v>6861 ДОМАШНИЙ РЕЦЕПТ Коровино вар п/о  ОСТАНКИНО</v>
          </cell>
          <cell r="D183">
            <v>197</v>
          </cell>
          <cell r="F183">
            <v>197</v>
          </cell>
        </row>
        <row r="184">
          <cell r="A184" t="str">
            <v>6866 ВЕТЧ.НЕЖНАЯ Коровино п/о_Маяк  ОСТАНКИНО</v>
          </cell>
          <cell r="D184">
            <v>303</v>
          </cell>
          <cell r="F184">
            <v>303</v>
          </cell>
        </row>
        <row r="185">
          <cell r="A185" t="str">
            <v>6909 ДЛЯ ДЕТЕЙ сос п/о мгс 0.33кг 8шт.  ОСТАНКИНО</v>
          </cell>
          <cell r="D185">
            <v>3</v>
          </cell>
          <cell r="F185">
            <v>3</v>
          </cell>
        </row>
        <row r="186">
          <cell r="A186" t="str">
            <v>7001 КЛАССИЧЕСКИЕ Папа может сар б/о мгс 1*3  ОСТАНКИНО</v>
          </cell>
          <cell r="D186">
            <v>318.2</v>
          </cell>
          <cell r="F186">
            <v>318.2</v>
          </cell>
        </row>
        <row r="187">
          <cell r="A187" t="str">
            <v>7038 С ГОВЯДИНОЙ ПМ сос п/о мгс 1.5*4  ОСТАНКИНО</v>
          </cell>
          <cell r="D187">
            <v>37.9</v>
          </cell>
          <cell r="F187">
            <v>37.9</v>
          </cell>
        </row>
        <row r="188">
          <cell r="A188" t="str">
            <v>7040 С ИНДЕЙКОЙ ПМ сос ц/о в/у 1/270 8шт.  ОСТАНКИНО</v>
          </cell>
          <cell r="D188">
            <v>282</v>
          </cell>
          <cell r="F188">
            <v>282</v>
          </cell>
        </row>
        <row r="189">
          <cell r="A189" t="str">
            <v>7059 ШПИКАЧКИ СОЧНЫЕ С БЕК. п/о мгс 0.3кг_60с  ОСТАНКИНО</v>
          </cell>
          <cell r="D189">
            <v>759</v>
          </cell>
          <cell r="F189">
            <v>759</v>
          </cell>
        </row>
        <row r="190">
          <cell r="A190" t="str">
            <v>7064 СОЧНЫЕ ПМ сос п/о в/у 1/350 8 шт_50с ОСТАНКИНО</v>
          </cell>
          <cell r="D190">
            <v>4</v>
          </cell>
          <cell r="F190">
            <v>4</v>
          </cell>
        </row>
        <row r="191">
          <cell r="A191" t="str">
            <v>7066 СОЧНЫЕ ПМ сос п/о мгс 0.41кг 10шт_50с  ОСТАНКИНО</v>
          </cell>
          <cell r="D191">
            <v>10013</v>
          </cell>
          <cell r="F191">
            <v>10013</v>
          </cell>
        </row>
        <row r="192">
          <cell r="A192" t="str">
            <v>7070 СОЧНЫЕ ПМ сос п/о мгс 1.5*4_А_50с  ОСТАНКИНО</v>
          </cell>
          <cell r="D192">
            <v>5477.3</v>
          </cell>
          <cell r="F192">
            <v>5477.3</v>
          </cell>
        </row>
        <row r="193">
          <cell r="A193" t="str">
            <v>7073 МОЛОЧ.ПРЕМИУМ ПМ сос п/о в/у 1/350_50с  ОСТАНКИНО</v>
          </cell>
          <cell r="D193">
            <v>2547</v>
          </cell>
          <cell r="F193">
            <v>2547</v>
          </cell>
        </row>
        <row r="194">
          <cell r="A194" t="str">
            <v>7074 МОЛОЧ.ПРЕМИУМ ПМ сос п/о мгс 0.6кг_50с  ОСТАНКИНО</v>
          </cell>
          <cell r="D194">
            <v>144</v>
          </cell>
          <cell r="F194">
            <v>144</v>
          </cell>
        </row>
        <row r="195">
          <cell r="A195" t="str">
            <v>7075 МОЛОЧ.ПРЕМИУМ ПМ сос п/о мгс 1.5*4_О_50с  ОСТАНКИНО</v>
          </cell>
          <cell r="D195">
            <v>133.5</v>
          </cell>
          <cell r="F195">
            <v>133.5</v>
          </cell>
        </row>
        <row r="196">
          <cell r="A196" t="str">
            <v>7077 МЯСНЫЕ С ГОВЯД.ПМ сос п/о мгс 0.4кг_50с  ОСТАНКИНО</v>
          </cell>
          <cell r="D196">
            <v>2985</v>
          </cell>
          <cell r="F196">
            <v>2985</v>
          </cell>
        </row>
        <row r="197">
          <cell r="A197" t="str">
            <v>7080 СЛИВОЧНЫЕ ПМ сос п/о мгс 0.41кг 10шт. 50с  ОСТАНКИНО</v>
          </cell>
          <cell r="D197">
            <v>5070</v>
          </cell>
          <cell r="F197">
            <v>5070</v>
          </cell>
        </row>
        <row r="198">
          <cell r="A198" t="str">
            <v>7082 СЛИВОЧНЫЕ ПМ сос п/о мгс 1.5*4_50с  ОСТАНКИНО</v>
          </cell>
          <cell r="D198">
            <v>221.4</v>
          </cell>
          <cell r="F198">
            <v>221.4</v>
          </cell>
        </row>
        <row r="199">
          <cell r="A199" t="str">
            <v>7087 ШПИК С ЧЕСНОК.И ПЕРЦЕМ к/в в/у 0.3кг_50с  ОСТАНКИНО</v>
          </cell>
          <cell r="D199">
            <v>371</v>
          </cell>
          <cell r="F199">
            <v>371</v>
          </cell>
        </row>
        <row r="200">
          <cell r="A200" t="str">
            <v>7090 СВИНИНА ПО-ДОМ. к/в мл/к в/у 0.3кг_50с  ОСТАНКИНО</v>
          </cell>
          <cell r="D200">
            <v>873</v>
          </cell>
          <cell r="F200">
            <v>873</v>
          </cell>
        </row>
        <row r="201">
          <cell r="A201" t="str">
            <v>7092 БЕКОН Папа может с/к с/н в/у 1/140_50с  ОСТАНКИНО</v>
          </cell>
          <cell r="D201">
            <v>1377</v>
          </cell>
          <cell r="F201">
            <v>1377</v>
          </cell>
        </row>
        <row r="202">
          <cell r="A202" t="str">
            <v>7105 МИЛАНО с/к с/н мгс 1/90 12шт.  ОСТАНКИНО</v>
          </cell>
          <cell r="D202">
            <v>3</v>
          </cell>
          <cell r="F202">
            <v>3</v>
          </cell>
        </row>
        <row r="203">
          <cell r="A203" t="str">
            <v>7106 ТОСКАНО с/к с/н мгс 1/90 12шт.  ОСТАНКИНО</v>
          </cell>
          <cell r="D203">
            <v>47</v>
          </cell>
          <cell r="F203">
            <v>47</v>
          </cell>
        </row>
        <row r="204">
          <cell r="A204" t="str">
            <v>7107 САН-РЕМО с/в с/н мгс 1/90 12шт.  ОСТАНКИНО</v>
          </cell>
          <cell r="D204">
            <v>204</v>
          </cell>
          <cell r="F204">
            <v>204</v>
          </cell>
        </row>
        <row r="205">
          <cell r="A205" t="str">
            <v>7131 БАЛЫКОВАЯ в/к в/у 0,84кг ВЕС ОСТАНКИНО</v>
          </cell>
          <cell r="D205">
            <v>1</v>
          </cell>
          <cell r="F205">
            <v>1</v>
          </cell>
        </row>
        <row r="206">
          <cell r="A206" t="str">
            <v>7147 САЛЬЧИЧОН Останкино с/к в/у 1/220 8шт.  ОСТАНКИНО</v>
          </cell>
          <cell r="D206">
            <v>130</v>
          </cell>
          <cell r="F206">
            <v>130</v>
          </cell>
        </row>
        <row r="207">
          <cell r="A207" t="str">
            <v>7149 БАЛЫКОВАЯ Коровино п/к в/у 0.84кг_50с  ОСТАНКИНО</v>
          </cell>
          <cell r="D207">
            <v>36</v>
          </cell>
          <cell r="F207">
            <v>36</v>
          </cell>
        </row>
        <row r="208">
          <cell r="A208" t="str">
            <v>7150 САЛЬЧИЧОН Папа может с/к в/у ОСТАНКИНО</v>
          </cell>
          <cell r="D208">
            <v>10</v>
          </cell>
          <cell r="F208">
            <v>10</v>
          </cell>
        </row>
        <row r="209">
          <cell r="A209" t="str">
            <v>7154 СЕРВЕЛАТ ЗЕРНИСТЫЙ ПМ в/к в/у 0.35кг_50с  ОСТАНКИНО</v>
          </cell>
          <cell r="D209">
            <v>3955</v>
          </cell>
          <cell r="F209">
            <v>3955</v>
          </cell>
        </row>
        <row r="210">
          <cell r="A210" t="str">
            <v>7166 СЕРВЕЛТ ОХОТНИЧИЙ ПМ в/к в/у_50с  ОСТАНКИНО</v>
          </cell>
          <cell r="D210">
            <v>579.10400000000004</v>
          </cell>
          <cell r="F210">
            <v>579.10400000000004</v>
          </cell>
        </row>
        <row r="211">
          <cell r="A211" t="str">
            <v>7169 СЕРВЕЛАТ ОХОТНИЧИЙ ПМ в/к в/у 0.35кг_50с  ОСТАНКИНО</v>
          </cell>
          <cell r="D211">
            <v>4651</v>
          </cell>
          <cell r="F211">
            <v>4651</v>
          </cell>
        </row>
        <row r="212">
          <cell r="A212" t="str">
            <v>7187 ГРУДИНКА ПРЕМИУМ к/в мл/к в/у 0,3кг_50с ОСТАНКИНО</v>
          </cell>
          <cell r="D212">
            <v>1139</v>
          </cell>
          <cell r="F212">
            <v>1139</v>
          </cell>
        </row>
        <row r="213">
          <cell r="A213" t="str">
            <v>7226 ЧОРИЗО ПРЕМИУМ Останкино с/к в/у 1/180  ОСТАНКИНО</v>
          </cell>
          <cell r="D213">
            <v>12</v>
          </cell>
          <cell r="F213">
            <v>12</v>
          </cell>
        </row>
        <row r="214">
          <cell r="A214" t="str">
            <v>7227 САЛЯМИ ФИНСКАЯ Папа может с/к в/у 1/180  ОСТАНКИНО</v>
          </cell>
          <cell r="D214">
            <v>121</v>
          </cell>
          <cell r="F214">
            <v>121</v>
          </cell>
        </row>
        <row r="215">
          <cell r="A215" t="str">
            <v>7231 КЛАССИЧЕСКАЯ ПМ вар п/о 0,3кг 8шт_209к ОСТАНКИНО</v>
          </cell>
          <cell r="D215">
            <v>1708</v>
          </cell>
          <cell r="F215">
            <v>1708</v>
          </cell>
        </row>
        <row r="216">
          <cell r="A216" t="str">
            <v>7232 БОЯNСКАЯ ПМ п/к в/у 0,28кг 8шт_209к ОСТАНКИНО</v>
          </cell>
          <cell r="D216">
            <v>2062</v>
          </cell>
          <cell r="F216">
            <v>2062</v>
          </cell>
        </row>
        <row r="217">
          <cell r="A217" t="str">
            <v>7235 ВЕТЧ.КЛАССИЧЕСКАЯ ПМ п/о 0,35кг 8шт_209к ОСТАНКИНО</v>
          </cell>
          <cell r="D217">
            <v>26</v>
          </cell>
          <cell r="F217">
            <v>26</v>
          </cell>
        </row>
        <row r="218">
          <cell r="A218" t="str">
            <v>7236 СЕРВЕЛАТ КАРЕЛЬСКИЙ в/к в/у 0,28кг_209к ОСТАНКИНО</v>
          </cell>
          <cell r="D218">
            <v>4221</v>
          </cell>
          <cell r="F218">
            <v>4221</v>
          </cell>
        </row>
        <row r="219">
          <cell r="A219" t="str">
            <v>7241 САЛЯМИ Папа может п/к в/у 0,28кг_209к ОСТАНКИНО</v>
          </cell>
          <cell r="D219">
            <v>1376</v>
          </cell>
          <cell r="F219">
            <v>1376</v>
          </cell>
        </row>
        <row r="220">
          <cell r="A220" t="str">
            <v>7245 ВЕТЧ.ФИЛЕЙНАЯ ПМ п/о 0,4кг 8шт ОСТАНКИНО</v>
          </cell>
          <cell r="D220">
            <v>108</v>
          </cell>
          <cell r="F220">
            <v>108</v>
          </cell>
        </row>
        <row r="221">
          <cell r="A221" t="str">
            <v>7271 МЯСНЫЕ С ГОВЯДИНОЙ ПМ сос п/о мгс 1.5*4 ВЕС  ОСТАНКИНО</v>
          </cell>
          <cell r="D221">
            <v>4.5</v>
          </cell>
          <cell r="F221">
            <v>4.5</v>
          </cell>
        </row>
        <row r="222">
          <cell r="A222" t="str">
            <v>7276 СЛИВОЧНЫЕ ПМ сос п/о мгс 0,3кг 7шт ОСТАНКИНО</v>
          </cell>
          <cell r="D222">
            <v>2</v>
          </cell>
          <cell r="F222">
            <v>2</v>
          </cell>
        </row>
        <row r="223">
          <cell r="A223" t="str">
            <v>7284 ДЛЯ ДЕТЕЙ сос п/о мгс 0,33кг 6шт  ОСТАНКИНО</v>
          </cell>
          <cell r="D223">
            <v>337</v>
          </cell>
          <cell r="F223">
            <v>337</v>
          </cell>
        </row>
        <row r="224">
          <cell r="A224" t="str">
            <v>8377 Творожный Сыр 60% Сливочный  СТМ "ПапаМожет" - 140гр  ОСТАНКИНО</v>
          </cell>
          <cell r="D224">
            <v>287</v>
          </cell>
          <cell r="F224">
            <v>287</v>
          </cell>
        </row>
        <row r="225">
          <cell r="A225" t="str">
            <v>8391 Сыр творожный с зеленью 60% Папа может 140 гр.  ОСТАНКИНО</v>
          </cell>
          <cell r="D225">
            <v>118</v>
          </cell>
          <cell r="F225">
            <v>118</v>
          </cell>
        </row>
        <row r="226">
          <cell r="A226" t="str">
            <v>8398 Сыр ПАПА МОЖЕТ "Тильзитер" 45% 180 г  ОСТАНКИНО</v>
          </cell>
          <cell r="D226">
            <v>443</v>
          </cell>
          <cell r="F226">
            <v>443</v>
          </cell>
        </row>
        <row r="227">
          <cell r="A227" t="str">
            <v>8411 Сыр ПАПА МОЖЕТ "Гауда Голд" 45% 180 г  ОСТАНКИНО</v>
          </cell>
          <cell r="D227">
            <v>500</v>
          </cell>
          <cell r="F227">
            <v>502</v>
          </cell>
        </row>
        <row r="228">
          <cell r="A228" t="str">
            <v>8435 Сыр ПАПА МОЖЕТ "Российский традиционный" 45% 180 г  ОСТАНКИНО</v>
          </cell>
          <cell r="D228">
            <v>1129</v>
          </cell>
          <cell r="F228">
            <v>1129</v>
          </cell>
        </row>
        <row r="229">
          <cell r="A229" t="str">
            <v>8438 Плавленый Сыр 45% "С ветчиной" СТМ "ПапаМожет" 180гр  ОСТАНКИНО</v>
          </cell>
          <cell r="D229">
            <v>49</v>
          </cell>
          <cell r="F229">
            <v>49</v>
          </cell>
        </row>
        <row r="230">
          <cell r="A230" t="str">
            <v>8445 Плавленый Сыр 45% "С грибами" СТМ "ПапаМожет 180гр  ОСТАНКИНО</v>
          </cell>
          <cell r="D230">
            <v>49</v>
          </cell>
          <cell r="F230">
            <v>49</v>
          </cell>
        </row>
        <row r="231">
          <cell r="A231" t="str">
            <v>8452 Плавленый Сыр колбасный копченый 40% СТМ "ПапаМожет" 400 гр  ОСТАНКИНО</v>
          </cell>
          <cell r="D231">
            <v>1</v>
          </cell>
          <cell r="F231">
            <v>1</v>
          </cell>
        </row>
        <row r="232">
          <cell r="A232" t="str">
            <v>8452 Сыр колбасный копченый Папа Может 400 гр  ОСТАНКИНО</v>
          </cell>
          <cell r="D232">
            <v>10</v>
          </cell>
          <cell r="F232">
            <v>10</v>
          </cell>
        </row>
        <row r="233">
          <cell r="A233" t="str">
            <v>8459 Сыр ПАПА МОЖЕТ "Голландский традиционный" 45% 180 г  ОСТАНКИНО</v>
          </cell>
          <cell r="D233">
            <v>1014</v>
          </cell>
          <cell r="F233">
            <v>1016</v>
          </cell>
        </row>
        <row r="234">
          <cell r="A234" t="str">
            <v>8476 Продукт колбасный с сыром копченый Коровино 400 гр  ОСТАНКИНО</v>
          </cell>
          <cell r="D234">
            <v>15</v>
          </cell>
          <cell r="F234">
            <v>15</v>
          </cell>
        </row>
        <row r="235">
          <cell r="A235" t="str">
            <v>8619 Сыр Папа Может "Тильзитер", 45% брусок ВЕС   ОСТАНКИНО</v>
          </cell>
          <cell r="D235">
            <v>33.5</v>
          </cell>
          <cell r="F235">
            <v>33.5</v>
          </cell>
        </row>
        <row r="236">
          <cell r="A236" t="str">
            <v>8674 Плавленый сыр "Шоколадный" 30% 180 гр ТМ "ПАПА МОЖЕТ"  ОСТАНКИНО</v>
          </cell>
          <cell r="D236">
            <v>21</v>
          </cell>
          <cell r="F236">
            <v>21</v>
          </cell>
        </row>
        <row r="237">
          <cell r="A237" t="str">
            <v>8681 Сыр плавленый Сливочный ж 45 % 180г ТМ Папа Может (16шт) ОСТАНКИНО</v>
          </cell>
          <cell r="D237">
            <v>93</v>
          </cell>
          <cell r="F237">
            <v>93</v>
          </cell>
        </row>
        <row r="238">
          <cell r="A238" t="str">
            <v>8831 Сыр ПАПА МОЖЕТ "Министерский" 180гр, 45 %  ОСТАНКИНО</v>
          </cell>
          <cell r="D238">
            <v>142</v>
          </cell>
          <cell r="F238">
            <v>144</v>
          </cell>
        </row>
        <row r="239">
          <cell r="A239" t="str">
            <v>8855 Сыр ПАПА МОЖЕТ "Папин завтрак" 180гр, 45 %  ОСТАНКИНО</v>
          </cell>
          <cell r="D239">
            <v>72</v>
          </cell>
          <cell r="F239">
            <v>72</v>
          </cell>
        </row>
        <row r="240">
          <cell r="A240" t="str">
            <v>Балык говяжий с/к "Эликатессе" 0,10 кг.шт. нарезка (лоток с ср.защ.атм.)  СПК</v>
          </cell>
          <cell r="D240">
            <v>285</v>
          </cell>
          <cell r="F240">
            <v>285</v>
          </cell>
        </row>
        <row r="241">
          <cell r="A241" t="str">
            <v>Балык свиной с/к "Эликатессе" 0,10 кг.шт. нарезка (лоток с ср.защ.атм.)  СПК</v>
          </cell>
          <cell r="D241">
            <v>386</v>
          </cell>
          <cell r="F241">
            <v>386</v>
          </cell>
        </row>
        <row r="242">
          <cell r="A242" t="str">
            <v>Балыковая с/к 200 гр. срез "Эликатессе" термоформ.пак.  СПК</v>
          </cell>
          <cell r="D242">
            <v>249</v>
          </cell>
          <cell r="F242">
            <v>249</v>
          </cell>
        </row>
        <row r="243">
          <cell r="A243" t="str">
            <v>БОНУС МОЛОЧНЫЕ КЛАССИЧЕСКИЕ сос п/о в/у 0.3кг (6084)  ОСТАНКИНО</v>
          </cell>
          <cell r="D243">
            <v>110</v>
          </cell>
          <cell r="F243">
            <v>110</v>
          </cell>
        </row>
        <row r="244">
          <cell r="A244" t="str">
            <v>БОНУС МОЛОЧНЫЕ КЛАССИЧЕСКИЕ сос п/о мгс 2*4_С (4980)  ОСТАНКИНО</v>
          </cell>
          <cell r="D244">
            <v>44</v>
          </cell>
          <cell r="F244">
            <v>44</v>
          </cell>
        </row>
        <row r="245">
          <cell r="A245" t="str">
            <v>БОНУС СОЧНЫЕ Папа может сос п/о мгс 1.5*4 (6954)  ОСТАНКИНО</v>
          </cell>
          <cell r="D245">
            <v>472.5</v>
          </cell>
          <cell r="F245">
            <v>472.5</v>
          </cell>
        </row>
        <row r="246">
          <cell r="A246" t="str">
            <v>БОНУС СОЧНЫЕ сос п/о мгс 0.41кг_UZ (6087)  ОСТАНКИНО</v>
          </cell>
          <cell r="D246">
            <v>356</v>
          </cell>
          <cell r="F246">
            <v>356</v>
          </cell>
        </row>
        <row r="247">
          <cell r="A247" t="str">
            <v>БОНУС_307 Колбаса Сервелат Мясорубский с мелкорубленным окороком 0,35 кг срез ТМ Стародворье   Поком</v>
          </cell>
          <cell r="F247">
            <v>804</v>
          </cell>
        </row>
        <row r="248">
          <cell r="A248" t="str">
            <v>БОНУС_319  Колбаса вареная Филейская ТМ Вязанка ТС Классическая, 0,45 кг. ПОКОМ</v>
          </cell>
          <cell r="F248">
            <v>3424</v>
          </cell>
        </row>
        <row r="249">
          <cell r="A249" t="str">
            <v>Бутербродная вареная 0,47 кг шт.  СПК</v>
          </cell>
          <cell r="D249">
            <v>115</v>
          </cell>
          <cell r="F249">
            <v>115</v>
          </cell>
        </row>
        <row r="250">
          <cell r="A250" t="str">
            <v>Вацлавская п/к (черева) 390 гр.шт. термоус.пак  СПК</v>
          </cell>
          <cell r="D250">
            <v>97</v>
          </cell>
          <cell r="F250">
            <v>97</v>
          </cell>
        </row>
        <row r="251">
          <cell r="A251" t="str">
            <v>Ветчина Альтаирская Столовая (для ХОРЕКА)  СПК</v>
          </cell>
          <cell r="D251">
            <v>7</v>
          </cell>
          <cell r="F251">
            <v>7</v>
          </cell>
        </row>
        <row r="252">
          <cell r="A252" t="str">
            <v>Готовые бельмеши сочные с мясом ТМ Горячая штучка 0,3кг зам  ПОКОМ</v>
          </cell>
          <cell r="F252">
            <v>278</v>
          </cell>
        </row>
        <row r="253">
          <cell r="A253" t="str">
            <v>Готовые чебупели острые с мясом 0,24кг ТМ Горячая штучка  ПОКОМ</v>
          </cell>
          <cell r="F253">
            <v>479</v>
          </cell>
        </row>
        <row r="254">
          <cell r="A254" t="str">
            <v>Готовые чебупели с ветчиной и сыром Горячая штучка 0,3кг зам  ПОКОМ</v>
          </cell>
          <cell r="D254">
            <v>1</v>
          </cell>
          <cell r="F254">
            <v>2</v>
          </cell>
        </row>
        <row r="255">
          <cell r="A255" t="str">
            <v>Готовые чебупели с ветчиной и сыром ТМ Горячая штучка флоу-пак 0,24 кг.  ПОКОМ</v>
          </cell>
          <cell r="D255">
            <v>485</v>
          </cell>
          <cell r="F255">
            <v>2225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1</v>
          </cell>
          <cell r="F256">
            <v>5</v>
          </cell>
        </row>
        <row r="257">
          <cell r="A257" t="str">
            <v>Готовые чебупели сочные с мясом ТМ Горячая штучка флоу-пак 0,24 кг  ПОКОМ</v>
          </cell>
          <cell r="D257">
            <v>488</v>
          </cell>
          <cell r="F257">
            <v>2403</v>
          </cell>
        </row>
        <row r="258">
          <cell r="A258" t="str">
            <v>Готовые чебуреки с мясом ТМ Горячая штучка 0,09 кг флоу-пак ПОКОМ</v>
          </cell>
          <cell r="F258">
            <v>187</v>
          </cell>
        </row>
        <row r="259">
          <cell r="A259" t="str">
            <v>Грудинка Деревенская в аджике к/в 150 гр.шт. нарезка (лоток с ср.защ.атм.)  СПК</v>
          </cell>
          <cell r="D259">
            <v>55</v>
          </cell>
          <cell r="F259">
            <v>55</v>
          </cell>
        </row>
        <row r="260">
          <cell r="A260" t="str">
            <v>Грудинка По-московски в/к 2,0 кг. термоус.пак. СПК</v>
          </cell>
          <cell r="D260">
            <v>20</v>
          </cell>
          <cell r="F260">
            <v>20</v>
          </cell>
        </row>
        <row r="261">
          <cell r="A261" t="str">
            <v>Гуцульская с/к "КолбасГрад" 160 гр.шт. термоус. пак  СПК</v>
          </cell>
          <cell r="D261">
            <v>230</v>
          </cell>
          <cell r="F261">
            <v>230</v>
          </cell>
        </row>
        <row r="262">
          <cell r="A262" t="str">
            <v>Дельгаро с/в "Эликатессе" 140 гр.шт.  СПК</v>
          </cell>
          <cell r="D262">
            <v>114</v>
          </cell>
          <cell r="F262">
            <v>114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307</v>
          </cell>
          <cell r="F263">
            <v>307</v>
          </cell>
        </row>
        <row r="264">
          <cell r="A264" t="str">
            <v>Докторская вареная в/с 0,47 кг шт.  СПК</v>
          </cell>
          <cell r="D264">
            <v>108</v>
          </cell>
          <cell r="F264">
            <v>108</v>
          </cell>
        </row>
        <row r="265">
          <cell r="A265" t="str">
            <v>Докторская вареная термоус.пак. "Высокий вкус"  СПК</v>
          </cell>
          <cell r="D265">
            <v>230.351</v>
          </cell>
          <cell r="F265">
            <v>230.351</v>
          </cell>
        </row>
        <row r="266">
          <cell r="A266" t="str">
            <v>Европоддон (невозвратный)</v>
          </cell>
          <cell r="F266">
            <v>145</v>
          </cell>
        </row>
        <row r="267">
          <cell r="A267" t="str">
            <v>ЖАР-ладушки с клубникой и вишней ТМ Стародворье 0,2 кг ПОКОМ</v>
          </cell>
          <cell r="F267">
            <v>38</v>
          </cell>
        </row>
        <row r="268">
          <cell r="A268" t="str">
            <v>ЖАР-ладушки с мясом 0,2кг ТМ Стародворье  ПОКОМ</v>
          </cell>
          <cell r="D268">
            <v>4</v>
          </cell>
          <cell r="F268">
            <v>435</v>
          </cell>
        </row>
        <row r="269">
          <cell r="A269" t="str">
            <v>ЖАР-ладушки с яблоком и грушей ТМ Стародворье 0,2 кг. ПОКОМ</v>
          </cell>
          <cell r="F269">
            <v>20</v>
          </cell>
        </row>
        <row r="270">
          <cell r="A270" t="str">
            <v>К798 Сыч/Прод Коровино Российский 50% 200г НОВАЯ СЗМЖ  ОСТАНКИНО</v>
          </cell>
          <cell r="D270">
            <v>1467</v>
          </cell>
          <cell r="F270">
            <v>1467</v>
          </cell>
        </row>
        <row r="271">
          <cell r="A271" t="str">
            <v>К801 Сыч/Прод Коровино Тильзитер 50% 200г НОВАЯ СЗМЖ  ОСТАНКИНО</v>
          </cell>
          <cell r="D271">
            <v>1458</v>
          </cell>
          <cell r="F271">
            <v>1458</v>
          </cell>
        </row>
        <row r="272">
          <cell r="A272" t="str">
            <v>К811 Сыч/Прод Коровино Российский Оригин 50% ВЕС НОВАЯ (5 кг)  ОСТАНКИНО</v>
          </cell>
          <cell r="D272">
            <v>239.6</v>
          </cell>
          <cell r="F272">
            <v>239.6</v>
          </cell>
        </row>
        <row r="273">
          <cell r="A273" t="str">
            <v>К825 Сыч/Прод Коровино Тильзитер Оригин 50% ВЕС НОВАЯ (5 кг брус) СЗМЖ  ОСТАНКИНО</v>
          </cell>
          <cell r="D273">
            <v>156.19999999999999</v>
          </cell>
          <cell r="F273">
            <v>156.19999999999999</v>
          </cell>
        </row>
        <row r="274">
          <cell r="A274" t="str">
            <v>Карбонад Юбилейный термоус.пак.  СПК</v>
          </cell>
          <cell r="D274">
            <v>89.5</v>
          </cell>
          <cell r="F274">
            <v>89.5</v>
          </cell>
        </row>
        <row r="275">
          <cell r="A275" t="str">
            <v>Классическая вареная 400 гр.шт.  СПК</v>
          </cell>
          <cell r="D275">
            <v>54</v>
          </cell>
          <cell r="F275">
            <v>55</v>
          </cell>
        </row>
        <row r="276">
          <cell r="A276" t="str">
            <v>Классическая с/к 80 гр.шт.нар. (лоток с ср.защ.атм.)  СПК</v>
          </cell>
          <cell r="D276">
            <v>483</v>
          </cell>
          <cell r="F276">
            <v>483</v>
          </cell>
        </row>
        <row r="277">
          <cell r="A277" t="str">
            <v>Колбаски ПодПивасики оригинальные с/к 0,10 кг.шт. термофор.пак.  СПК</v>
          </cell>
          <cell r="D277">
            <v>962</v>
          </cell>
          <cell r="F277">
            <v>965</v>
          </cell>
        </row>
        <row r="278">
          <cell r="A278" t="str">
            <v>Колбаски ПодПивасики острые с/к 0,10 кг.шт. термофор.пак.  СПК</v>
          </cell>
          <cell r="D278">
            <v>904</v>
          </cell>
          <cell r="F278">
            <v>904</v>
          </cell>
        </row>
        <row r="279">
          <cell r="A279" t="str">
            <v>Колбаски ПодПивасики с сыром с/к 100 гр.шт. (в ср.защ.атм.)  СПК</v>
          </cell>
          <cell r="D279">
            <v>192</v>
          </cell>
          <cell r="F279">
            <v>192</v>
          </cell>
        </row>
        <row r="280">
          <cell r="A280" t="str">
            <v>Круггетсы с сырным соусом ТМ Горячая штучка 0,25 кг зам  ПОКОМ</v>
          </cell>
          <cell r="F280">
            <v>4</v>
          </cell>
        </row>
        <row r="281">
          <cell r="A281" t="str">
            <v>Круггетсы с сырным соусом ТМ Горячая штучка ТС Круггетсы флоу-пак 0,2 кг  ПОКОМ</v>
          </cell>
          <cell r="D281">
            <v>4</v>
          </cell>
          <cell r="F281">
            <v>661</v>
          </cell>
        </row>
        <row r="282">
          <cell r="A282" t="str">
            <v>Круггетсы сочные ТМ Горячая штучка ТС Круггетсы 0,25 кг зам  ПОКОМ</v>
          </cell>
          <cell r="D282">
            <v>363</v>
          </cell>
          <cell r="F282">
            <v>367</v>
          </cell>
        </row>
        <row r="283">
          <cell r="A283" t="str">
            <v>Круггетсы сочные ТМ Горячая штучка ТС Круггетсы флоу-пак 0,2 кг.  ПОКОМ</v>
          </cell>
          <cell r="D283">
            <v>1</v>
          </cell>
          <cell r="F283">
            <v>1033</v>
          </cell>
        </row>
        <row r="284">
          <cell r="A284" t="str">
            <v>Ла Фаворте с/в "Эликатессе" 140 гр.шт.  СПК</v>
          </cell>
          <cell r="D284">
            <v>186</v>
          </cell>
          <cell r="F284">
            <v>186</v>
          </cell>
        </row>
        <row r="285">
          <cell r="A285" t="str">
            <v>Ливерная Печеночная "Просто выгодно" 0,3 кг.шт.  СПК</v>
          </cell>
          <cell r="D285">
            <v>10</v>
          </cell>
          <cell r="F285">
            <v>10</v>
          </cell>
        </row>
        <row r="286">
          <cell r="A286" t="str">
            <v>Ливерная Печеночная 250 гр.шт.  СПК</v>
          </cell>
          <cell r="D286">
            <v>203</v>
          </cell>
          <cell r="F286">
            <v>203</v>
          </cell>
        </row>
        <row r="287">
          <cell r="A287" t="str">
            <v>Любительская вареная термоус.пак. "Высокий вкус"  СПК</v>
          </cell>
          <cell r="D287">
            <v>150.9</v>
          </cell>
          <cell r="F287">
            <v>150.9</v>
          </cell>
        </row>
        <row r="288">
          <cell r="A288" t="str">
            <v>Мини-сосиски в тесте 3,7кг ВЕС заморож. ТМ Зареченские  ПОКОМ</v>
          </cell>
          <cell r="D288">
            <v>11.1</v>
          </cell>
          <cell r="F288">
            <v>376.61099999999999</v>
          </cell>
        </row>
        <row r="289">
          <cell r="A289" t="str">
            <v>Мини-чебуречки с мясом ВЕС 5,5кг ТМ Зареченские  ПОКОМ</v>
          </cell>
          <cell r="F289">
            <v>131.5</v>
          </cell>
        </row>
        <row r="290">
          <cell r="A290" t="str">
            <v>Мини-шарики с курочкой и сыром ТМ Зареченские ВЕС  ПОКОМ</v>
          </cell>
          <cell r="F290">
            <v>54</v>
          </cell>
        </row>
        <row r="291">
          <cell r="A291" t="str">
            <v>Наггетсы из печи 0,25кг ТМ Вязанка ТС Няняггетсы Сливушки замор.  ПОКОМ</v>
          </cell>
          <cell r="D291">
            <v>2652</v>
          </cell>
          <cell r="F291">
            <v>5709</v>
          </cell>
        </row>
        <row r="292">
          <cell r="A292" t="str">
            <v>Наггетсы Нагетосы Сочная курочка ТМ Горячая штучка 0,25 кг зам  ПОКОМ</v>
          </cell>
          <cell r="D292">
            <v>844</v>
          </cell>
          <cell r="F292">
            <v>3161</v>
          </cell>
        </row>
        <row r="293">
          <cell r="A293" t="str">
            <v>Наггетсы с индейкой 0,25кг ТМ Вязанка ТС Няняггетсы Сливушки НД2 замор.  ПОКОМ</v>
          </cell>
          <cell r="D293">
            <v>873</v>
          </cell>
          <cell r="F293">
            <v>3370</v>
          </cell>
        </row>
        <row r="294">
          <cell r="A294" t="str">
            <v>Наггетсы с куриным филе и сыром ТМ Вязанка 0,25 кг ПОКОМ</v>
          </cell>
          <cell r="D294">
            <v>2403</v>
          </cell>
          <cell r="F294">
            <v>4772</v>
          </cell>
        </row>
        <row r="295">
          <cell r="A295" t="str">
            <v>Наггетсы Хрустящие ТМ Зареченские. ВЕС ПОКОМ</v>
          </cell>
          <cell r="D295">
            <v>42</v>
          </cell>
          <cell r="F295">
            <v>2313.1</v>
          </cell>
        </row>
        <row r="296">
          <cell r="A296" t="str">
            <v>Наггетсы Хрустящие ТМ Стародворье с сочной курочкой 0,23 кг  ПОКОМ</v>
          </cell>
          <cell r="D296">
            <v>3</v>
          </cell>
          <cell r="F296">
            <v>354</v>
          </cell>
        </row>
        <row r="297">
          <cell r="A297" t="str">
            <v>Оригинальная с перцем с/к  СПК</v>
          </cell>
          <cell r="D297">
            <v>229.95</v>
          </cell>
          <cell r="F297">
            <v>229.95</v>
          </cell>
        </row>
        <row r="298">
          <cell r="A298" t="str">
            <v>Паштет печеночный 140 гр.шт.  СПК</v>
          </cell>
          <cell r="D298">
            <v>34</v>
          </cell>
          <cell r="F298">
            <v>34</v>
          </cell>
        </row>
        <row r="299">
          <cell r="A299" t="str">
            <v>Пекерсы с индейкой в сливочном соусе ТМ Горячая штучка 0,25 кг зам  ПОКОМ</v>
          </cell>
          <cell r="D299">
            <v>1</v>
          </cell>
          <cell r="F299">
            <v>357</v>
          </cell>
        </row>
        <row r="300">
          <cell r="A300" t="str">
            <v>Пельмени Grandmeni с говядиной и свининой 0,7кг ТМ Горячая штучка  ПОКОМ</v>
          </cell>
          <cell r="F300">
            <v>253</v>
          </cell>
        </row>
        <row r="301">
          <cell r="A301" t="str">
            <v>Пельмени Бигбули #МЕГАВКУСИЩЕ с сочной грудинкой ТМ Горячая штучка 0,7 кг. ПОКОМ</v>
          </cell>
          <cell r="F301">
            <v>910</v>
          </cell>
        </row>
        <row r="302">
          <cell r="A302" t="str">
            <v>Пельмени Бигбули с мясом ТМ Горячая штучка. флоу-пак сфера 0,4 кг. ПОКОМ</v>
          </cell>
          <cell r="D302">
            <v>2</v>
          </cell>
          <cell r="F302">
            <v>322</v>
          </cell>
        </row>
        <row r="303">
          <cell r="A303" t="str">
            <v>Пельмени Бигбули с мясом ТМ Горячая штучка. флоу-пак сфера 0,7 кг ПОКОМ</v>
          </cell>
          <cell r="D303">
            <v>1450</v>
          </cell>
          <cell r="F303">
            <v>2951</v>
          </cell>
        </row>
        <row r="304">
          <cell r="A304" t="str">
            <v>Пельмени Бигбули со сливочным маслом ТМ Горячая штучка, флоу-пак сфера 0,7. ПОКОМ</v>
          </cell>
          <cell r="D304">
            <v>2</v>
          </cell>
          <cell r="F304">
            <v>1263</v>
          </cell>
        </row>
        <row r="305">
          <cell r="A305" t="str">
            <v>Пельмени Бульмени мини с мясом и оливковым маслом 0,7 кг ТМ Горячая штучка  ПОКОМ</v>
          </cell>
          <cell r="D305">
            <v>2</v>
          </cell>
          <cell r="F305">
            <v>819</v>
          </cell>
        </row>
        <row r="306">
          <cell r="A306" t="str">
            <v>Пельмени Бульмени по-сибирски с говядиной и свининой ТМ Горячая штучка 0,8 кг ПОКОМ</v>
          </cell>
          <cell r="F306">
            <v>91</v>
          </cell>
        </row>
        <row r="307">
          <cell r="A307" t="str">
            <v>Пельмени Бульмени с говядиной и свининой Наваристые 2,7кг Горячая штучка ВЕС  ПОКОМ</v>
          </cell>
          <cell r="F307">
            <v>15</v>
          </cell>
        </row>
        <row r="308">
          <cell r="A308" t="str">
            <v>Пельмени Бульмени с говядиной и свининой Наваристые 5кг Горячая штучка ВЕС  ПОКОМ</v>
          </cell>
          <cell r="D308">
            <v>10</v>
          </cell>
          <cell r="F308">
            <v>2560</v>
          </cell>
        </row>
        <row r="309">
          <cell r="A309" t="str">
            <v>Пельмени Бульмени с говядиной и свининой Сев.кол ТМ Горячая штучка флоу-пак сфера 0,7 кг  ПОКОМ</v>
          </cell>
          <cell r="F309">
            <v>76</v>
          </cell>
        </row>
        <row r="310">
          <cell r="A310" t="str">
            <v>Пельмени Бульмени с говядиной и свининой ТМ Горячая штучка. флоу-пак сфера 0,4 кг ПОКОМ</v>
          </cell>
          <cell r="D310">
            <v>7</v>
          </cell>
          <cell r="F310">
            <v>1635</v>
          </cell>
        </row>
        <row r="311">
          <cell r="A311" t="str">
            <v>Пельмени Бульмени с говядиной и свининой ТМ Горячая штучка. флоу-пак сфера 0,7 кг ПОКОМ</v>
          </cell>
          <cell r="D311">
            <v>2610</v>
          </cell>
          <cell r="F311">
            <v>5298</v>
          </cell>
        </row>
        <row r="312">
          <cell r="A312" t="str">
            <v>Пельмени Бульмени со сливочным маслом Горячая штучка 0,9 кг  ПОКОМ</v>
          </cell>
          <cell r="F312">
            <v>1</v>
          </cell>
        </row>
        <row r="313">
          <cell r="A313" t="str">
            <v>Пельмени Бульмени со сливочным маслом ТМ Горячая штучка. флоу-пак сфера 0,4 кг. ПОКОМ</v>
          </cell>
          <cell r="D313">
            <v>12</v>
          </cell>
          <cell r="F313">
            <v>1667</v>
          </cell>
        </row>
        <row r="314">
          <cell r="A314" t="str">
            <v>Пельмени Бульмени со сливочным маслом ТМ Горячая штучка.флоу-пак сфера 0,7 кг. ПОКОМ</v>
          </cell>
          <cell r="D314">
            <v>2217</v>
          </cell>
          <cell r="F314">
            <v>6281</v>
          </cell>
        </row>
        <row r="315">
          <cell r="A315" t="str">
            <v>Пельмени Бульмени хрустящие с мясом 0,22 кг ТМ Горячая штучка  ПОКОМ</v>
          </cell>
          <cell r="F315">
            <v>278</v>
          </cell>
        </row>
        <row r="316">
          <cell r="A316" t="str">
            <v>Пельмени Зареченские сфера 5 кг.  ПОКОМ</v>
          </cell>
          <cell r="F316">
            <v>50</v>
          </cell>
        </row>
        <row r="317">
          <cell r="A317" t="str">
            <v>Пельмени Медвежьи ушки с фермерскими сливками 0,7кг  ПОКОМ</v>
          </cell>
          <cell r="F317">
            <v>115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D318">
            <v>6</v>
          </cell>
          <cell r="F318">
            <v>275</v>
          </cell>
        </row>
        <row r="319">
          <cell r="A319" t="str">
            <v>Пельмени Мясные с говядиной ТМ Стародворье сфера флоу-пак 1 кг  ПОКОМ</v>
          </cell>
          <cell r="D319">
            <v>9</v>
          </cell>
          <cell r="F319">
            <v>776</v>
          </cell>
        </row>
        <row r="320">
          <cell r="A320" t="str">
            <v>Пельмени Мясорубские с рубленой грудинкой ТМ Стародворье флоупак  0,7 кг. ПОКОМ</v>
          </cell>
          <cell r="F320">
            <v>114</v>
          </cell>
        </row>
        <row r="321">
          <cell r="A321" t="str">
            <v>Пельмени Мясорубские ТМ Стародворье фоупак равиоли 0,7 кг  ПОКОМ</v>
          </cell>
          <cell r="D321">
            <v>7</v>
          </cell>
          <cell r="F321">
            <v>1635</v>
          </cell>
        </row>
        <row r="322">
          <cell r="A322" t="str">
            <v>Пельмени Отборные из свинины и говядины 0,9 кг ТМ Стародворье ТС Медвежье ушко  ПОКОМ</v>
          </cell>
          <cell r="D322">
            <v>2</v>
          </cell>
          <cell r="F322">
            <v>678</v>
          </cell>
        </row>
        <row r="323">
          <cell r="A323" t="str">
            <v>Пельмени С говядиной и свининой, ВЕС, сфера пуговки Мясная Галерея  ПОКОМ</v>
          </cell>
          <cell r="F323">
            <v>370</v>
          </cell>
        </row>
        <row r="324">
          <cell r="A324" t="str">
            <v>Пельмени Со свининой и говядиной ТМ Особый рецепт Любимая ложка 1,0 кг  ПОКОМ</v>
          </cell>
          <cell r="D324">
            <v>2</v>
          </cell>
          <cell r="F324">
            <v>774</v>
          </cell>
        </row>
        <row r="325">
          <cell r="A325" t="str">
            <v>Пельмени Сочные сфера 0,8 кг ТМ Стародворье  ПОКОМ</v>
          </cell>
          <cell r="D325">
            <v>1</v>
          </cell>
          <cell r="F325">
            <v>156</v>
          </cell>
        </row>
        <row r="326">
          <cell r="A326" t="str">
            <v>Пипперони с/к "Эликатессе" 0,10 кг.шт.  СПК</v>
          </cell>
          <cell r="D326">
            <v>24</v>
          </cell>
          <cell r="F326">
            <v>24</v>
          </cell>
        </row>
        <row r="327">
          <cell r="A327" t="str">
            <v>Пирожки с мясом 0,3кг ТМ Зареченские  ПОКОМ</v>
          </cell>
          <cell r="F327">
            <v>3</v>
          </cell>
        </row>
        <row r="328">
          <cell r="A328" t="str">
            <v>Пирожки с мясом 3,7кг ВЕС ТМ Зареченские  ПОКОМ</v>
          </cell>
          <cell r="F328">
            <v>114.70099999999999</v>
          </cell>
        </row>
        <row r="329">
          <cell r="A329" t="str">
            <v>Ричеза с/к 230 гр.шт.  СПК</v>
          </cell>
          <cell r="D329">
            <v>188</v>
          </cell>
          <cell r="F329">
            <v>188</v>
          </cell>
        </row>
        <row r="330">
          <cell r="A330" t="str">
            <v>Сальчетти с/к 230 гр.шт.  СПК</v>
          </cell>
          <cell r="D330">
            <v>514</v>
          </cell>
          <cell r="F330">
            <v>514</v>
          </cell>
        </row>
        <row r="331">
          <cell r="A331" t="str">
            <v>Салями с перчиком с/к "КолбасГрад" 160 гр.шт. термоус. пак.  СПК</v>
          </cell>
          <cell r="D331">
            <v>231</v>
          </cell>
          <cell r="F331">
            <v>231</v>
          </cell>
        </row>
        <row r="332">
          <cell r="A332" t="str">
            <v>Салями с/к 100 гр.шт.нар. (лоток с ср.защ.атм.)  СПК</v>
          </cell>
          <cell r="D332">
            <v>545</v>
          </cell>
          <cell r="F332">
            <v>545</v>
          </cell>
        </row>
        <row r="333">
          <cell r="A333" t="str">
            <v>Салями Трюфель с/в "Эликатессе" 0,16 кг.шт.  СПК</v>
          </cell>
          <cell r="D333">
            <v>215</v>
          </cell>
          <cell r="F333">
            <v>215</v>
          </cell>
        </row>
        <row r="334">
          <cell r="A334" t="str">
            <v>Сардельки "Докторские" (черева) ( в ср.защ.атм.) 1.0 кг. "Высокий вкус"  СПК</v>
          </cell>
          <cell r="D334">
            <v>111.5</v>
          </cell>
          <cell r="F334">
            <v>111.5</v>
          </cell>
        </row>
        <row r="335">
          <cell r="A335" t="str">
            <v>Сардельки из говядины (черева) (в ср.защ.атм.) "Высокий вкус"  СПК</v>
          </cell>
          <cell r="D335">
            <v>40.5</v>
          </cell>
          <cell r="F335">
            <v>40.5</v>
          </cell>
        </row>
        <row r="336">
          <cell r="A336" t="str">
            <v>Семейная с чесночком вареная (СПК+СКМ)  СПК</v>
          </cell>
          <cell r="D336">
            <v>43</v>
          </cell>
          <cell r="F336">
            <v>43</v>
          </cell>
        </row>
        <row r="337">
          <cell r="A337" t="str">
            <v>Семейная с чесночком Экстра вареная  СПК</v>
          </cell>
          <cell r="D337">
            <v>12</v>
          </cell>
          <cell r="F337">
            <v>12</v>
          </cell>
        </row>
        <row r="338">
          <cell r="A338" t="str">
            <v>Сервелат Европейский в/к, в/с 0,38 кг.шт.термофор.пак  СПК</v>
          </cell>
          <cell r="D338">
            <v>131</v>
          </cell>
          <cell r="F338">
            <v>131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103</v>
          </cell>
          <cell r="F339">
            <v>103</v>
          </cell>
        </row>
        <row r="340">
          <cell r="A340" t="str">
            <v>Сервелат Финский в/к 0,38 кг.шт. термофор.пак.  СПК</v>
          </cell>
          <cell r="D340">
            <v>70</v>
          </cell>
          <cell r="F340">
            <v>70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382</v>
          </cell>
          <cell r="F341">
            <v>382</v>
          </cell>
        </row>
        <row r="342">
          <cell r="A342" t="str">
            <v>Сервелат Фирменный в/к 0,38 кг.шт. термофор.пак.  СПК</v>
          </cell>
          <cell r="D342">
            <v>20</v>
          </cell>
          <cell r="F342">
            <v>20</v>
          </cell>
        </row>
        <row r="343">
          <cell r="A343" t="str">
            <v>Сервелат Фирменный в/к 250 гр.шт. термоформ.пак.  СПК</v>
          </cell>
          <cell r="D343">
            <v>43</v>
          </cell>
          <cell r="F343">
            <v>44</v>
          </cell>
        </row>
        <row r="344">
          <cell r="A344" t="str">
            <v>Сибирская особая с/к 0,10 кг.шт. нарезка (лоток с ср.защ.атм.)  СПК</v>
          </cell>
          <cell r="D344">
            <v>373</v>
          </cell>
          <cell r="F344">
            <v>373</v>
          </cell>
        </row>
        <row r="345">
          <cell r="A345" t="str">
            <v>Сибирская особая с/к 0,235 кг шт.  СПК</v>
          </cell>
          <cell r="D345">
            <v>313</v>
          </cell>
          <cell r="F345">
            <v>313</v>
          </cell>
        </row>
        <row r="346">
          <cell r="A346" t="str">
            <v>Сосиски "Баварские" 0,36 кг.шт. вак.упак.  СПК</v>
          </cell>
          <cell r="D346">
            <v>29</v>
          </cell>
          <cell r="F346">
            <v>29</v>
          </cell>
        </row>
        <row r="347">
          <cell r="A347" t="str">
            <v>Сосиски "Молочные" 0,36 кг.шт. вак.упак.  СПК</v>
          </cell>
          <cell r="D347">
            <v>37</v>
          </cell>
          <cell r="F347">
            <v>37</v>
          </cell>
        </row>
        <row r="348">
          <cell r="A348" t="str">
            <v>Сосиски Классические (в ср.защ.атм.) СПК</v>
          </cell>
          <cell r="D348">
            <v>18</v>
          </cell>
          <cell r="F348">
            <v>18</v>
          </cell>
        </row>
        <row r="349">
          <cell r="A349" t="str">
            <v>Сосиски Мусульманские "Просто выгодно" (в ср.защ.атм.)  СПК</v>
          </cell>
          <cell r="D349">
            <v>8</v>
          </cell>
          <cell r="F349">
            <v>8</v>
          </cell>
        </row>
        <row r="350">
          <cell r="A350" t="str">
            <v>Сосиски Хот-дог подкопченные (лоток с ср.защ.атм.)  СПК</v>
          </cell>
          <cell r="D350">
            <v>25</v>
          </cell>
          <cell r="F350">
            <v>25</v>
          </cell>
        </row>
        <row r="351">
          <cell r="A351" t="str">
            <v>Сочный мегачебурек ТМ Зареченские ВЕС ПОКОМ</v>
          </cell>
          <cell r="F351">
            <v>193.92</v>
          </cell>
        </row>
        <row r="352">
          <cell r="A352" t="str">
            <v>Торо Неро с/в "Эликатессе" 140 гр.шт.  СПК</v>
          </cell>
          <cell r="D352">
            <v>87</v>
          </cell>
          <cell r="F352">
            <v>87</v>
          </cell>
        </row>
        <row r="353">
          <cell r="A353" t="str">
            <v>Утренняя вареная ВЕС СПК</v>
          </cell>
          <cell r="D353">
            <v>28</v>
          </cell>
          <cell r="F353">
            <v>28</v>
          </cell>
        </row>
        <row r="354">
          <cell r="A354" t="str">
            <v>Уши свиные копченые к пиву 0,15кг нар. д/ф шт.  СПК</v>
          </cell>
          <cell r="D354">
            <v>48</v>
          </cell>
          <cell r="F354">
            <v>48</v>
          </cell>
        </row>
        <row r="355">
          <cell r="A355" t="str">
            <v>Фестивальная пора с/к 100 гр.шт.нар. (лоток с ср.защ.атм.)  СПК</v>
          </cell>
          <cell r="D355">
            <v>407</v>
          </cell>
          <cell r="F355">
            <v>407</v>
          </cell>
        </row>
        <row r="356">
          <cell r="A356" t="str">
            <v>Фестивальная пора с/к 235 гр.шт.  СПК</v>
          </cell>
          <cell r="D356">
            <v>567</v>
          </cell>
          <cell r="F356">
            <v>567</v>
          </cell>
        </row>
        <row r="357">
          <cell r="A357" t="str">
            <v>Фестивальная пора с/к термоус.пак  СПК</v>
          </cell>
          <cell r="D357">
            <v>41.4</v>
          </cell>
          <cell r="F357">
            <v>41.4</v>
          </cell>
        </row>
        <row r="358">
          <cell r="A358" t="str">
            <v>Фирменная с/к 200 гр. срез "Эликатессе" термоформ.пак.  СПК</v>
          </cell>
          <cell r="D358">
            <v>195</v>
          </cell>
          <cell r="F358">
            <v>195</v>
          </cell>
        </row>
        <row r="359">
          <cell r="A359" t="str">
            <v>Фуэт с/в "Эликатессе" 160 гр.шт.  СПК</v>
          </cell>
          <cell r="D359">
            <v>304</v>
          </cell>
          <cell r="F359">
            <v>304</v>
          </cell>
        </row>
        <row r="360">
          <cell r="A360" t="str">
            <v>Хинкали Классические ТМ Зареченские ВЕС ПОКОМ</v>
          </cell>
          <cell r="F360">
            <v>100</v>
          </cell>
        </row>
        <row r="361">
          <cell r="A361" t="str">
            <v>Хот-догстер ТМ Горячая штучка ТС Хот-Догстер флоу-пак 0,09 кг. ПОКОМ</v>
          </cell>
          <cell r="F361">
            <v>243</v>
          </cell>
        </row>
        <row r="362">
          <cell r="A362" t="str">
            <v>Хотстеры с сыром 0,25кг ТМ Горячая штучка  ПОКОМ</v>
          </cell>
          <cell r="D362">
            <v>1</v>
          </cell>
          <cell r="F362">
            <v>743</v>
          </cell>
        </row>
        <row r="363">
          <cell r="A363" t="str">
            <v>Хотстеры ТМ Горячая штучка ТС Хотстеры 0,25 кг зам  ПОКОМ</v>
          </cell>
          <cell r="D363">
            <v>1805</v>
          </cell>
          <cell r="F363">
            <v>4472</v>
          </cell>
        </row>
        <row r="364">
          <cell r="A364" t="str">
            <v>Хрустящие крылышки острые к пиву ТМ Горячая штучка 0,3кг зам  ПОКОМ</v>
          </cell>
          <cell r="D364">
            <v>1</v>
          </cell>
          <cell r="F364">
            <v>767</v>
          </cell>
        </row>
        <row r="365">
          <cell r="A365" t="str">
            <v>Хрустящие крылышки ТМ Горячая штучка 0,3 кг зам  ПОКОМ</v>
          </cell>
          <cell r="D365">
            <v>3</v>
          </cell>
          <cell r="F365">
            <v>1062</v>
          </cell>
        </row>
        <row r="366">
          <cell r="A366" t="str">
            <v>Хрустящие крылышки ТМ Зареченские ТС Зареченские продукты. ВЕС ПОКОМ</v>
          </cell>
          <cell r="D366">
            <v>1</v>
          </cell>
          <cell r="F366">
            <v>1</v>
          </cell>
        </row>
        <row r="367">
          <cell r="A367" t="str">
            <v>Чебупели Курочка гриль ТМ Горячая штучка, 0,3 кг зам  ПОКОМ</v>
          </cell>
          <cell r="F367">
            <v>448</v>
          </cell>
        </row>
        <row r="368">
          <cell r="A368" t="str">
            <v>Чебупицца курочка по-итальянски Горячая штучка 0,25 кг зам  ПОКОМ</v>
          </cell>
          <cell r="D368">
            <v>2889</v>
          </cell>
          <cell r="F368">
            <v>5302</v>
          </cell>
        </row>
        <row r="369">
          <cell r="A369" t="str">
            <v>Чебупицца Маргарита 0,2кг ТМ Горячая штучка ТС Foodgital  ПОКОМ</v>
          </cell>
          <cell r="D369">
            <v>3</v>
          </cell>
          <cell r="F369">
            <v>541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1807</v>
          </cell>
          <cell r="F370">
            <v>6456</v>
          </cell>
        </row>
        <row r="371">
          <cell r="A371" t="str">
            <v>Чебупицца со вкусом 4 сыра 0,2кг ТМ Горячая штучка ТС Foodgital  ПОКОМ</v>
          </cell>
          <cell r="D371">
            <v>1</v>
          </cell>
          <cell r="F371">
            <v>466</v>
          </cell>
        </row>
        <row r="372">
          <cell r="A372" t="str">
            <v>Чебуреки Мясные вес 2,7 кг ТМ Зареченские ВЕС ПОКОМ</v>
          </cell>
          <cell r="F372">
            <v>8.1</v>
          </cell>
        </row>
        <row r="373">
          <cell r="A373" t="str">
            <v>Чебуреки сочные ВЕС ТМ Зареченские  ПОКОМ</v>
          </cell>
          <cell r="F373">
            <v>865</v>
          </cell>
        </row>
        <row r="374">
          <cell r="A374" t="str">
            <v>Шпикачки Русские (черева) (в ср.защ.атм.) "Высокий вкус"  СПК</v>
          </cell>
          <cell r="D374">
            <v>47.5</v>
          </cell>
          <cell r="F374">
            <v>47.5</v>
          </cell>
        </row>
        <row r="375">
          <cell r="A375" t="str">
            <v>Эликапреза с/в "Эликатессе" 85 гр.шт. нарезка (лоток с ср.защ.атм.)  СПК</v>
          </cell>
          <cell r="D375">
            <v>8</v>
          </cell>
          <cell r="F375">
            <v>8</v>
          </cell>
        </row>
        <row r="376">
          <cell r="A376" t="str">
            <v>Юбилейная с/к 0,10 кг.шт. нарезка (лоток с ср.защ.атм.)  СПК</v>
          </cell>
          <cell r="D376">
            <v>4</v>
          </cell>
          <cell r="F376">
            <v>4</v>
          </cell>
        </row>
        <row r="377">
          <cell r="A377" t="str">
            <v>Юбилейная с/к 0,235 кг.шт.  СПК</v>
          </cell>
          <cell r="D377">
            <v>865</v>
          </cell>
          <cell r="F377">
            <v>865</v>
          </cell>
        </row>
        <row r="378">
          <cell r="A378" t="str">
            <v>Итого</v>
          </cell>
          <cell r="D378">
            <v>179126.16699999999</v>
          </cell>
          <cell r="F378">
            <v>405052.42499999999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26.07.2025 - 26.07.2025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124.071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160.821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756.65300000000002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497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825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814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192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81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72.441000000000003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849.76800000000003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57.5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344.46499999999997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93.426000000000002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36.82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23.81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56.999000000000002</v>
          </cell>
        </row>
        <row r="29">
          <cell r="A29" t="str">
            <v xml:space="preserve"> 247  Сардельки Нежные, ВЕС.  ПОКОМ</v>
          </cell>
          <cell r="D29">
            <v>18.818000000000001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21.837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362.93900000000002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15.413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19.158999999999999</v>
          </cell>
        </row>
        <row r="34">
          <cell r="A34" t="str">
            <v xml:space="preserve"> 263  Шпикачки Стародворские, ВЕС.  ПОКОМ</v>
          </cell>
          <cell r="D34">
            <v>11.32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0.92800000000000005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314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576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723</v>
          </cell>
        </row>
        <row r="39">
          <cell r="A39" t="str">
            <v xml:space="preserve"> 283  Сосиски Сочинки, ВЕС, ТМ Стародворье ПОКОМ</v>
          </cell>
          <cell r="D39">
            <v>242.36600000000001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110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164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29.446000000000002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134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437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20.437000000000001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130.036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176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297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234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165.214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161.822</v>
          </cell>
        </row>
        <row r="52">
          <cell r="A52" t="str">
            <v xml:space="preserve"> 316  Колбаса Нежная ТМ Зареченские ВЕС  ПОКОМ</v>
          </cell>
          <cell r="D52">
            <v>6.0250000000000004</v>
          </cell>
        </row>
        <row r="53">
          <cell r="A53" t="str">
            <v xml:space="preserve"> 318  Сосиски Датские ТМ Зареченские, ВЕС  ПОКОМ</v>
          </cell>
          <cell r="D53">
            <v>475.20100000000002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793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642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259</v>
          </cell>
        </row>
        <row r="57">
          <cell r="A57" t="str">
            <v xml:space="preserve"> 328  Сардельки Сочинки Стародворье ТМ  0,4 кг ПОКОМ</v>
          </cell>
          <cell r="D57">
            <v>53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47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199.2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69</v>
          </cell>
        </row>
        <row r="61">
          <cell r="A61" t="str">
            <v xml:space="preserve"> 335  Колбаса Сливушка ТМ Вязанка. ВЕС.  ПОКОМ </v>
          </cell>
          <cell r="D61">
            <v>199.99199999999999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534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509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143.637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33.850999999999999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84.926000000000002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41.573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19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56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101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66.953000000000003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117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202</v>
          </cell>
        </row>
        <row r="74">
          <cell r="A74" t="str">
            <v xml:space="preserve"> 388  Сосиски Восточные Халяль ТМ Вязанка 0,33 кг АК. ПОКОМ</v>
          </cell>
          <cell r="D74">
            <v>142</v>
          </cell>
        </row>
        <row r="75">
          <cell r="A75" t="str">
            <v xml:space="preserve"> 394 Колбаса полукопченая Аль-Ислами халяль ТМ Вязанка оболочка фиброуз в в/у 0,35 кг  ПОКОМ</v>
          </cell>
          <cell r="D75">
            <v>53</v>
          </cell>
        </row>
        <row r="76">
          <cell r="A76" t="str">
            <v xml:space="preserve"> 405  Сардельки Сливушки ТМ Вязанка в оболочке айпил 0,33 кг. ПОКОМ</v>
          </cell>
          <cell r="D76">
            <v>56</v>
          </cell>
        </row>
        <row r="77">
          <cell r="A77" t="str">
            <v xml:space="preserve"> 410  Сосиски Баварские с сыром ТМ Стародворье 0,35 кг. ПОКОМ</v>
          </cell>
          <cell r="D77">
            <v>599</v>
          </cell>
        </row>
        <row r="78">
          <cell r="A78" t="str">
            <v xml:space="preserve"> 412  Сосиски Баварские ТМ Стародворье 0,35 кг ПОКОМ</v>
          </cell>
          <cell r="D78">
            <v>1989</v>
          </cell>
        </row>
        <row r="79">
          <cell r="A79" t="str">
            <v xml:space="preserve"> 430  Колбаса Стародворская с окороком 0,4 кг. ТМ Стародворье в оболочке полиамид  ПОКОМ</v>
          </cell>
          <cell r="D79">
            <v>80</v>
          </cell>
        </row>
        <row r="80">
          <cell r="A80" t="str">
            <v xml:space="preserve"> 431  Колбаса Стародворская с окороком в оболочке полиамид ТМ Стародворье ВЕС ПОКОМ</v>
          </cell>
          <cell r="D80">
            <v>195.227</v>
          </cell>
        </row>
        <row r="81">
          <cell r="A81" t="str">
            <v xml:space="preserve"> 435  Колбаса Молочная Стародворская  с молоком в оболочке полиамид 0,4 кг.ТМ Стародворье ПОКОМ</v>
          </cell>
          <cell r="D81">
            <v>61</v>
          </cell>
        </row>
        <row r="82">
          <cell r="A82" t="str">
            <v xml:space="preserve"> 436  Колбаса Молочная стародворская с молоком, ВЕС, ТМ Стародворье  ПОКОМ</v>
          </cell>
          <cell r="D82">
            <v>11.61</v>
          </cell>
        </row>
        <row r="83">
          <cell r="A83" t="str">
            <v xml:space="preserve"> 447  Колбаски Краковюрст ТМ Баварушка с изысканными пряностями в оболочке NDX в в.у 0,2 кг. ПОКОМ </v>
          </cell>
          <cell r="D83">
            <v>144</v>
          </cell>
        </row>
        <row r="84">
          <cell r="A84" t="str">
            <v xml:space="preserve"> 448  Сосиски Сливушки по-венски ТМ Вязанка. 0,3 кг ПОКОМ</v>
          </cell>
          <cell r="D84">
            <v>46</v>
          </cell>
        </row>
        <row r="85">
          <cell r="A85" t="str">
            <v xml:space="preserve"> 449  Колбаса Дугушка Стародворская ВЕС ТС Дугушка ПОКОМ</v>
          </cell>
          <cell r="D85">
            <v>45.15</v>
          </cell>
        </row>
        <row r="86">
          <cell r="A86" t="str">
            <v xml:space="preserve"> 452  Колбаса Со шпиком ВЕС большой батон ТМ Особый рецепт  ПОКОМ</v>
          </cell>
          <cell r="D86">
            <v>772.56799999999998</v>
          </cell>
        </row>
        <row r="87">
          <cell r="A87" t="str">
            <v xml:space="preserve"> 456  Колбаса Филейная ТМ Особый рецепт ВЕС большой батон  ПОКОМ</v>
          </cell>
          <cell r="D87">
            <v>1223.442</v>
          </cell>
        </row>
        <row r="88">
          <cell r="A88" t="str">
            <v xml:space="preserve"> 457  Колбаса Молочная ТМ Особый рецепт ВЕС большой батон  ПОКОМ</v>
          </cell>
          <cell r="D88">
            <v>1128.9749999999999</v>
          </cell>
        </row>
        <row r="89">
          <cell r="A89" t="str">
            <v xml:space="preserve"> 465  Колбаса Филейная оригинальная ВЕС 0,8кг ТМ Особый рецепт в оболочке полиамид  ПОКОМ</v>
          </cell>
          <cell r="D89">
            <v>32.084000000000003</v>
          </cell>
        </row>
        <row r="90">
          <cell r="A90" t="str">
            <v xml:space="preserve"> 467  Колбаса Филейная 0,5кг ТМ Особый рецепт  ПОКОМ</v>
          </cell>
          <cell r="D90">
            <v>18</v>
          </cell>
        </row>
        <row r="91">
          <cell r="A91" t="str">
            <v xml:space="preserve"> 478  Сардельки Зареченские ВЕС ТМ Зареченские  ПОКОМ</v>
          </cell>
          <cell r="D91">
            <v>1.5629999999999999</v>
          </cell>
        </row>
        <row r="92">
          <cell r="A92" t="str">
            <v xml:space="preserve"> 495  Колбаса Сочинка по-европейски с сочной грудинкой 0,3кг ТМ Стародворье  ПОКОМ</v>
          </cell>
          <cell r="D92">
            <v>176</v>
          </cell>
        </row>
        <row r="93">
          <cell r="A93" t="str">
            <v xml:space="preserve"> 496  Колбаса Сочинка по-фински с сочным окроком 0,3кг ТМ Стародворье  ПОКОМ</v>
          </cell>
          <cell r="D93">
            <v>89</v>
          </cell>
        </row>
        <row r="94">
          <cell r="A94" t="str">
            <v xml:space="preserve"> 497  Колбаса Сочинка зернистая с сочной грудинкой 0,3кг ТМ Стародворье  ПОКОМ</v>
          </cell>
          <cell r="D94">
            <v>166</v>
          </cell>
        </row>
        <row r="95">
          <cell r="A95" t="str">
            <v xml:space="preserve"> 498  Колбаса Сочинка рубленая с сочным окороком 0,3кг ТМ Стародворье  ПОКОМ</v>
          </cell>
          <cell r="D95">
            <v>111</v>
          </cell>
        </row>
        <row r="96">
          <cell r="A96" t="str">
            <v xml:space="preserve"> 506 Сосиски Филейские рубленые ТМ Вязанка в оболочке целлофан в м/г среде. ВЕС.ПОКОМ</v>
          </cell>
          <cell r="D96">
            <v>1.427</v>
          </cell>
        </row>
        <row r="97">
          <cell r="A97" t="str">
            <v xml:space="preserve"> 519  Грудинка 0,12 кг нарезка ТМ Стародворье  ПОКОМ</v>
          </cell>
          <cell r="D97">
            <v>2</v>
          </cell>
        </row>
        <row r="98">
          <cell r="A98" t="str">
            <v xml:space="preserve"> 520  Колбаса Мраморная ТМ Стародворье в вакуумной упаковке 0,07 кг нарезка  ПОКОМ</v>
          </cell>
          <cell r="D98">
            <v>16</v>
          </cell>
        </row>
        <row r="99">
          <cell r="A99" t="str">
            <v xml:space="preserve"> 521  Бекон ТМ Стародворье в вакуумной упаковке 0,12кг нарезка  ПОКОМ</v>
          </cell>
          <cell r="D99">
            <v>15</v>
          </cell>
        </row>
        <row r="100">
          <cell r="A100" t="str">
            <v xml:space="preserve"> 523  Колбаса Сальчичон нарезка 0,07кг ТМ Стародворье  ПОКОМ </v>
          </cell>
          <cell r="D100">
            <v>31</v>
          </cell>
        </row>
        <row r="101">
          <cell r="A101" t="str">
            <v xml:space="preserve"> 524  Колбаса Сервелат Ореховый нарезка 0,07кг ТМ Стародворье  ПОКОМ</v>
          </cell>
          <cell r="D101">
            <v>48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38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30</v>
          </cell>
        </row>
        <row r="104">
          <cell r="A104" t="str">
            <v>3215 ВЕТЧ.МЯСНАЯ Папа может п/о 0.4кг 8шт.    ОСТАНКИНО</v>
          </cell>
          <cell r="D104">
            <v>105</v>
          </cell>
        </row>
        <row r="105">
          <cell r="A105" t="str">
            <v>3684 ПРЕСИЖН с/к в/у 1/250 8шт.   ОСТАНКИНО</v>
          </cell>
          <cell r="D105">
            <v>7</v>
          </cell>
        </row>
        <row r="106">
          <cell r="A106" t="str">
            <v>4063 МЯСНАЯ Папа может вар п/о_Л   ОСТАНКИНО</v>
          </cell>
          <cell r="D106">
            <v>295.577</v>
          </cell>
        </row>
        <row r="107">
          <cell r="A107" t="str">
            <v>4117 ЭКСТРА Папа может с/к в/у_Л   ОСТАНКИНО</v>
          </cell>
          <cell r="D107">
            <v>2.984</v>
          </cell>
        </row>
        <row r="108">
          <cell r="A108" t="str">
            <v>4574 Колбаса вар Мясная со шпиком 1кг Папа может п/о (код покуп. 24784) Останкино</v>
          </cell>
          <cell r="D108">
            <v>10.413</v>
          </cell>
        </row>
        <row r="109">
          <cell r="A109" t="str">
            <v>4813 ФИЛЕЙНАЯ Папа может вар п/о_Л   ОСТАНКИНО</v>
          </cell>
          <cell r="D109">
            <v>80.885000000000005</v>
          </cell>
        </row>
        <row r="110">
          <cell r="A110" t="str">
            <v>4993 САЛЯМИ ИТАЛЬЯНСКАЯ с/к в/у 1/250*8_120c ОСТАНКИНО</v>
          </cell>
          <cell r="D110">
            <v>63</v>
          </cell>
        </row>
        <row r="111">
          <cell r="A111" t="str">
            <v>5246 ДОКТОРСКАЯ ПРЕМИУМ вар б/о мгс_30с ОСТАНКИНО</v>
          </cell>
          <cell r="D111">
            <v>1.532</v>
          </cell>
        </row>
        <row r="112">
          <cell r="A112" t="str">
            <v>5247 РУССКАЯ ПРЕМИУМ вар б/о мгс_30с ОСТАНКИНО</v>
          </cell>
          <cell r="D112">
            <v>2.9750000000000001</v>
          </cell>
        </row>
        <row r="113">
          <cell r="A113" t="str">
            <v>5483 ЭКСТРА Папа может с/к в/у 1/250 8шт.   ОСТАНКИНО</v>
          </cell>
          <cell r="D113">
            <v>121</v>
          </cell>
        </row>
        <row r="114">
          <cell r="A114" t="str">
            <v>5544 Сервелат Финский в/к в/у_45с НОВАЯ ОСТАНКИНО</v>
          </cell>
          <cell r="D114">
            <v>201.37899999999999</v>
          </cell>
        </row>
        <row r="115">
          <cell r="A115" t="str">
            <v>5679 САЛЯМИ ИТАЛЬЯНСКАЯ с/к в/у 1/150_60с ОСТАНКИНО</v>
          </cell>
          <cell r="D115">
            <v>113</v>
          </cell>
        </row>
        <row r="116">
          <cell r="A116" t="str">
            <v>5682 САЛЯМИ МЕЛКОЗЕРНЕНАЯ с/к в/у 1/120_60с   ОСТАНКИНО</v>
          </cell>
          <cell r="D116">
            <v>501</v>
          </cell>
        </row>
        <row r="117">
          <cell r="A117" t="str">
            <v>5706 АРОМАТНАЯ Папа может с/к в/у 1/250 8шт.  ОСТАНКИНО</v>
          </cell>
          <cell r="D117">
            <v>108</v>
          </cell>
        </row>
        <row r="118">
          <cell r="A118" t="str">
            <v>5708 ПОСОЛЬСКАЯ Папа может с/к в/у ОСТАНКИНО</v>
          </cell>
          <cell r="D118">
            <v>16.393999999999998</v>
          </cell>
        </row>
        <row r="119">
          <cell r="A119" t="str">
            <v>5851 ЭКСТРА Папа может вар п/о   ОСТАНКИНО</v>
          </cell>
          <cell r="D119">
            <v>31.600999999999999</v>
          </cell>
        </row>
        <row r="120">
          <cell r="A120" t="str">
            <v>5931 ОХОТНИЧЬЯ Папа может с/к в/у 1/220 8шт.   ОСТАНКИНО</v>
          </cell>
          <cell r="D120">
            <v>204</v>
          </cell>
        </row>
        <row r="121">
          <cell r="A121" t="str">
            <v>5992 ВРЕМЯ ОКРОШКИ Папа может вар п/о 0.4кг   ОСТАНКИНО</v>
          </cell>
          <cell r="D121">
            <v>337</v>
          </cell>
        </row>
        <row r="122">
          <cell r="A122" t="str">
            <v>6004 РАГУ СВИНОЕ 1кг 8шт.зам_120с ОСТАНКИНО</v>
          </cell>
          <cell r="D122">
            <v>16</v>
          </cell>
        </row>
        <row r="123">
          <cell r="A123" t="str">
            <v>6221 НЕАПОЛИТАНСКИЙ ДУЭТ с/к с/н мгс 1/90  ОСТАНКИНО</v>
          </cell>
          <cell r="D123">
            <v>125</v>
          </cell>
        </row>
        <row r="124">
          <cell r="A124" t="str">
            <v>6228 МЯСНОЕ АССОРТИ к/з с/н мгс 1/90 10шт.  ОСТАНКИНО</v>
          </cell>
          <cell r="D124">
            <v>85</v>
          </cell>
        </row>
        <row r="125">
          <cell r="A125" t="str">
            <v>6247 ДОМАШНЯЯ Папа может вар п/о 0,4кг 8шт.  ОСТАНКИНО</v>
          </cell>
          <cell r="D125">
            <v>19</v>
          </cell>
        </row>
        <row r="126">
          <cell r="A126" t="str">
            <v>6268 ГОВЯЖЬЯ Папа может вар п/о 0,4кг 8 шт.  ОСТАНКИНО</v>
          </cell>
          <cell r="D126">
            <v>142</v>
          </cell>
        </row>
        <row r="127">
          <cell r="A127" t="str">
            <v>6279 КОРЕЙКА ПО-ОСТ.к/в в/с с/н в/у 1/150_45с  ОСТАНКИНО</v>
          </cell>
          <cell r="D127">
            <v>110</v>
          </cell>
        </row>
        <row r="128">
          <cell r="A128" t="str">
            <v>6303 МЯСНЫЕ Папа может сос п/о мгс 1.5*3  ОСТАНКИНО</v>
          </cell>
          <cell r="D128">
            <v>56.323999999999998</v>
          </cell>
        </row>
        <row r="129">
          <cell r="A129" t="str">
            <v>6324 ДОКТОРСКАЯ ГОСТ вар п/о 0.4кг 8шт.  ОСТАНКИНО</v>
          </cell>
          <cell r="D129">
            <v>46</v>
          </cell>
        </row>
        <row r="130">
          <cell r="A130" t="str">
            <v>6325 ДОКТОРСКАЯ ПРЕМИУМ вар п/о 0.4кг 8шт.  ОСТАНКИНО</v>
          </cell>
          <cell r="D130">
            <v>335</v>
          </cell>
        </row>
        <row r="131">
          <cell r="A131" t="str">
            <v>6333 МЯСНАЯ Папа может вар п/о 0.4кг 8шт.  ОСТАНКИНО</v>
          </cell>
          <cell r="D131">
            <v>750</v>
          </cell>
        </row>
        <row r="132">
          <cell r="A132" t="str">
            <v>6340 ДОМАШНИЙ РЕЦЕПТ Коровино 0.5кг 8шт.  ОСТАНКИНО</v>
          </cell>
          <cell r="D132">
            <v>60</v>
          </cell>
        </row>
        <row r="133">
          <cell r="A133" t="str">
            <v>6353 ЭКСТРА Папа может вар п/о 0.4кг 8шт.  ОСТАНКИНО</v>
          </cell>
          <cell r="D133">
            <v>332</v>
          </cell>
        </row>
        <row r="134">
          <cell r="A134" t="str">
            <v>6392 ФИЛЕЙНАЯ Папа может вар п/о 0.4кг. ОСТАНКИНО</v>
          </cell>
          <cell r="D134">
            <v>657</v>
          </cell>
        </row>
        <row r="135">
          <cell r="A135" t="str">
            <v>6448 СВИНИНА МАДЕРА с/к с/н в/у 1/100 10шт.   ОСТАНКИНО</v>
          </cell>
          <cell r="D135">
            <v>17</v>
          </cell>
        </row>
        <row r="136">
          <cell r="A136" t="str">
            <v>6453 ЭКСТРА Папа может с/к с/н в/у 1/100 14шт.   ОСТАНКИНО</v>
          </cell>
          <cell r="D136">
            <v>24</v>
          </cell>
        </row>
        <row r="137">
          <cell r="A137" t="str">
            <v>6454 АРОМАТНАЯ с/к с/н в/у 1/100 14шт.  ОСТАНКИНО</v>
          </cell>
          <cell r="D137">
            <v>479</v>
          </cell>
        </row>
        <row r="138">
          <cell r="A138" t="str">
            <v>6459 СЕРВЕЛАТ ШВЕЙЦАРСК. в/к с/н в/у 1/100*10  ОСТАНКИНО</v>
          </cell>
          <cell r="D138">
            <v>216</v>
          </cell>
        </row>
        <row r="139">
          <cell r="A139" t="str">
            <v>6470 ВЕТЧ.МРАМОРНАЯ в/у_45с  ОСТАНКИНО</v>
          </cell>
          <cell r="D139">
            <v>17.925000000000001</v>
          </cell>
        </row>
        <row r="140">
          <cell r="A140" t="str">
            <v>6495 ВЕТЧ.МРАМОРНАЯ в/у срез 0.3кг 6шт_45с  ОСТАНКИНО</v>
          </cell>
          <cell r="D140">
            <v>29</v>
          </cell>
        </row>
        <row r="141">
          <cell r="A141" t="str">
            <v>6527 ШПИКАЧКИ СОЧНЫЕ ПМ сар б/о мгс 1*3 45с ОСТАНКИНО</v>
          </cell>
          <cell r="D141">
            <v>57.119</v>
          </cell>
        </row>
        <row r="142">
          <cell r="A142" t="str">
            <v>6528 ШПИКАЧКИ СОЧНЫЕ ПМ сар б/о мгс 0.4кг 45с  ОСТАНКИНО</v>
          </cell>
          <cell r="D142">
            <v>20</v>
          </cell>
        </row>
        <row r="143">
          <cell r="A143" t="str">
            <v>6586 МРАМОРНАЯ И БАЛЫКОВАЯ в/к с/н мгс 1/90 ОСТАНКИНО</v>
          </cell>
          <cell r="D143">
            <v>4</v>
          </cell>
        </row>
        <row r="144">
          <cell r="A144" t="str">
            <v>6609 С ГОВЯДИНОЙ ПМ сар б/о мгс 0.4кг_45с ОСТАНКИНО</v>
          </cell>
          <cell r="D144">
            <v>20</v>
          </cell>
        </row>
        <row r="145">
          <cell r="A145" t="str">
            <v>6616 МОЛОЧНЫЕ КЛАССИЧЕСКИЕ сос п/о в/у 0.3кг  ОСТАНКИНО</v>
          </cell>
          <cell r="D145">
            <v>590</v>
          </cell>
        </row>
        <row r="146">
          <cell r="A146" t="str">
            <v>6697 СЕРВЕЛАТ ФИНСКИЙ ПМ в/к в/у 0,35кг 8шт.  ОСТАНКИНО</v>
          </cell>
          <cell r="D146">
            <v>739</v>
          </cell>
        </row>
        <row r="147">
          <cell r="A147" t="str">
            <v>6713 СОЧНЫЙ ГРИЛЬ ПМ сос п/о мгс 0.41кг 8шт.  ОСТАНКИНО</v>
          </cell>
          <cell r="D147">
            <v>322</v>
          </cell>
        </row>
        <row r="148">
          <cell r="A148" t="str">
            <v>6724 МОЛОЧНЫЕ ПМ сос п/о мгс 0.41кг 10шт.  ОСТАНКИНО</v>
          </cell>
          <cell r="D148">
            <v>141</v>
          </cell>
        </row>
        <row r="149">
          <cell r="A149" t="str">
            <v>6765 РУБЛЕНЫЕ сос ц/о мгс 0.36кг 6шт.  ОСТАНКИНО</v>
          </cell>
          <cell r="D149">
            <v>70</v>
          </cell>
        </row>
        <row r="150">
          <cell r="A150" t="str">
            <v>6785 ВЕНСКАЯ САЛЯМИ п/к в/у 0.33кг 8шт.  ОСТАНКИНО</v>
          </cell>
          <cell r="D150">
            <v>31</v>
          </cell>
        </row>
        <row r="151">
          <cell r="A151" t="str">
            <v>6787 СЕРВЕЛАТ КРЕМЛЕВСКИЙ в/к в/у 0,33кг 8шт.  ОСТАНКИНО</v>
          </cell>
          <cell r="D151">
            <v>21</v>
          </cell>
        </row>
        <row r="152">
          <cell r="A152" t="str">
            <v>6793 БАЛЫКОВАЯ в/к в/у 0,33кг 8шт.  ОСТАНКИНО</v>
          </cell>
          <cell r="D152">
            <v>32</v>
          </cell>
        </row>
        <row r="153">
          <cell r="A153" t="str">
            <v>6829 МОЛОЧНЫЕ КЛАССИЧЕСКИЕ сос п/о мгс 2*4_С  ОСТАНКИНО</v>
          </cell>
          <cell r="D153">
            <v>402.24799999999999</v>
          </cell>
        </row>
        <row r="154">
          <cell r="A154" t="str">
            <v>6837 ФИЛЕЙНЫЕ Папа Может сос ц/о мгс 0.4кг  ОСТАНКИНО</v>
          </cell>
          <cell r="D154">
            <v>141</v>
          </cell>
        </row>
        <row r="155">
          <cell r="A155" t="str">
            <v>6842 ДЫМОВИЦА ИЗ ОКОРОКА к/в мл/к в/у 0,3кг  ОСТАНКИНО</v>
          </cell>
          <cell r="D155">
            <v>46</v>
          </cell>
        </row>
        <row r="156">
          <cell r="A156" t="str">
            <v>6861 ДОМАШНИЙ РЕЦЕПТ Коровино вар п/о  ОСТАНКИНО</v>
          </cell>
          <cell r="D156">
            <v>27.774999999999999</v>
          </cell>
        </row>
        <row r="157">
          <cell r="A157" t="str">
            <v>6866 ВЕТЧ.НЕЖНАЯ Коровино п/о_Маяк  ОСТАНКИНО</v>
          </cell>
          <cell r="D157">
            <v>55.53</v>
          </cell>
        </row>
        <row r="158">
          <cell r="A158" t="str">
            <v>7001 КЛАССИЧЕСКИЕ Папа может сар б/о мгс 1*3  ОСТАНКИНО</v>
          </cell>
          <cell r="D158">
            <v>34.905999999999999</v>
          </cell>
        </row>
        <row r="159">
          <cell r="A159" t="str">
            <v>7040 С ИНДЕЙКОЙ ПМ сос ц/о в/у 1/270 8шт.  ОСТАНКИНО</v>
          </cell>
          <cell r="D159">
            <v>34</v>
          </cell>
        </row>
        <row r="160">
          <cell r="A160" t="str">
            <v>7059 ШПИКАЧКИ СОЧНЫЕ С БЕК. п/о мгс 0.3кг_60с  ОСТАНКИНО</v>
          </cell>
          <cell r="D160">
            <v>71</v>
          </cell>
        </row>
        <row r="161">
          <cell r="A161" t="str">
            <v>7066 СОЧНЫЕ ПМ сос п/о мгс 0.41кг 10шт_50с  ОСТАНКИНО</v>
          </cell>
          <cell r="D161">
            <v>1510</v>
          </cell>
        </row>
        <row r="162">
          <cell r="A162" t="str">
            <v>7070 СОЧНЫЕ ПМ сос п/о мгс 1.5*4_А_50с  ОСТАНКИНО</v>
          </cell>
          <cell r="D162">
            <v>1132.9739999999999</v>
          </cell>
        </row>
        <row r="163">
          <cell r="A163" t="str">
            <v>7073 МОЛОЧ.ПРЕМИУМ ПМ сос п/о в/у 1/350_50с  ОСТАНКИНО</v>
          </cell>
          <cell r="D163">
            <v>284</v>
          </cell>
        </row>
        <row r="164">
          <cell r="A164" t="str">
            <v>7074 МОЛОЧ.ПРЕМИУМ ПМ сос п/о мгс 0.6кг_50с  ОСТАНКИНО</v>
          </cell>
          <cell r="D164">
            <v>8</v>
          </cell>
        </row>
        <row r="165">
          <cell r="A165" t="str">
            <v>7075 МОЛОЧ.ПРЕМИУМ ПМ сос п/о мгс 1.5*4_О_50с  ОСТАНКИНО</v>
          </cell>
          <cell r="D165">
            <v>27.622</v>
          </cell>
        </row>
        <row r="166">
          <cell r="A166" t="str">
            <v>7077 МЯСНЫЕ С ГОВЯД.ПМ сос п/о мгс 0.4кг_50с  ОСТАНКИНО</v>
          </cell>
          <cell r="D166">
            <v>485</v>
          </cell>
        </row>
        <row r="167">
          <cell r="A167" t="str">
            <v>7080 СЛИВОЧНЫЕ ПМ сос п/о мгс 0.41кг 10шт. 50с  ОСТАНКИНО</v>
          </cell>
          <cell r="D167">
            <v>840</v>
          </cell>
        </row>
        <row r="168">
          <cell r="A168" t="str">
            <v>7082 СЛИВОЧНЫЕ ПМ сос п/о мгс 1.5*4_50с  ОСТАНКИНО</v>
          </cell>
          <cell r="D168">
            <v>27.312000000000001</v>
          </cell>
        </row>
        <row r="169">
          <cell r="A169" t="str">
            <v>7087 ШПИК С ЧЕСНОК.И ПЕРЦЕМ к/в в/у 0.3кг_50с  ОСТАНКИНО</v>
          </cell>
          <cell r="D169">
            <v>67</v>
          </cell>
        </row>
        <row r="170">
          <cell r="A170" t="str">
            <v>7090 СВИНИНА ПО-ДОМ. к/в мл/к в/у 0.3кг_50с  ОСТАНКИНО</v>
          </cell>
          <cell r="D170">
            <v>137</v>
          </cell>
        </row>
        <row r="171">
          <cell r="A171" t="str">
            <v>7092 БЕКОН Папа может с/к с/н в/у 1/140_50с  ОСТАНКИНО</v>
          </cell>
          <cell r="D171">
            <v>145</v>
          </cell>
        </row>
        <row r="172">
          <cell r="A172" t="str">
            <v>7105 МИЛАНО с/к с/н мгс 1/90 12шт.  ОСТАНКИНО</v>
          </cell>
          <cell r="D172">
            <v>-2</v>
          </cell>
        </row>
        <row r="173">
          <cell r="A173" t="str">
            <v>7106 ТОСКАНО с/к с/н мгс 1/90 12шт.  ОСТАНКИНО</v>
          </cell>
          <cell r="D173">
            <v>-1</v>
          </cell>
        </row>
        <row r="174">
          <cell r="A174" t="str">
            <v>7107 САН-РЕМО с/в с/н мгс 1/90 12шт.  ОСТАНКИНО</v>
          </cell>
        </row>
        <row r="175">
          <cell r="A175" t="str">
            <v>7147 САЛЬЧИЧОН Останкино с/к в/у 1/220 8шт.  ОСТАНКИНО</v>
          </cell>
          <cell r="D175">
            <v>2</v>
          </cell>
        </row>
        <row r="176">
          <cell r="A176" t="str">
            <v>7149 БАЛЫКОВАЯ Коровино п/к в/у 0.84кг_50с  ОСТАНКИНО</v>
          </cell>
          <cell r="D176">
            <v>3</v>
          </cell>
        </row>
        <row r="177">
          <cell r="A177" t="str">
            <v>7150 САЛЬЧИЧОН Папа может с/к в/у ОСТАНКИНО</v>
          </cell>
          <cell r="D177">
            <v>-0.51500000000000001</v>
          </cell>
        </row>
        <row r="178">
          <cell r="A178" t="str">
            <v>7154 СЕРВЕЛАТ ЗЕРНИСТЫЙ ПМ в/к в/у 0.35кг_50с  ОСТАНКИНО</v>
          </cell>
          <cell r="D178">
            <v>546</v>
          </cell>
        </row>
        <row r="179">
          <cell r="A179" t="str">
            <v>7166 СЕРВЕЛТ ОХОТНИЧИЙ ПМ в/к в/у_50с  ОСТАНКИНО</v>
          </cell>
          <cell r="D179">
            <v>59.085000000000001</v>
          </cell>
        </row>
        <row r="180">
          <cell r="A180" t="str">
            <v>7169 СЕРВЕЛАТ ОХОТНИЧИЙ ПМ в/к в/у 0.35кг_50с  ОСТАНКИНО</v>
          </cell>
          <cell r="D180">
            <v>677</v>
          </cell>
        </row>
        <row r="181">
          <cell r="A181" t="str">
            <v>7187 ГРУДИНКА ПРЕМИУМ к/в мл/к в/у 0,3кг_50с ОСТАНКИНО</v>
          </cell>
          <cell r="D181">
            <v>146</v>
          </cell>
        </row>
        <row r="182">
          <cell r="A182" t="str">
            <v>7226 ЧОРИЗО ПРЕМИУМ Останкино с/к в/у 1/180  ОСТАНКИНО</v>
          </cell>
          <cell r="D182">
            <v>2</v>
          </cell>
        </row>
        <row r="183">
          <cell r="A183" t="str">
            <v>7227 САЛЯМИ ФИНСКАЯ Папа может с/к в/у 1/180  ОСТАНКИНО</v>
          </cell>
          <cell r="D183">
            <v>22</v>
          </cell>
        </row>
        <row r="184">
          <cell r="A184" t="str">
            <v>7231 КЛАССИЧЕСКАЯ ПМ вар п/о 0,3кг 8шт_209к ОСТАНКИНО</v>
          </cell>
          <cell r="D184">
            <v>339</v>
          </cell>
        </row>
        <row r="185">
          <cell r="A185" t="str">
            <v>7232 БОЯNСКАЯ ПМ п/к в/у 0,28кг 8шт_209к ОСТАНКИНО</v>
          </cell>
          <cell r="D185">
            <v>242</v>
          </cell>
        </row>
        <row r="186">
          <cell r="A186" t="str">
            <v>7235 ВЕТЧ.КЛАССИЧЕСКАЯ ПМ п/о 0,35кг 8шт_209к ОСТАНКИНО</v>
          </cell>
          <cell r="D186">
            <v>8</v>
          </cell>
        </row>
        <row r="187">
          <cell r="A187" t="str">
            <v>7236 СЕРВЕЛАТ КАРЕЛЬСКИЙ в/к в/у 0,28кг_209к ОСТАНКИНО</v>
          </cell>
          <cell r="D187">
            <v>513</v>
          </cell>
        </row>
        <row r="188">
          <cell r="A188" t="str">
            <v>7241 САЛЯМИ Папа может п/к в/у 0,28кг_209к ОСТАНКИНО</v>
          </cell>
          <cell r="D188">
            <v>171</v>
          </cell>
        </row>
        <row r="189">
          <cell r="A189" t="str">
            <v>7245 ВЕТЧ.ФИЛЕЙНАЯ ПМ п/о 0,4кг 8шт ОСТАНКИНО</v>
          </cell>
          <cell r="D189">
            <v>13</v>
          </cell>
        </row>
        <row r="190">
          <cell r="A190" t="str">
            <v>7271 МЯСНЫЕ С ГОВЯДИНОЙ ПМ сос п/о мгс 1.5*4 ВЕС  ОСТАНКИНО</v>
          </cell>
          <cell r="D190">
            <v>23.427</v>
          </cell>
        </row>
        <row r="191">
          <cell r="A191" t="str">
            <v>7276 СЛИВОЧНЫЕ ПМ сос п/о мгс 0,3кг 7шт ОСТАНКИНО</v>
          </cell>
          <cell r="D191">
            <v>-1</v>
          </cell>
        </row>
        <row r="192">
          <cell r="A192" t="str">
            <v>7284 ДЛЯ ДЕТЕЙ сос п/о мгс 0,33кг 6шт  ОСТАНКИНО</v>
          </cell>
          <cell r="D192">
            <v>47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27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31</v>
          </cell>
        </row>
        <row r="195">
          <cell r="A195" t="str">
            <v>Балыковая с/к 200 гр. срез "Эликатессе" термоформ.пак.  СПК</v>
          </cell>
          <cell r="D195">
            <v>30</v>
          </cell>
        </row>
        <row r="196">
          <cell r="A196" t="str">
            <v>БОНУС МОЛОЧНЫЕ КЛАССИЧЕСКИЕ сос п/о в/у 0.3кг (6084)  ОСТАНКИНО</v>
          </cell>
          <cell r="D196">
            <v>18</v>
          </cell>
        </row>
        <row r="197">
          <cell r="A197" t="str">
            <v>БОНУС МОЛОЧНЫЕ КЛАССИЧЕСКИЕ сос п/о мгс 2*4_С (4980)  ОСТАНКИНО</v>
          </cell>
          <cell r="D197">
            <v>17.074999999999999</v>
          </cell>
        </row>
        <row r="198">
          <cell r="A198" t="str">
            <v>БОНУС СОЧНЫЕ Папа может сос п/о мгс 1.5*4 (6954)  ОСТАНКИНО</v>
          </cell>
          <cell r="D198">
            <v>58.954000000000001</v>
          </cell>
        </row>
        <row r="199">
          <cell r="A199" t="str">
            <v>БОНУС СОЧНЫЕ сос п/о мгс 0.41кг_UZ (6087)  ОСТАНКИНО</v>
          </cell>
          <cell r="D199">
            <v>34</v>
          </cell>
        </row>
        <row r="200">
          <cell r="A200" t="str">
            <v>БОНУС_307 Колбаса Сервелат Мясорубский с мелкорубленным окороком 0,35 кг срез ТМ Стародворье   Поком</v>
          </cell>
          <cell r="D200">
            <v>62</v>
          </cell>
        </row>
        <row r="201">
          <cell r="A201" t="str">
            <v>БОНУС_319  Колбаса вареная Филейская ТМ Вязанка ТС Классическая, 0,45 кг. ПОКОМ</v>
          </cell>
          <cell r="D201">
            <v>344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91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334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295</v>
          </cell>
        </row>
        <row r="205">
          <cell r="A205" t="str">
            <v>Грудинка Деревенская в аджике к/в 150 гр.шт. нарезка (лоток с ср.защ.атм.)  СПК</v>
          </cell>
          <cell r="D205">
            <v>6</v>
          </cell>
        </row>
        <row r="206">
          <cell r="A206" t="str">
            <v>Деревенская с чесночком и сальцем п/к (черева) 390 гр.шт. термоус. пак.  СПК</v>
          </cell>
          <cell r="D206">
            <v>9</v>
          </cell>
        </row>
        <row r="207">
          <cell r="A207" t="str">
            <v>Докторская вареная термоус.пак. "Высокий вкус"  СПК</v>
          </cell>
          <cell r="D207">
            <v>38.18</v>
          </cell>
        </row>
        <row r="208">
          <cell r="A208" t="str">
            <v>ЖАР-ладушки с клубникой и вишней ТМ Стародворье 0,2 кг ПОКОМ</v>
          </cell>
          <cell r="D208">
            <v>1</v>
          </cell>
        </row>
        <row r="209">
          <cell r="A209" t="str">
            <v>ЖАР-ладушки с мясом 0,2кг ТМ Стародворье  ПОКОМ</v>
          </cell>
          <cell r="D209">
            <v>58</v>
          </cell>
        </row>
        <row r="210">
          <cell r="A210" t="str">
            <v>ЖАР-ладушки с яблоком и грушей ТМ Стародворье 0,2 кг. ПОКОМ</v>
          </cell>
          <cell r="D210">
            <v>1</v>
          </cell>
        </row>
        <row r="211">
          <cell r="A211" t="str">
            <v>Карбонад Юбилейный термоус.пак.  СПК</v>
          </cell>
          <cell r="D211">
            <v>2.778</v>
          </cell>
        </row>
        <row r="212">
          <cell r="A212" t="str">
            <v>Классическая с/к 80 гр.шт.нар. (лоток с ср.защ.атм.)  СПК</v>
          </cell>
          <cell r="D212">
            <v>114</v>
          </cell>
        </row>
        <row r="213">
          <cell r="A213" t="str">
            <v>Колбаски ПодПивасики оригинальные с/к 0,10 кг.шт. термофор.пак.  СПК</v>
          </cell>
          <cell r="D213">
            <v>132</v>
          </cell>
        </row>
        <row r="214">
          <cell r="A214" t="str">
            <v>Колбаски ПодПивасики острые с/к 0,10 кг.шт. термофор.пак.  СПК</v>
          </cell>
          <cell r="D214">
            <v>138</v>
          </cell>
        </row>
        <row r="215">
          <cell r="A215" t="str">
            <v>Колбаски ПодПивасики с сыром с/к 100 гр.шт. (в ср.защ.атм.)  СПК</v>
          </cell>
          <cell r="D215">
            <v>40</v>
          </cell>
        </row>
        <row r="216">
          <cell r="A216" t="str">
            <v>Круггетсы с сырным соусом ТМ Горячая штучка 0,25 кг зам  ПОКОМ</v>
          </cell>
          <cell r="D216">
            <v>3</v>
          </cell>
        </row>
        <row r="217">
          <cell r="A217" t="str">
            <v>Круггетсы сочные ТМ Горячая штучка ТС Круггетсы флоу-пак 0,2 кг.  ПОКОМ</v>
          </cell>
          <cell r="D217">
            <v>2</v>
          </cell>
        </row>
        <row r="218">
          <cell r="A218" t="str">
            <v>Ла Фаворте с/в "Эликатессе" 140 гр.шт.  СПК</v>
          </cell>
          <cell r="D218">
            <v>31</v>
          </cell>
        </row>
        <row r="219">
          <cell r="A219" t="str">
            <v>Ливерная Печеночная 250 гр.шт.  СПК</v>
          </cell>
          <cell r="D219">
            <v>9</v>
          </cell>
        </row>
        <row r="220">
          <cell r="A220" t="str">
            <v>Любительская вареная термоус.пак. "Высокий вкус"  СПК</v>
          </cell>
          <cell r="D220">
            <v>10.760999999999999</v>
          </cell>
        </row>
        <row r="221">
          <cell r="A221" t="str">
            <v>Мини-сосиски в тесте 3,7кг ВЕС заморож. ТМ Зареченские  ПОКОМ</v>
          </cell>
          <cell r="D221">
            <v>92.5</v>
          </cell>
        </row>
        <row r="222">
          <cell r="A222" t="str">
            <v>Мини-чебуречки с мясом ВЕС 5,5кг ТМ Зареченские  ПОКОМ</v>
          </cell>
          <cell r="D222">
            <v>38.5</v>
          </cell>
        </row>
        <row r="223">
          <cell r="A223" t="str">
            <v>Наггетсы из печи 0,25кг ТМ Вязанка ТС Няняггетсы Сливушки замор.  ПОКОМ</v>
          </cell>
          <cell r="D223">
            <v>500</v>
          </cell>
        </row>
        <row r="224">
          <cell r="A224" t="str">
            <v>Наггетсы Нагетосы Сочная курочка ТМ Горячая штучка 0,25 кг зам  ПОКОМ</v>
          </cell>
          <cell r="D224">
            <v>414</v>
          </cell>
        </row>
        <row r="225">
          <cell r="A225" t="str">
            <v>Наггетсы с индейкой 0,25кг ТМ Вязанка ТС Няняггетсы Сливушки НД2 замор.  ПОКОМ</v>
          </cell>
          <cell r="D225">
            <v>313</v>
          </cell>
        </row>
        <row r="226">
          <cell r="A226" t="str">
            <v>Наггетсы с куриным филе и сыром ТМ Вязанка 0,25 кг ПОКОМ</v>
          </cell>
          <cell r="D226">
            <v>387</v>
          </cell>
        </row>
        <row r="227">
          <cell r="A227" t="str">
            <v>Наггетсы Хрустящие ТМ Зареченские. ВЕС ПОКОМ</v>
          </cell>
          <cell r="D227">
            <v>312</v>
          </cell>
        </row>
        <row r="228">
          <cell r="A228" t="str">
            <v>Наггетсы Хрустящие ТМ Стародворье с сочной курочкой 0,23 кг  ПОКОМ</v>
          </cell>
          <cell r="D228">
            <v>45</v>
          </cell>
        </row>
        <row r="229">
          <cell r="A229" t="str">
            <v>Оригинальная с перцем с/к  СПК</v>
          </cell>
          <cell r="D229">
            <v>15.88</v>
          </cell>
        </row>
        <row r="230">
          <cell r="A230" t="str">
            <v>Пекерсы с индейкой в сливочном соусе ТМ Горячая штучка 0,25 кг зам  ПОКОМ</v>
          </cell>
          <cell r="D230">
            <v>2</v>
          </cell>
        </row>
        <row r="231">
          <cell r="A231" t="str">
            <v>Пельмени Grandmeni с говядиной и свининой 0,7кг ТМ Горячая штучка  ПОКОМ</v>
          </cell>
          <cell r="D231">
            <v>65</v>
          </cell>
        </row>
        <row r="232">
          <cell r="A232" t="str">
            <v>Пельмени Бигбули #МЕГАВКУСИЩЕ с сочной грудинкой ТМ Горячая штучка 0,7 кг. ПОКОМ</v>
          </cell>
          <cell r="D232">
            <v>69</v>
          </cell>
        </row>
        <row r="233">
          <cell r="A233" t="str">
            <v>Пельмени Бигбули с мясом ТМ Горячая штучка. флоу-пак сфера 0,4 кг. ПОКОМ</v>
          </cell>
          <cell r="D233">
            <v>41</v>
          </cell>
        </row>
        <row r="234">
          <cell r="A234" t="str">
            <v>Пельмени Бигбули с мясом ТМ Горячая штучка. флоу-пак сфера 0,7 кг ПОКОМ</v>
          </cell>
          <cell r="D234">
            <v>252</v>
          </cell>
        </row>
        <row r="235">
          <cell r="A235" t="str">
            <v>Пельмени Бигбули со сливочным маслом ТМ Горячая штучка, флоу-пак сфера 0,7. ПОКОМ</v>
          </cell>
          <cell r="D235">
            <v>189</v>
          </cell>
        </row>
        <row r="236">
          <cell r="A236" t="str">
            <v>Пельмени Бульмени мини с мясом и оливковым маслом 0,7 кг ТМ Горячая штучка  ПОКОМ</v>
          </cell>
          <cell r="D236">
            <v>131</v>
          </cell>
        </row>
        <row r="237">
          <cell r="A237" t="str">
            <v>Пельмени Бульмени с говядиной и свининой Наваристые 2,7кг Горячая штучка ВЕС  ПОКОМ</v>
          </cell>
          <cell r="D237">
            <v>5.4</v>
          </cell>
        </row>
        <row r="238">
          <cell r="A238" t="str">
            <v>Пельмени Бульмени с говядиной и свининой Наваристые 5кг Горячая штучка ВЕС  ПОКОМ</v>
          </cell>
          <cell r="D238">
            <v>440</v>
          </cell>
        </row>
        <row r="239">
          <cell r="A239" t="str">
            <v>Пельмени Бульмени с говядиной и свининой Сев.кол ТМ Горячая штучка флоу-пак сфера 0,7 кг  ПОКОМ</v>
          </cell>
          <cell r="D239">
            <v>22</v>
          </cell>
        </row>
        <row r="240">
          <cell r="A240" t="str">
            <v>Пельмени Бульмени с говядиной и свининой ТМ Горячая штучка. флоу-пак сфера 0,4 кг ПОКОМ</v>
          </cell>
          <cell r="D240">
            <v>205</v>
          </cell>
        </row>
        <row r="241">
          <cell r="A241" t="str">
            <v>Пельмени Бульмени с говядиной и свининой ТМ Горячая штучка. флоу-пак сфера 0,7 кг ПОКОМ</v>
          </cell>
          <cell r="D241">
            <v>309</v>
          </cell>
        </row>
        <row r="242">
          <cell r="A242" t="str">
            <v>Пельмени Бульмени со сливочным маслом ТМ Горячая штучка. флоу-пак сфера 0,4 кг. ПОКОМ</v>
          </cell>
          <cell r="D242">
            <v>195</v>
          </cell>
        </row>
        <row r="243">
          <cell r="A243" t="str">
            <v>Пельмени Бульмени со сливочным маслом ТМ Горячая штучка.флоу-пак сфера 0,7 кг. ПОКОМ</v>
          </cell>
          <cell r="D243">
            <v>559</v>
          </cell>
        </row>
        <row r="244">
          <cell r="A244" t="str">
            <v>Пельмени Бульмени хрустящие с мясом 0,22 кг ТМ Горячая штучка  ПОКОМ</v>
          </cell>
          <cell r="D244">
            <v>25</v>
          </cell>
        </row>
        <row r="245">
          <cell r="A245" t="str">
            <v>Пельмени Медвежьи ушки с фермерскими сливками 0,7кг  ПОКОМ</v>
          </cell>
          <cell r="D245">
            <v>53</v>
          </cell>
        </row>
        <row r="246">
          <cell r="A246" t="str">
            <v>Пельмени Медвежьи ушки с фермерской свининой и говядиной Малые 0,7кг  ПОКОМ</v>
          </cell>
          <cell r="D246">
            <v>55</v>
          </cell>
        </row>
        <row r="247">
          <cell r="A247" t="str">
            <v>Пельмени Мясные с говядиной ТМ Стародворье сфера флоу-пак 1 кг  ПОКОМ</v>
          </cell>
          <cell r="D247">
            <v>147</v>
          </cell>
        </row>
        <row r="248">
          <cell r="A248" t="str">
            <v>Пельмени Мясорубские с рубленой грудинкой ТМ Стародворье флоупак  0,7 кг. ПОКОМ</v>
          </cell>
          <cell r="D248">
            <v>6</v>
          </cell>
        </row>
        <row r="249">
          <cell r="A249" t="str">
            <v>Пельмени Мясорубские ТМ Стародворье фоупак равиоли 0,7 кг  ПОКОМ</v>
          </cell>
          <cell r="D249">
            <v>1</v>
          </cell>
        </row>
        <row r="250">
          <cell r="A250" t="str">
            <v>Пельмени Отборные из свинины и говядины 0,9 кг ТМ Стародворье ТС Медвежье ушко  ПОКОМ</v>
          </cell>
          <cell r="D250">
            <v>62</v>
          </cell>
        </row>
        <row r="251">
          <cell r="A251" t="str">
            <v>Пельмени С говядиной и свининой, ВЕС, сфера пуговки Мясная Галерея  ПОКОМ</v>
          </cell>
          <cell r="D251">
            <v>60</v>
          </cell>
        </row>
        <row r="252">
          <cell r="A252" t="str">
            <v>Пельмени Со свининой и говядиной ТМ Особый рецепт Любимая ложка 1,0 кг  ПОКОМ</v>
          </cell>
          <cell r="D252">
            <v>116</v>
          </cell>
        </row>
        <row r="253">
          <cell r="A253" t="str">
            <v>Пельмени Сочные сфера 0,8 кг ТМ Стародворье  ПОКОМ</v>
          </cell>
          <cell r="D253">
            <v>22</v>
          </cell>
        </row>
        <row r="254">
          <cell r="A254" t="str">
            <v>Пирожки с мясом 0,3кг ТМ Зареченские  ПОКОМ</v>
          </cell>
          <cell r="D254">
            <v>1</v>
          </cell>
        </row>
        <row r="255">
          <cell r="A255" t="str">
            <v>Пирожки с мясом 3,7кг ВЕС ТМ Зареченские  ПОКОМ</v>
          </cell>
          <cell r="D255">
            <v>18.5</v>
          </cell>
        </row>
        <row r="256">
          <cell r="A256" t="str">
            <v>Ричеза с/к 230 гр.шт.  СПК</v>
          </cell>
          <cell r="D256">
            <v>30</v>
          </cell>
        </row>
        <row r="257">
          <cell r="A257" t="str">
            <v>Сальчетти с/к 230 гр.шт.  СПК</v>
          </cell>
          <cell r="D257">
            <v>49</v>
          </cell>
        </row>
        <row r="258">
          <cell r="A258" t="str">
            <v>Салями с перчиком с/к "КолбасГрад" 160 гр.шт. термоус. пак.  СПК</v>
          </cell>
          <cell r="D258">
            <v>10</v>
          </cell>
        </row>
        <row r="259">
          <cell r="A259" t="str">
            <v>Салями с/к 100 гр.шт.нар. (лоток с ср.защ.атм.)  СПК</v>
          </cell>
          <cell r="D259">
            <v>48</v>
          </cell>
        </row>
        <row r="260">
          <cell r="A260" t="str">
            <v>Салями Трюфель с/в "Эликатессе" 0,16 кг.шт.  СПК</v>
          </cell>
          <cell r="D260">
            <v>14</v>
          </cell>
        </row>
        <row r="261">
          <cell r="A261" t="str">
            <v>Сардельки "Докторские" (черева) ( в ср.защ.атм.) 1.0 кг. "Высокий вкус"  СПК</v>
          </cell>
          <cell r="D261">
            <v>15.137</v>
          </cell>
        </row>
        <row r="262">
          <cell r="A262" t="str">
            <v>Сардельки из говядины (черева) (в ср.защ.атм.) "Высокий вкус"  СПК</v>
          </cell>
          <cell r="D262">
            <v>2.5310000000000001</v>
          </cell>
        </row>
        <row r="263">
          <cell r="A263" t="str">
            <v>Семейная с чесночком вареная (СПК+СКМ)  СПК</v>
          </cell>
          <cell r="D263">
            <v>4.9290000000000003</v>
          </cell>
        </row>
        <row r="264">
          <cell r="A264" t="str">
            <v>Сибирская особая с/к 0,10 кг.шт. нарезка (лоток с ср.защ.атм.)  СПК</v>
          </cell>
          <cell r="D264">
            <v>8</v>
          </cell>
        </row>
        <row r="265">
          <cell r="A265" t="str">
            <v>Сибирская особая с/к 0,235 кг шт.  СПК</v>
          </cell>
          <cell r="D265">
            <v>17</v>
          </cell>
        </row>
        <row r="266">
          <cell r="A266" t="str">
            <v>Торо Неро с/в "Эликатессе" 140 гр.шт.  СПК</v>
          </cell>
          <cell r="D266">
            <v>6</v>
          </cell>
        </row>
        <row r="267">
          <cell r="A267" t="str">
            <v>Утренняя вареная ВЕС СПК</v>
          </cell>
          <cell r="D267">
            <v>2.4220000000000002</v>
          </cell>
        </row>
        <row r="268">
          <cell r="A268" t="str">
            <v>Уши свиные копченые к пиву 0,15кг нар. д/ф шт.  СПК</v>
          </cell>
          <cell r="D268">
            <v>-2</v>
          </cell>
        </row>
        <row r="269">
          <cell r="A269" t="str">
            <v>Фестивальная пора с/к 100 гр.шт.нар. (лоток с ср.защ.атм.)  СПК</v>
          </cell>
          <cell r="D269">
            <v>12</v>
          </cell>
        </row>
        <row r="270">
          <cell r="A270" t="str">
            <v>Фестивальная пора с/к 235 гр.шт.  СПК</v>
          </cell>
          <cell r="D270">
            <v>54</v>
          </cell>
        </row>
        <row r="271">
          <cell r="A271" t="str">
            <v>Фирменная с/к 200 гр. срез "Эликатессе" термоформ.пак.  СПК</v>
          </cell>
          <cell r="D271">
            <v>7</v>
          </cell>
        </row>
        <row r="272">
          <cell r="A272" t="str">
            <v>Фуэт с/в "Эликатессе" 160 гр.шт.  СПК</v>
          </cell>
          <cell r="D272">
            <v>21</v>
          </cell>
        </row>
        <row r="273">
          <cell r="A273" t="str">
            <v>Хинкали Классические ТМ Зареченские ВЕС ПОКОМ</v>
          </cell>
          <cell r="D273">
            <v>5</v>
          </cell>
        </row>
        <row r="274">
          <cell r="A274" t="str">
            <v>Хот-догстер ТМ Горячая штучка ТС Хот-Догстер флоу-пак 0,09 кг. ПОКОМ</v>
          </cell>
          <cell r="D274">
            <v>55</v>
          </cell>
        </row>
        <row r="275">
          <cell r="A275" t="str">
            <v>Хотстеры с сыром 0,25кг ТМ Горячая штучка  ПОКОМ</v>
          </cell>
          <cell r="D275">
            <v>5</v>
          </cell>
        </row>
        <row r="276">
          <cell r="A276" t="str">
            <v>Хотстеры ТМ Горячая штучка ТС Хотстеры 0,25 кг зам  ПОКОМ</v>
          </cell>
          <cell r="D276">
            <v>417</v>
          </cell>
        </row>
        <row r="277">
          <cell r="A277" t="str">
            <v>Хрустящие крылышки острые к пиву ТМ Горячая штучка 0,3кг зам  ПОКОМ</v>
          </cell>
          <cell r="D277">
            <v>1</v>
          </cell>
        </row>
        <row r="278">
          <cell r="A278" t="str">
            <v>Хрустящие крылышки ТМ Горячая штучка 0,3 кг зам  ПОКОМ</v>
          </cell>
          <cell r="D278">
            <v>1</v>
          </cell>
        </row>
        <row r="279">
          <cell r="A279" t="str">
            <v>Чебупели Курочка гриль ТМ Горячая штучка, 0,3 кг зам  ПОКОМ</v>
          </cell>
          <cell r="D279">
            <v>2</v>
          </cell>
        </row>
        <row r="280">
          <cell r="A280" t="str">
            <v>Чебупицца курочка по-итальянски Горячая штучка 0,25 кг зам  ПОКОМ</v>
          </cell>
          <cell r="D280">
            <v>325</v>
          </cell>
        </row>
        <row r="281">
          <cell r="A281" t="str">
            <v>Чебупицца Маргарита 0,2кг ТМ Горячая штучка ТС Foodgital  ПОКОМ</v>
          </cell>
          <cell r="D281">
            <v>83</v>
          </cell>
        </row>
        <row r="282">
          <cell r="A282" t="str">
            <v>Чебупицца Пепперони ТМ Горячая штучка ТС Чебупицца 0.25кг зам  ПОКОМ</v>
          </cell>
          <cell r="D282">
            <v>865</v>
          </cell>
        </row>
        <row r="283">
          <cell r="A283" t="str">
            <v>Чебупицца со вкусом 4 сыра 0,2кг ТМ Горячая штучка ТС Foodgital  ПОКОМ</v>
          </cell>
          <cell r="D283">
            <v>53</v>
          </cell>
        </row>
        <row r="284">
          <cell r="A284" t="str">
            <v>Чебуреки Мясные вес 2,7 кг ТМ Зареченские ВЕС ПОКОМ</v>
          </cell>
          <cell r="D284">
            <v>5.4</v>
          </cell>
        </row>
        <row r="285">
          <cell r="A285" t="str">
            <v>Чебуреки сочные ВЕС ТМ Зареченские  ПОКОМ</v>
          </cell>
          <cell r="D285">
            <v>155</v>
          </cell>
        </row>
        <row r="286">
          <cell r="A286" t="str">
            <v>Шпикачки Русские (черева) (в ср.защ.атм.) "Высокий вкус"  СПК</v>
          </cell>
          <cell r="D286">
            <v>8.2569999999999997</v>
          </cell>
        </row>
        <row r="287">
          <cell r="A287" t="str">
            <v>Эликапреза с/в "Эликатессе" 85 гр.шт. нарезка (лоток с ср.защ.атм.)  СПК</v>
          </cell>
          <cell r="D287">
            <v>20</v>
          </cell>
        </row>
        <row r="288">
          <cell r="A288" t="str">
            <v>Юбилейная с/к 0,235 кг.шт.  СПК</v>
          </cell>
          <cell r="D288">
            <v>123</v>
          </cell>
        </row>
        <row r="289">
          <cell r="A289" t="str">
            <v>Итого</v>
          </cell>
          <cell r="D289">
            <v>47114.589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9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C86" sqref="AC86"/>
    </sheetView>
  </sheetViews>
  <sheetFormatPr defaultColWidth="10.5" defaultRowHeight="11.45" customHeight="1" outlineLevelRow="1" x14ac:dyDescent="0.2"/>
  <cols>
    <col min="1" max="1" width="57" style="1" customWidth="1"/>
    <col min="2" max="2" width="4.332031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1" width="6.5" style="5" bestFit="1" customWidth="1"/>
    <col min="12" max="12" width="6.6640625" style="5" bestFit="1" customWidth="1"/>
    <col min="13" max="18" width="6.5" style="5" bestFit="1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6640625" style="5" bestFit="1" customWidth="1"/>
    <col min="32" max="32" width="6.33203125" style="5" bestFit="1" customWidth="1"/>
    <col min="33" max="33" width="6.1640625" style="5" bestFit="1" customWidth="1"/>
    <col min="34" max="34" width="6.5" style="5" customWidth="1"/>
    <col min="35" max="35" width="6.1640625" style="5" bestFit="1" customWidth="1"/>
    <col min="36" max="36" width="7.5" style="5" customWidth="1"/>
    <col min="37" max="38" width="1.832031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AE3" s="19" t="s">
        <v>124</v>
      </c>
      <c r="AF3" s="19" t="s">
        <v>125</v>
      </c>
      <c r="AG3" s="19" t="s">
        <v>126</v>
      </c>
      <c r="AH3" s="19" t="s">
        <v>129</v>
      </c>
      <c r="AI3" s="1" t="s">
        <v>130</v>
      </c>
      <c r="AJ3" s="19" t="s">
        <v>125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102</v>
      </c>
      <c r="H4" s="9" t="s">
        <v>103</v>
      </c>
      <c r="I4" s="9" t="s">
        <v>104</v>
      </c>
      <c r="J4" s="9" t="s">
        <v>105</v>
      </c>
      <c r="K4" s="9" t="s">
        <v>106</v>
      </c>
      <c r="L4" s="9" t="s">
        <v>106</v>
      </c>
      <c r="M4" s="9" t="s">
        <v>106</v>
      </c>
      <c r="N4" s="9" t="s">
        <v>106</v>
      </c>
      <c r="O4" s="10" t="s">
        <v>106</v>
      </c>
      <c r="P4" s="11" t="s">
        <v>106</v>
      </c>
      <c r="Q4" s="11" t="s">
        <v>106</v>
      </c>
      <c r="R4" s="11" t="s">
        <v>106</v>
      </c>
      <c r="S4" s="9" t="s">
        <v>103</v>
      </c>
      <c r="T4" s="12" t="s">
        <v>106</v>
      </c>
      <c r="U4" s="9" t="s">
        <v>107</v>
      </c>
      <c r="V4" s="13" t="s">
        <v>108</v>
      </c>
      <c r="W4" s="9" t="s">
        <v>109</v>
      </c>
      <c r="X4" s="9" t="s">
        <v>110</v>
      </c>
      <c r="Y4" s="9" t="s">
        <v>103</v>
      </c>
      <c r="Z4" s="9" t="s">
        <v>103</v>
      </c>
      <c r="AA4" s="9" t="s">
        <v>103</v>
      </c>
      <c r="AB4" s="9" t="s">
        <v>111</v>
      </c>
      <c r="AC4" s="9" t="s">
        <v>112</v>
      </c>
      <c r="AD4" s="9" t="s">
        <v>113</v>
      </c>
      <c r="AE4" s="13" t="s">
        <v>114</v>
      </c>
      <c r="AF4" s="13" t="s">
        <v>114</v>
      </c>
      <c r="AG4" s="13" t="s">
        <v>114</v>
      </c>
      <c r="AH4" s="16" t="s">
        <v>127</v>
      </c>
      <c r="AI4" s="16" t="s">
        <v>114</v>
      </c>
      <c r="AJ4" s="16" t="s">
        <v>114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115</v>
      </c>
      <c r="L5" s="16" t="s">
        <v>116</v>
      </c>
      <c r="M5" s="16" t="s">
        <v>117</v>
      </c>
      <c r="N5" s="16" t="s">
        <v>127</v>
      </c>
      <c r="O5" s="22" t="s">
        <v>128</v>
      </c>
      <c r="P5" s="22" t="s">
        <v>131</v>
      </c>
      <c r="Q5" s="16" t="s">
        <v>118</v>
      </c>
      <c r="R5" s="16" t="s">
        <v>119</v>
      </c>
      <c r="T5" s="16" t="s">
        <v>120</v>
      </c>
      <c r="Y5" s="16" t="s">
        <v>121</v>
      </c>
      <c r="Z5" s="16" t="s">
        <v>122</v>
      </c>
      <c r="AA5" s="16" t="s">
        <v>123</v>
      </c>
      <c r="AB5" s="16" t="s">
        <v>115</v>
      </c>
      <c r="AE5" s="16" t="s">
        <v>118</v>
      </c>
      <c r="AF5" s="16" t="s">
        <v>119</v>
      </c>
      <c r="AG5" s="16" t="s">
        <v>120</v>
      </c>
      <c r="AI5" s="16" t="s">
        <v>128</v>
      </c>
      <c r="AJ5" s="16" t="s">
        <v>131</v>
      </c>
    </row>
    <row r="6" spans="1:38" ht="11.1" customHeight="1" x14ac:dyDescent="0.2">
      <c r="A6" s="6"/>
      <c r="B6" s="6"/>
      <c r="C6" s="3"/>
      <c r="D6" s="3"/>
      <c r="E6" s="14">
        <f>SUM(E7:E126)</f>
        <v>115347.06500000002</v>
      </c>
      <c r="F6" s="14">
        <f>SUM(F7:F126)</f>
        <v>57751.10300000001</v>
      </c>
      <c r="I6" s="14">
        <f>SUM(I7:I126)</f>
        <v>116894.20199999999</v>
      </c>
      <c r="J6" s="14">
        <f t="shared" ref="J6:T6" si="0">SUM(J7:J126)</f>
        <v>-1547.1369999999999</v>
      </c>
      <c r="K6" s="14">
        <f t="shared" si="0"/>
        <v>8460</v>
      </c>
      <c r="L6" s="14">
        <f t="shared" si="0"/>
        <v>44350</v>
      </c>
      <c r="M6" s="14">
        <f t="shared" si="0"/>
        <v>15090</v>
      </c>
      <c r="N6" s="14">
        <f t="shared" si="0"/>
        <v>4680</v>
      </c>
      <c r="O6" s="14">
        <f t="shared" si="0"/>
        <v>10210</v>
      </c>
      <c r="P6" s="14">
        <f t="shared" si="0"/>
        <v>44160</v>
      </c>
      <c r="Q6" s="14">
        <f t="shared" si="0"/>
        <v>12880</v>
      </c>
      <c r="R6" s="14">
        <f t="shared" si="0"/>
        <v>41790</v>
      </c>
      <c r="S6" s="14">
        <f t="shared" si="0"/>
        <v>23069.413000000011</v>
      </c>
      <c r="T6" s="14">
        <f t="shared" si="0"/>
        <v>8730</v>
      </c>
      <c r="W6" s="14">
        <f>SUM(W7:W126)</f>
        <v>0</v>
      </c>
      <c r="X6" s="14">
        <f t="shared" ref="X6" si="1">SUM(X7:X126)</f>
        <v>0</v>
      </c>
      <c r="Y6" s="14">
        <f t="shared" ref="Y6" si="2">SUM(Y7:Y126)</f>
        <v>18694.798200000008</v>
      </c>
      <c r="Z6" s="14">
        <f t="shared" ref="Z6" si="3">SUM(Z7:Z126)</f>
        <v>21372.716399999998</v>
      </c>
      <c r="AA6" s="14">
        <f t="shared" ref="AA6" si="4">SUM(AA7:AA126)</f>
        <v>22717.181400000001</v>
      </c>
      <c r="AB6" s="14">
        <f t="shared" ref="AB6" si="5">SUM(AB7:AB126)</f>
        <v>16167.016</v>
      </c>
      <c r="AC6" s="14"/>
      <c r="AD6" s="14"/>
      <c r="AE6" s="14">
        <f t="shared" ref="AE6" si="6">SUM(AE7:AE126)</f>
        <v>5306.2</v>
      </c>
      <c r="AF6" s="14">
        <f t="shared" ref="AF6" si="7">SUM(AF7:AF126)</f>
        <v>16921.900000000005</v>
      </c>
      <c r="AG6" s="14">
        <f t="shared" ref="AG6:AJ6" si="8">SUM(AG7:AG126)</f>
        <v>4002.6</v>
      </c>
      <c r="AH6" s="14">
        <f t="shared" si="8"/>
        <v>2404</v>
      </c>
      <c r="AI6" s="14">
        <f t="shared" si="8"/>
        <v>3610.7000000000003</v>
      </c>
      <c r="AJ6" s="14">
        <f t="shared" si="8"/>
        <v>16985.300000000003</v>
      </c>
    </row>
    <row r="7" spans="1:38" s="1" customFormat="1" ht="11.1" customHeight="1" outlineLevel="1" x14ac:dyDescent="0.2">
      <c r="A7" s="7" t="s">
        <v>10</v>
      </c>
      <c r="B7" s="7" t="s">
        <v>8</v>
      </c>
      <c r="C7" s="8">
        <v>728</v>
      </c>
      <c r="D7" s="8">
        <v>541</v>
      </c>
      <c r="E7" s="8">
        <v>926</v>
      </c>
      <c r="F7" s="8">
        <v>317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948</v>
      </c>
      <c r="J7" s="15">
        <f>E7-I7</f>
        <v>-22</v>
      </c>
      <c r="K7" s="15">
        <f>VLOOKUP(A:A,[1]TDSheet!$A:$L,12,0)</f>
        <v>40</v>
      </c>
      <c r="L7" s="15">
        <f>VLOOKUP(A:A,[1]TDSheet!$A:$M,13,0)</f>
        <v>600</v>
      </c>
      <c r="M7" s="15">
        <f>VLOOKUP(A:A,[1]TDSheet!$A:$T,20,0)</f>
        <v>120</v>
      </c>
      <c r="N7" s="15"/>
      <c r="O7" s="17">
        <v>160</v>
      </c>
      <c r="P7" s="17">
        <v>280</v>
      </c>
      <c r="Q7" s="17">
        <v>40</v>
      </c>
      <c r="R7" s="17">
        <v>320</v>
      </c>
      <c r="S7" s="15">
        <f>E7/5</f>
        <v>185.2</v>
      </c>
      <c r="T7" s="17"/>
      <c r="U7" s="18">
        <f>(F7+K7+L7+M7+N7+O7+P7+Q7+R7+T7)/S7</f>
        <v>10.134989200863931</v>
      </c>
      <c r="V7" s="15">
        <f>F7/S7</f>
        <v>1.7116630669546438</v>
      </c>
      <c r="W7" s="15"/>
      <c r="X7" s="15"/>
      <c r="Y7" s="15">
        <f>VLOOKUP(A:A,[1]TDSheet!$A:$Y,25,0)</f>
        <v>195.4</v>
      </c>
      <c r="Z7" s="15">
        <f>VLOOKUP(A:A,[1]TDSheet!$A:$Z,26,0)</f>
        <v>185</v>
      </c>
      <c r="AA7" s="15">
        <f>VLOOKUP(A:A,[1]TDSheet!$A:$AA,27,0)</f>
        <v>160.4</v>
      </c>
      <c r="AB7" s="15">
        <f>VLOOKUP(A:A,[3]TDSheet!$A:$D,4,0)</f>
        <v>105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Q7*G7</f>
        <v>16</v>
      </c>
      <c r="AF7" s="15">
        <f>R7*G7</f>
        <v>128</v>
      </c>
      <c r="AG7" s="15">
        <f>T7*G7</f>
        <v>0</v>
      </c>
      <c r="AH7" s="15">
        <f>N7*G7</f>
        <v>0</v>
      </c>
      <c r="AI7" s="15">
        <f>O7*G7</f>
        <v>64</v>
      </c>
      <c r="AJ7" s="15">
        <f>P7*G7</f>
        <v>112</v>
      </c>
      <c r="AK7" s="15"/>
      <c r="AL7" s="15"/>
    </row>
    <row r="8" spans="1:38" s="1" customFormat="1" ht="11.1" customHeight="1" outlineLevel="1" x14ac:dyDescent="0.2">
      <c r="A8" s="7" t="s">
        <v>11</v>
      </c>
      <c r="B8" s="7" t="s">
        <v>8</v>
      </c>
      <c r="C8" s="8">
        <v>142</v>
      </c>
      <c r="D8" s="8">
        <v>41</v>
      </c>
      <c r="E8" s="8">
        <v>113</v>
      </c>
      <c r="F8" s="8">
        <v>67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114</v>
      </c>
      <c r="J8" s="15">
        <f t="shared" ref="J8:J71" si="9">E8-I8</f>
        <v>-1</v>
      </c>
      <c r="K8" s="15">
        <f>VLOOKUP(A:A,[1]TDSheet!$A:$L,12,0)</f>
        <v>0</v>
      </c>
      <c r="L8" s="15">
        <f>VLOOKUP(A:A,[1]TDSheet!$A:$M,13,0)</f>
        <v>80</v>
      </c>
      <c r="M8" s="15">
        <f>VLOOKUP(A:A,[1]TDSheet!$A:$T,20,0)</f>
        <v>0</v>
      </c>
      <c r="N8" s="15"/>
      <c r="O8" s="17"/>
      <c r="P8" s="17">
        <v>200</v>
      </c>
      <c r="Q8" s="17"/>
      <c r="R8" s="17">
        <v>80</v>
      </c>
      <c r="S8" s="15">
        <f t="shared" ref="S8:S71" si="10">E8/5</f>
        <v>22.6</v>
      </c>
      <c r="T8" s="17"/>
      <c r="U8" s="18">
        <f t="shared" ref="U8:U71" si="11">(F8+K8+L8+M8+N8+O8+P8+Q8+R8+T8)/S8</f>
        <v>18.89380530973451</v>
      </c>
      <c r="V8" s="15">
        <f t="shared" ref="V8:V71" si="12">F8/S8</f>
        <v>2.9646017699115044</v>
      </c>
      <c r="W8" s="15"/>
      <c r="X8" s="15"/>
      <c r="Y8" s="15">
        <f>VLOOKUP(A:A,[1]TDSheet!$A:$Y,25,0)</f>
        <v>24.8</v>
      </c>
      <c r="Z8" s="15">
        <f>VLOOKUP(A:A,[1]TDSheet!$A:$Z,26,0)</f>
        <v>22</v>
      </c>
      <c r="AA8" s="15">
        <f>VLOOKUP(A:A,[1]TDSheet!$A:$AA,27,0)</f>
        <v>19.8</v>
      </c>
      <c r="AB8" s="15">
        <f>VLOOKUP(A:A,[3]TDSheet!$A:$D,4,0)</f>
        <v>7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3">Q8*G8</f>
        <v>0</v>
      </c>
      <c r="AF8" s="15">
        <f t="shared" ref="AF8:AF71" si="14">R8*G8</f>
        <v>20</v>
      </c>
      <c r="AG8" s="15">
        <f t="shared" ref="AG8:AG71" si="15">T8*G8</f>
        <v>0</v>
      </c>
      <c r="AH8" s="15">
        <f t="shared" ref="AH8:AH71" si="16">N8*G8</f>
        <v>0</v>
      </c>
      <c r="AI8" s="15">
        <f t="shared" ref="AI8:AI71" si="17">O8*G8</f>
        <v>0</v>
      </c>
      <c r="AJ8" s="15">
        <f t="shared" ref="AJ8:AJ71" si="18">P8*G8</f>
        <v>50</v>
      </c>
      <c r="AK8" s="15"/>
      <c r="AL8" s="15"/>
    </row>
    <row r="9" spans="1:38" s="1" customFormat="1" ht="11.1" customHeight="1" outlineLevel="1" x14ac:dyDescent="0.2">
      <c r="A9" s="7" t="s">
        <v>12</v>
      </c>
      <c r="B9" s="7" t="s">
        <v>9</v>
      </c>
      <c r="C9" s="8">
        <v>1012.71</v>
      </c>
      <c r="D9" s="8">
        <v>2356.5909999999999</v>
      </c>
      <c r="E9" s="8">
        <v>2116.2310000000002</v>
      </c>
      <c r="F9" s="8">
        <v>1231.46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2077.549</v>
      </c>
      <c r="J9" s="15">
        <f t="shared" si="9"/>
        <v>38.682000000000244</v>
      </c>
      <c r="K9" s="15">
        <f>VLOOKUP(A:A,[1]TDSheet!$A:$L,12,0)</f>
        <v>600</v>
      </c>
      <c r="L9" s="15">
        <f>VLOOKUP(A:A,[1]TDSheet!$A:$M,13,0)</f>
        <v>200</v>
      </c>
      <c r="M9" s="15">
        <f>VLOOKUP(A:A,[1]TDSheet!$A:$T,20,0)</f>
        <v>300</v>
      </c>
      <c r="N9" s="15">
        <v>400</v>
      </c>
      <c r="O9" s="17"/>
      <c r="P9" s="17">
        <v>500</v>
      </c>
      <c r="Q9" s="17">
        <v>200</v>
      </c>
      <c r="R9" s="17">
        <v>750</v>
      </c>
      <c r="S9" s="15">
        <f t="shared" si="10"/>
        <v>423.24620000000004</v>
      </c>
      <c r="T9" s="17">
        <v>500</v>
      </c>
      <c r="U9" s="18">
        <f t="shared" si="11"/>
        <v>11.060843546852871</v>
      </c>
      <c r="V9" s="15">
        <f t="shared" si="12"/>
        <v>2.909559495159082</v>
      </c>
      <c r="W9" s="15"/>
      <c r="X9" s="15"/>
      <c r="Y9" s="15">
        <f>VLOOKUP(A:A,[1]TDSheet!$A:$Y,25,0)</f>
        <v>344.06239999999997</v>
      </c>
      <c r="Z9" s="15">
        <f>VLOOKUP(A:A,[1]TDSheet!$A:$Z,26,0)</f>
        <v>414.43520000000001</v>
      </c>
      <c r="AA9" s="15">
        <f>VLOOKUP(A:A,[1]TDSheet!$A:$AA,27,0)</f>
        <v>426.02560000000005</v>
      </c>
      <c r="AB9" s="15">
        <f>VLOOKUP(A:A,[3]TDSheet!$A:$D,4,0)</f>
        <v>295.577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3"/>
        <v>200</v>
      </c>
      <c r="AF9" s="15">
        <f t="shared" si="14"/>
        <v>750</v>
      </c>
      <c r="AG9" s="15">
        <f t="shared" si="15"/>
        <v>500</v>
      </c>
      <c r="AH9" s="15">
        <f t="shared" si="16"/>
        <v>400</v>
      </c>
      <c r="AI9" s="15">
        <f t="shared" si="17"/>
        <v>0</v>
      </c>
      <c r="AJ9" s="15">
        <f t="shared" si="18"/>
        <v>500</v>
      </c>
      <c r="AK9" s="15"/>
      <c r="AL9" s="15"/>
    </row>
    <row r="10" spans="1:38" s="1" customFormat="1" ht="11.1" customHeight="1" outlineLevel="1" x14ac:dyDescent="0.2">
      <c r="A10" s="7" t="s">
        <v>13</v>
      </c>
      <c r="B10" s="7" t="s">
        <v>9</v>
      </c>
      <c r="C10" s="8">
        <v>19.378</v>
      </c>
      <c r="D10" s="8">
        <v>87.123000000000005</v>
      </c>
      <c r="E10" s="8">
        <v>42.078000000000003</v>
      </c>
      <c r="F10" s="8">
        <v>64.423000000000002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42.1</v>
      </c>
      <c r="J10" s="15">
        <f t="shared" si="9"/>
        <v>-2.1999999999998465E-2</v>
      </c>
      <c r="K10" s="15">
        <f>VLOOKUP(A:A,[1]TDSheet!$A:$L,12,0)</f>
        <v>20</v>
      </c>
      <c r="L10" s="15">
        <f>VLOOKUP(A:A,[1]TDSheet!$A:$M,13,0)</f>
        <v>30</v>
      </c>
      <c r="M10" s="15">
        <f>VLOOKUP(A:A,[1]TDSheet!$A:$T,20,0)</f>
        <v>0</v>
      </c>
      <c r="N10" s="15"/>
      <c r="O10" s="17"/>
      <c r="P10" s="17">
        <v>50</v>
      </c>
      <c r="Q10" s="17"/>
      <c r="R10" s="17"/>
      <c r="S10" s="15">
        <f t="shared" si="10"/>
        <v>8.4156000000000013</v>
      </c>
      <c r="T10" s="17"/>
      <c r="U10" s="18">
        <f t="shared" si="11"/>
        <v>19.537882028613524</v>
      </c>
      <c r="V10" s="15">
        <f t="shared" si="12"/>
        <v>7.655187984219781</v>
      </c>
      <c r="W10" s="15"/>
      <c r="X10" s="15"/>
      <c r="Y10" s="15">
        <f>VLOOKUP(A:A,[1]TDSheet!$A:$Y,25,0)</f>
        <v>10.745000000000001</v>
      </c>
      <c r="Z10" s="15">
        <f>VLOOKUP(A:A,[1]TDSheet!$A:$Z,26,0)</f>
        <v>7.9724000000000004</v>
      </c>
      <c r="AA10" s="15">
        <f>VLOOKUP(A:A,[1]TDSheet!$A:$AA,27,0)</f>
        <v>12.639199999999999</v>
      </c>
      <c r="AB10" s="15">
        <f>VLOOKUP(A:A,[3]TDSheet!$A:$D,4,0)</f>
        <v>2.984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3"/>
        <v>0</v>
      </c>
      <c r="AF10" s="15">
        <f t="shared" si="14"/>
        <v>0</v>
      </c>
      <c r="AG10" s="15">
        <f t="shared" si="15"/>
        <v>0</v>
      </c>
      <c r="AH10" s="15">
        <f t="shared" si="16"/>
        <v>0</v>
      </c>
      <c r="AI10" s="15">
        <f t="shared" si="17"/>
        <v>0</v>
      </c>
      <c r="AJ10" s="15">
        <f t="shared" si="18"/>
        <v>50</v>
      </c>
      <c r="AK10" s="15"/>
      <c r="AL10" s="15"/>
    </row>
    <row r="11" spans="1:38" s="1" customFormat="1" ht="21.95" customHeight="1" outlineLevel="1" x14ac:dyDescent="0.2">
      <c r="A11" s="7" t="s">
        <v>14</v>
      </c>
      <c r="B11" s="7" t="s">
        <v>9</v>
      </c>
      <c r="C11" s="8">
        <v>59.156999999999996</v>
      </c>
      <c r="D11" s="8">
        <v>135.387</v>
      </c>
      <c r="E11" s="8">
        <v>154.66999999999999</v>
      </c>
      <c r="F11" s="8">
        <v>38.529000000000003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150.80000000000001</v>
      </c>
      <c r="J11" s="15">
        <f t="shared" si="9"/>
        <v>3.8699999999999761</v>
      </c>
      <c r="K11" s="15">
        <f>VLOOKUP(A:A,[1]TDSheet!$A:$L,12,0)</f>
        <v>20</v>
      </c>
      <c r="L11" s="15">
        <f>VLOOKUP(A:A,[1]TDSheet!$A:$M,13,0)</f>
        <v>80</v>
      </c>
      <c r="M11" s="15">
        <f>VLOOKUP(A:A,[1]TDSheet!$A:$T,20,0)</f>
        <v>30</v>
      </c>
      <c r="N11" s="15"/>
      <c r="O11" s="17">
        <v>30</v>
      </c>
      <c r="P11" s="17">
        <v>50</v>
      </c>
      <c r="Q11" s="17">
        <v>20</v>
      </c>
      <c r="R11" s="17">
        <v>50</v>
      </c>
      <c r="S11" s="15">
        <f t="shared" si="10"/>
        <v>30.933999999999997</v>
      </c>
      <c r="T11" s="17"/>
      <c r="U11" s="18">
        <f t="shared" si="11"/>
        <v>10.29705178767699</v>
      </c>
      <c r="V11" s="15">
        <f t="shared" si="12"/>
        <v>1.2455227258033235</v>
      </c>
      <c r="W11" s="15"/>
      <c r="X11" s="15"/>
      <c r="Y11" s="15">
        <f>VLOOKUP(A:A,[1]TDSheet!$A:$Y,25,0)</f>
        <v>26.567599999999999</v>
      </c>
      <c r="Z11" s="15">
        <f>VLOOKUP(A:A,[1]TDSheet!$A:$Z,26,0)</f>
        <v>23.289200000000001</v>
      </c>
      <c r="AA11" s="15">
        <f>VLOOKUP(A:A,[1]TDSheet!$A:$AA,27,0)</f>
        <v>25.921800000000001</v>
      </c>
      <c r="AB11" s="15">
        <f>VLOOKUP(A:A,[3]TDSheet!$A:$D,4,0)</f>
        <v>10.413</v>
      </c>
      <c r="AC11" s="15">
        <f>VLOOKUP(A:A,[1]TDSheet!$A:$AC,29,0)</f>
        <v>0</v>
      </c>
      <c r="AD11" s="15">
        <f>VLOOKUP(A:A,[1]TDSheet!$A:$AD,30,0)</f>
        <v>0</v>
      </c>
      <c r="AE11" s="15">
        <f t="shared" si="13"/>
        <v>20</v>
      </c>
      <c r="AF11" s="15">
        <f t="shared" si="14"/>
        <v>50</v>
      </c>
      <c r="AG11" s="15">
        <f t="shared" si="15"/>
        <v>0</v>
      </c>
      <c r="AH11" s="15">
        <f t="shared" si="16"/>
        <v>0</v>
      </c>
      <c r="AI11" s="15">
        <f t="shared" si="17"/>
        <v>30</v>
      </c>
      <c r="AJ11" s="15">
        <f t="shared" si="18"/>
        <v>50</v>
      </c>
      <c r="AK11" s="15"/>
      <c r="AL11" s="15"/>
    </row>
    <row r="12" spans="1:38" s="1" customFormat="1" ht="11.1" customHeight="1" outlineLevel="1" x14ac:dyDescent="0.2">
      <c r="A12" s="7" t="s">
        <v>15</v>
      </c>
      <c r="B12" s="7" t="s">
        <v>9</v>
      </c>
      <c r="C12" s="8">
        <v>230.28200000000001</v>
      </c>
      <c r="D12" s="8">
        <v>857.55899999999997</v>
      </c>
      <c r="E12" s="8">
        <v>574.74199999999996</v>
      </c>
      <c r="F12" s="8">
        <v>506.33800000000002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564</v>
      </c>
      <c r="J12" s="15">
        <f t="shared" si="9"/>
        <v>10.741999999999962</v>
      </c>
      <c r="K12" s="15">
        <f>VLOOKUP(A:A,[1]TDSheet!$A:$L,12,0)</f>
        <v>50</v>
      </c>
      <c r="L12" s="15">
        <f>VLOOKUP(A:A,[1]TDSheet!$A:$M,13,0)</f>
        <v>250</v>
      </c>
      <c r="M12" s="15">
        <f>VLOOKUP(A:A,[1]TDSheet!$A:$T,20,0)</f>
        <v>0</v>
      </c>
      <c r="N12" s="15"/>
      <c r="O12" s="17">
        <v>100</v>
      </c>
      <c r="P12" s="17">
        <v>200</v>
      </c>
      <c r="Q12" s="17"/>
      <c r="R12" s="17">
        <v>100</v>
      </c>
      <c r="S12" s="15">
        <f t="shared" si="10"/>
        <v>114.94839999999999</v>
      </c>
      <c r="T12" s="17"/>
      <c r="U12" s="18">
        <f t="shared" si="11"/>
        <v>10.494604535600322</v>
      </c>
      <c r="V12" s="15">
        <f t="shared" si="12"/>
        <v>4.4049155969113105</v>
      </c>
      <c r="W12" s="15"/>
      <c r="X12" s="15"/>
      <c r="Y12" s="15">
        <f>VLOOKUP(A:A,[1]TDSheet!$A:$Y,25,0)</f>
        <v>105.66279999999999</v>
      </c>
      <c r="Z12" s="15">
        <f>VLOOKUP(A:A,[1]TDSheet!$A:$Z,26,0)</f>
        <v>116.1546</v>
      </c>
      <c r="AA12" s="15">
        <f>VLOOKUP(A:A,[1]TDSheet!$A:$AA,27,0)</f>
        <v>140.91900000000001</v>
      </c>
      <c r="AB12" s="15">
        <f>VLOOKUP(A:A,[3]TDSheet!$A:$D,4,0)</f>
        <v>80.885000000000005</v>
      </c>
      <c r="AC12" s="15">
        <f>VLOOKUP(A:A,[1]TDSheet!$A:$AC,29,0)</f>
        <v>0</v>
      </c>
      <c r="AD12" s="15">
        <f>VLOOKUP(A:A,[1]TDSheet!$A:$AD,30,0)</f>
        <v>0</v>
      </c>
      <c r="AE12" s="15">
        <f t="shared" si="13"/>
        <v>0</v>
      </c>
      <c r="AF12" s="15">
        <f t="shared" si="14"/>
        <v>100</v>
      </c>
      <c r="AG12" s="15">
        <f t="shared" si="15"/>
        <v>0</v>
      </c>
      <c r="AH12" s="15">
        <f t="shared" si="16"/>
        <v>0</v>
      </c>
      <c r="AI12" s="15">
        <f t="shared" si="17"/>
        <v>100</v>
      </c>
      <c r="AJ12" s="15">
        <f t="shared" si="18"/>
        <v>200</v>
      </c>
      <c r="AK12" s="15"/>
      <c r="AL12" s="15"/>
    </row>
    <row r="13" spans="1:38" s="1" customFormat="1" ht="11.1" customHeight="1" outlineLevel="1" x14ac:dyDescent="0.2">
      <c r="A13" s="7" t="s">
        <v>16</v>
      </c>
      <c r="B13" s="7" t="s">
        <v>8</v>
      </c>
      <c r="C13" s="8">
        <v>406</v>
      </c>
      <c r="D13" s="8">
        <v>373</v>
      </c>
      <c r="E13" s="8">
        <v>469</v>
      </c>
      <c r="F13" s="8">
        <v>290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484</v>
      </c>
      <c r="J13" s="15">
        <f t="shared" si="9"/>
        <v>-15</v>
      </c>
      <c r="K13" s="15">
        <f>VLOOKUP(A:A,[1]TDSheet!$A:$L,12,0)</f>
        <v>0</v>
      </c>
      <c r="L13" s="15">
        <f>VLOOKUP(A:A,[1]TDSheet!$A:$M,13,0)</f>
        <v>400</v>
      </c>
      <c r="M13" s="15">
        <f>VLOOKUP(A:A,[1]TDSheet!$A:$T,20,0)</f>
        <v>0</v>
      </c>
      <c r="N13" s="15"/>
      <c r="O13" s="17">
        <v>120</v>
      </c>
      <c r="P13" s="17">
        <v>1000</v>
      </c>
      <c r="Q13" s="17"/>
      <c r="R13" s="17">
        <v>40</v>
      </c>
      <c r="S13" s="15">
        <f t="shared" si="10"/>
        <v>93.8</v>
      </c>
      <c r="T13" s="17"/>
      <c r="U13" s="18">
        <f t="shared" si="11"/>
        <v>19.722814498933904</v>
      </c>
      <c r="V13" s="15">
        <f t="shared" si="12"/>
        <v>3.091684434968017</v>
      </c>
      <c r="W13" s="15"/>
      <c r="X13" s="15"/>
      <c r="Y13" s="15">
        <f>VLOOKUP(A:A,[1]TDSheet!$A:$Y,25,0)</f>
        <v>112.6</v>
      </c>
      <c r="Z13" s="15">
        <f>VLOOKUP(A:A,[1]TDSheet!$A:$Z,26,0)</f>
        <v>113.8</v>
      </c>
      <c r="AA13" s="15">
        <f>VLOOKUP(A:A,[1]TDSheet!$A:$AA,27,0)</f>
        <v>92.8</v>
      </c>
      <c r="AB13" s="15">
        <f>VLOOKUP(A:A,[3]TDSheet!$A:$D,4,0)</f>
        <v>63</v>
      </c>
      <c r="AC13" s="15">
        <f>VLOOKUP(A:A,[1]TDSheet!$A:$AC,29,0)</f>
        <v>0</v>
      </c>
      <c r="AD13" s="15">
        <f>VLOOKUP(A:A,[1]TDSheet!$A:$AD,30,0)</f>
        <v>0</v>
      </c>
      <c r="AE13" s="15">
        <f t="shared" si="13"/>
        <v>0</v>
      </c>
      <c r="AF13" s="15">
        <f t="shared" si="14"/>
        <v>10</v>
      </c>
      <c r="AG13" s="15">
        <f t="shared" si="15"/>
        <v>0</v>
      </c>
      <c r="AH13" s="15">
        <f t="shared" si="16"/>
        <v>0</v>
      </c>
      <c r="AI13" s="15">
        <f t="shared" si="17"/>
        <v>30</v>
      </c>
      <c r="AJ13" s="15">
        <f t="shared" si="18"/>
        <v>250</v>
      </c>
      <c r="AK13" s="15"/>
      <c r="AL13" s="15"/>
    </row>
    <row r="14" spans="1:38" s="1" customFormat="1" ht="11.1" customHeight="1" outlineLevel="1" x14ac:dyDescent="0.2">
      <c r="A14" s="7" t="s">
        <v>17</v>
      </c>
      <c r="B14" s="7" t="s">
        <v>9</v>
      </c>
      <c r="C14" s="8">
        <v>5.9870000000000001</v>
      </c>
      <c r="D14" s="8">
        <v>137.14500000000001</v>
      </c>
      <c r="E14" s="8">
        <v>135.53100000000001</v>
      </c>
      <c r="F14" s="8">
        <v>6.0789999999999997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136.6</v>
      </c>
      <c r="J14" s="15">
        <f t="shared" si="9"/>
        <v>-1.0689999999999884</v>
      </c>
      <c r="K14" s="15">
        <f>VLOOKUP(A:A,[1]TDSheet!$A:$L,12,0)</f>
        <v>0</v>
      </c>
      <c r="L14" s="15">
        <f>VLOOKUP(A:A,[1]TDSheet!$A:$M,13,0)</f>
        <v>80</v>
      </c>
      <c r="M14" s="15">
        <f>VLOOKUP(A:A,[1]TDSheet!$A:$T,20,0)</f>
        <v>0</v>
      </c>
      <c r="N14" s="15"/>
      <c r="O14" s="17">
        <v>20</v>
      </c>
      <c r="P14" s="17">
        <v>20</v>
      </c>
      <c r="Q14" s="17">
        <v>70</v>
      </c>
      <c r="R14" s="17">
        <v>50</v>
      </c>
      <c r="S14" s="15">
        <f t="shared" si="10"/>
        <v>27.106200000000001</v>
      </c>
      <c r="T14" s="17"/>
      <c r="U14" s="18">
        <f t="shared" si="11"/>
        <v>9.0783289431938083</v>
      </c>
      <c r="V14" s="15">
        <f t="shared" si="12"/>
        <v>0.22426603507684587</v>
      </c>
      <c r="W14" s="15"/>
      <c r="X14" s="15"/>
      <c r="Y14" s="15">
        <f>VLOOKUP(A:A,[1]TDSheet!$A:$Y,25,0)</f>
        <v>6.923</v>
      </c>
      <c r="Z14" s="15">
        <f>VLOOKUP(A:A,[1]TDSheet!$A:$Z,26,0)</f>
        <v>19.472799999999999</v>
      </c>
      <c r="AA14" s="15">
        <f>VLOOKUP(A:A,[1]TDSheet!$A:$AA,27,0)</f>
        <v>17.602</v>
      </c>
      <c r="AB14" s="15">
        <f>VLOOKUP(A:A,[3]TDSheet!$A:$D,4,0)</f>
        <v>1.532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3"/>
        <v>70</v>
      </c>
      <c r="AF14" s="15">
        <f t="shared" si="14"/>
        <v>50</v>
      </c>
      <c r="AG14" s="15">
        <f t="shared" si="15"/>
        <v>0</v>
      </c>
      <c r="AH14" s="15">
        <f t="shared" si="16"/>
        <v>0</v>
      </c>
      <c r="AI14" s="15">
        <f t="shared" si="17"/>
        <v>20</v>
      </c>
      <c r="AJ14" s="15">
        <f t="shared" si="18"/>
        <v>20</v>
      </c>
      <c r="AK14" s="15"/>
      <c r="AL14" s="15"/>
    </row>
    <row r="15" spans="1:38" s="1" customFormat="1" ht="11.1" customHeight="1" outlineLevel="1" x14ac:dyDescent="0.2">
      <c r="A15" s="7" t="s">
        <v>18</v>
      </c>
      <c r="B15" s="7" t="s">
        <v>9</v>
      </c>
      <c r="C15" s="8">
        <v>29.843</v>
      </c>
      <c r="D15" s="8">
        <v>53.945</v>
      </c>
      <c r="E15" s="8">
        <v>49.21</v>
      </c>
      <c r="F15" s="8">
        <v>34.578000000000003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51</v>
      </c>
      <c r="J15" s="15">
        <f t="shared" si="9"/>
        <v>-1.7899999999999991</v>
      </c>
      <c r="K15" s="15">
        <f>VLOOKUP(A:A,[1]TDSheet!$A:$L,12,0)</f>
        <v>0</v>
      </c>
      <c r="L15" s="15">
        <f>VLOOKUP(A:A,[1]TDSheet!$A:$M,13,0)</f>
        <v>30</v>
      </c>
      <c r="M15" s="15">
        <f>VLOOKUP(A:A,[1]TDSheet!$A:$T,20,0)</f>
        <v>0</v>
      </c>
      <c r="N15" s="15"/>
      <c r="O15" s="17">
        <v>10</v>
      </c>
      <c r="P15" s="17">
        <v>10</v>
      </c>
      <c r="Q15" s="17"/>
      <c r="R15" s="17">
        <v>10</v>
      </c>
      <c r="S15" s="15">
        <f t="shared" si="10"/>
        <v>9.8420000000000005</v>
      </c>
      <c r="T15" s="17"/>
      <c r="U15" s="18">
        <f t="shared" si="11"/>
        <v>9.6096321885795568</v>
      </c>
      <c r="V15" s="15">
        <f t="shared" si="12"/>
        <v>3.5133103027839869</v>
      </c>
      <c r="W15" s="15"/>
      <c r="X15" s="15"/>
      <c r="Y15" s="15">
        <f>VLOOKUP(A:A,[1]TDSheet!$A:$Y,25,0)</f>
        <v>7.1878000000000002</v>
      </c>
      <c r="Z15" s="15">
        <f>VLOOKUP(A:A,[1]TDSheet!$A:$Z,26,0)</f>
        <v>10.2166</v>
      </c>
      <c r="AA15" s="15">
        <f>VLOOKUP(A:A,[1]TDSheet!$A:$AA,27,0)</f>
        <v>10.202400000000001</v>
      </c>
      <c r="AB15" s="15">
        <f>VLOOKUP(A:A,[3]TDSheet!$A:$D,4,0)</f>
        <v>2.9750000000000001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3"/>
        <v>0</v>
      </c>
      <c r="AF15" s="15">
        <f t="shared" si="14"/>
        <v>10</v>
      </c>
      <c r="AG15" s="15">
        <f t="shared" si="15"/>
        <v>0</v>
      </c>
      <c r="AH15" s="15">
        <f t="shared" si="16"/>
        <v>0</v>
      </c>
      <c r="AI15" s="15">
        <f t="shared" si="17"/>
        <v>10</v>
      </c>
      <c r="AJ15" s="15">
        <f t="shared" si="18"/>
        <v>10</v>
      </c>
      <c r="AK15" s="15"/>
      <c r="AL15" s="15"/>
    </row>
    <row r="16" spans="1:38" s="1" customFormat="1" ht="11.1" customHeight="1" outlineLevel="1" x14ac:dyDescent="0.2">
      <c r="A16" s="7" t="s">
        <v>19</v>
      </c>
      <c r="B16" s="7" t="s">
        <v>8</v>
      </c>
      <c r="C16" s="8">
        <v>456</v>
      </c>
      <c r="D16" s="8">
        <v>1344</v>
      </c>
      <c r="E16" s="8">
        <v>1179</v>
      </c>
      <c r="F16" s="8">
        <v>590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1194</v>
      </c>
      <c r="J16" s="15">
        <f t="shared" si="9"/>
        <v>-15</v>
      </c>
      <c r="K16" s="15">
        <f>VLOOKUP(A:A,[1]TDSheet!$A:$L,12,0)</f>
        <v>0</v>
      </c>
      <c r="L16" s="15">
        <f>VLOOKUP(A:A,[1]TDSheet!$A:$M,13,0)</f>
        <v>800</v>
      </c>
      <c r="M16" s="15">
        <f>VLOOKUP(A:A,[1]TDSheet!$A:$T,20,0)</f>
        <v>0</v>
      </c>
      <c r="N16" s="15"/>
      <c r="O16" s="17">
        <v>120</v>
      </c>
      <c r="P16" s="17">
        <v>2000</v>
      </c>
      <c r="Q16" s="17">
        <v>120</v>
      </c>
      <c r="R16" s="17">
        <v>280</v>
      </c>
      <c r="S16" s="15">
        <f t="shared" si="10"/>
        <v>235.8</v>
      </c>
      <c r="T16" s="17">
        <v>200</v>
      </c>
      <c r="U16" s="18">
        <f t="shared" si="11"/>
        <v>17.430025445292621</v>
      </c>
      <c r="V16" s="15">
        <f t="shared" si="12"/>
        <v>2.5021204410517388</v>
      </c>
      <c r="W16" s="15"/>
      <c r="X16" s="15"/>
      <c r="Y16" s="15">
        <f>VLOOKUP(A:A,[1]TDSheet!$A:$Y,25,0)</f>
        <v>242.6</v>
      </c>
      <c r="Z16" s="15">
        <f>VLOOKUP(A:A,[1]TDSheet!$A:$Z,26,0)</f>
        <v>208.2</v>
      </c>
      <c r="AA16" s="15">
        <f>VLOOKUP(A:A,[1]TDSheet!$A:$AA,27,0)</f>
        <v>218</v>
      </c>
      <c r="AB16" s="15">
        <f>VLOOKUP(A:A,[3]TDSheet!$A:$D,4,0)</f>
        <v>121</v>
      </c>
      <c r="AC16" s="15">
        <f>VLOOKUP(A:A,[1]TDSheet!$A:$AC,29,0)</f>
        <v>0</v>
      </c>
      <c r="AD16" s="15">
        <f>VLOOKUP(A:A,[1]TDSheet!$A:$AD,30,0)</f>
        <v>0</v>
      </c>
      <c r="AE16" s="15">
        <f t="shared" si="13"/>
        <v>30</v>
      </c>
      <c r="AF16" s="15">
        <f t="shared" si="14"/>
        <v>70</v>
      </c>
      <c r="AG16" s="15">
        <f t="shared" si="15"/>
        <v>50</v>
      </c>
      <c r="AH16" s="15">
        <f t="shared" si="16"/>
        <v>0</v>
      </c>
      <c r="AI16" s="15">
        <f t="shared" si="17"/>
        <v>30</v>
      </c>
      <c r="AJ16" s="15">
        <f t="shared" si="18"/>
        <v>500</v>
      </c>
      <c r="AK16" s="15"/>
      <c r="AL16" s="15"/>
    </row>
    <row r="17" spans="1:38" s="1" customFormat="1" ht="11.1" customHeight="1" outlineLevel="1" x14ac:dyDescent="0.2">
      <c r="A17" s="7" t="s">
        <v>20</v>
      </c>
      <c r="B17" s="7" t="s">
        <v>9</v>
      </c>
      <c r="C17" s="8">
        <v>456.67599999999999</v>
      </c>
      <c r="D17" s="8">
        <v>1598.797</v>
      </c>
      <c r="E17" s="8">
        <v>1320.902</v>
      </c>
      <c r="F17" s="8">
        <v>720.19600000000003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1281.0429999999999</v>
      </c>
      <c r="J17" s="15">
        <f t="shared" si="9"/>
        <v>39.859000000000151</v>
      </c>
      <c r="K17" s="15">
        <f>VLOOKUP(A:A,[1]TDSheet!$A:$L,12,0)</f>
        <v>80</v>
      </c>
      <c r="L17" s="15">
        <f>VLOOKUP(A:A,[1]TDSheet!$A:$M,13,0)</f>
        <v>350</v>
      </c>
      <c r="M17" s="15">
        <f>VLOOKUP(A:A,[1]TDSheet!$A:$T,20,0)</f>
        <v>200</v>
      </c>
      <c r="N17" s="15">
        <v>200</v>
      </c>
      <c r="O17" s="17"/>
      <c r="P17" s="17">
        <v>400</v>
      </c>
      <c r="Q17" s="17">
        <v>150</v>
      </c>
      <c r="R17" s="17">
        <v>500</v>
      </c>
      <c r="S17" s="15">
        <f t="shared" si="10"/>
        <v>264.18040000000002</v>
      </c>
      <c r="T17" s="17">
        <v>100</v>
      </c>
      <c r="U17" s="18">
        <f t="shared" si="11"/>
        <v>10.22103078048182</v>
      </c>
      <c r="V17" s="15">
        <f t="shared" si="12"/>
        <v>2.726152280789945</v>
      </c>
      <c r="W17" s="15"/>
      <c r="X17" s="15"/>
      <c r="Y17" s="15">
        <f>VLOOKUP(A:A,[1]TDSheet!$A:$Y,25,0)</f>
        <v>233.99799999999999</v>
      </c>
      <c r="Z17" s="15">
        <f>VLOOKUP(A:A,[1]TDSheet!$A:$Z,26,0)</f>
        <v>226.51799999999997</v>
      </c>
      <c r="AA17" s="15">
        <f>VLOOKUP(A:A,[1]TDSheet!$A:$AA,27,0)</f>
        <v>257.92600000000004</v>
      </c>
      <c r="AB17" s="15">
        <f>VLOOKUP(A:A,[3]TDSheet!$A:$D,4,0)</f>
        <v>201.37899999999999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3"/>
        <v>150</v>
      </c>
      <c r="AF17" s="15">
        <f t="shared" si="14"/>
        <v>500</v>
      </c>
      <c r="AG17" s="15">
        <f t="shared" si="15"/>
        <v>100</v>
      </c>
      <c r="AH17" s="15">
        <f t="shared" si="16"/>
        <v>200</v>
      </c>
      <c r="AI17" s="15">
        <f t="shared" si="17"/>
        <v>0</v>
      </c>
      <c r="AJ17" s="15">
        <f t="shared" si="18"/>
        <v>400</v>
      </c>
      <c r="AK17" s="15"/>
      <c r="AL17" s="15"/>
    </row>
    <row r="18" spans="1:38" s="1" customFormat="1" ht="11.1" customHeight="1" outlineLevel="1" x14ac:dyDescent="0.2">
      <c r="A18" s="7" t="s">
        <v>21</v>
      </c>
      <c r="B18" s="7" t="s">
        <v>8</v>
      </c>
      <c r="C18" s="8">
        <v>166</v>
      </c>
      <c r="D18" s="8">
        <v>1190</v>
      </c>
      <c r="E18" s="8">
        <v>621</v>
      </c>
      <c r="F18" s="8">
        <v>335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637</v>
      </c>
      <c r="J18" s="15">
        <f t="shared" si="9"/>
        <v>-16</v>
      </c>
      <c r="K18" s="15">
        <f>VLOOKUP(A:A,[1]TDSheet!$A:$L,12,0)</f>
        <v>0</v>
      </c>
      <c r="L18" s="15">
        <f>VLOOKUP(A:A,[1]TDSheet!$A:$M,13,0)</f>
        <v>240</v>
      </c>
      <c r="M18" s="15">
        <f>VLOOKUP(A:A,[1]TDSheet!$A:$T,20,0)</f>
        <v>80</v>
      </c>
      <c r="N18" s="15"/>
      <c r="O18" s="17">
        <v>40</v>
      </c>
      <c r="P18" s="17">
        <v>280</v>
      </c>
      <c r="Q18" s="17">
        <v>80</v>
      </c>
      <c r="R18" s="17">
        <v>200</v>
      </c>
      <c r="S18" s="15">
        <f t="shared" si="10"/>
        <v>124.2</v>
      </c>
      <c r="T18" s="17">
        <v>80</v>
      </c>
      <c r="U18" s="18">
        <f t="shared" si="11"/>
        <v>10.7487922705314</v>
      </c>
      <c r="V18" s="15">
        <f t="shared" si="12"/>
        <v>2.6972624798711755</v>
      </c>
      <c r="W18" s="15"/>
      <c r="X18" s="15"/>
      <c r="Y18" s="15">
        <f>VLOOKUP(A:A,[1]TDSheet!$A:$Y,25,0)</f>
        <v>85.2</v>
      </c>
      <c r="Z18" s="15">
        <f>VLOOKUP(A:A,[1]TDSheet!$A:$Z,26,0)</f>
        <v>102.4</v>
      </c>
      <c r="AA18" s="15">
        <f>VLOOKUP(A:A,[1]TDSheet!$A:$AA,27,0)</f>
        <v>126.8</v>
      </c>
      <c r="AB18" s="15">
        <f>VLOOKUP(A:A,[3]TDSheet!$A:$D,4,0)</f>
        <v>113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3"/>
        <v>12</v>
      </c>
      <c r="AF18" s="15">
        <f t="shared" si="14"/>
        <v>30</v>
      </c>
      <c r="AG18" s="15">
        <f t="shared" si="15"/>
        <v>12</v>
      </c>
      <c r="AH18" s="15">
        <f t="shared" si="16"/>
        <v>0</v>
      </c>
      <c r="AI18" s="15">
        <f t="shared" si="17"/>
        <v>6</v>
      </c>
      <c r="AJ18" s="15">
        <f t="shared" si="18"/>
        <v>42</v>
      </c>
      <c r="AK18" s="15"/>
      <c r="AL18" s="15"/>
    </row>
    <row r="19" spans="1:38" s="1" customFormat="1" ht="11.1" customHeight="1" outlineLevel="1" x14ac:dyDescent="0.2">
      <c r="A19" s="7" t="s">
        <v>22</v>
      </c>
      <c r="B19" s="7" t="s">
        <v>8</v>
      </c>
      <c r="C19" s="8">
        <v>1278</v>
      </c>
      <c r="D19" s="8">
        <v>5609</v>
      </c>
      <c r="E19" s="8">
        <v>3611</v>
      </c>
      <c r="F19" s="8">
        <v>2177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3615</v>
      </c>
      <c r="J19" s="15">
        <f t="shared" si="9"/>
        <v>-4</v>
      </c>
      <c r="K19" s="15">
        <f>VLOOKUP(A:A,[1]TDSheet!$A:$L,12,0)</f>
        <v>200</v>
      </c>
      <c r="L19" s="15">
        <f>VLOOKUP(A:A,[1]TDSheet!$A:$M,13,0)</f>
        <v>1400</v>
      </c>
      <c r="M19" s="15">
        <f>VLOOKUP(A:A,[1]TDSheet!$A:$T,20,0)</f>
        <v>200</v>
      </c>
      <c r="N19" s="15"/>
      <c r="O19" s="17">
        <v>400</v>
      </c>
      <c r="P19" s="17">
        <v>2000</v>
      </c>
      <c r="Q19" s="17">
        <v>200</v>
      </c>
      <c r="R19" s="17">
        <v>1400</v>
      </c>
      <c r="S19" s="15">
        <f t="shared" si="10"/>
        <v>722.2</v>
      </c>
      <c r="T19" s="17">
        <v>200</v>
      </c>
      <c r="U19" s="18">
        <f t="shared" si="11"/>
        <v>11.322348379950151</v>
      </c>
      <c r="V19" s="15">
        <f t="shared" si="12"/>
        <v>3.0144004430905564</v>
      </c>
      <c r="W19" s="15"/>
      <c r="X19" s="15"/>
      <c r="Y19" s="15">
        <f>VLOOKUP(A:A,[1]TDSheet!$A:$Y,25,0)</f>
        <v>601.6</v>
      </c>
      <c r="Z19" s="15">
        <f>VLOOKUP(A:A,[1]TDSheet!$A:$Z,26,0)</f>
        <v>681.6</v>
      </c>
      <c r="AA19" s="15">
        <f>VLOOKUP(A:A,[1]TDSheet!$A:$AA,27,0)</f>
        <v>753</v>
      </c>
      <c r="AB19" s="15">
        <f>VLOOKUP(A:A,[3]TDSheet!$A:$D,4,0)</f>
        <v>501</v>
      </c>
      <c r="AC19" s="15">
        <f>VLOOKUP(A:A,[1]TDSheet!$A:$AC,29,0)</f>
        <v>0</v>
      </c>
      <c r="AD19" s="15">
        <f>VLOOKUP(A:A,[1]TDSheet!$A:$AD,30,0)</f>
        <v>0</v>
      </c>
      <c r="AE19" s="15">
        <f t="shared" si="13"/>
        <v>24</v>
      </c>
      <c r="AF19" s="15">
        <f t="shared" si="14"/>
        <v>168</v>
      </c>
      <c r="AG19" s="15">
        <f t="shared" si="15"/>
        <v>24</v>
      </c>
      <c r="AH19" s="15">
        <f t="shared" si="16"/>
        <v>0</v>
      </c>
      <c r="AI19" s="15">
        <f t="shared" si="17"/>
        <v>48</v>
      </c>
      <c r="AJ19" s="15">
        <f t="shared" si="18"/>
        <v>240</v>
      </c>
      <c r="AK19" s="15"/>
      <c r="AL19" s="15"/>
    </row>
    <row r="20" spans="1:38" s="1" customFormat="1" ht="11.1" customHeight="1" outlineLevel="1" x14ac:dyDescent="0.2">
      <c r="A20" s="7" t="s">
        <v>23</v>
      </c>
      <c r="B20" s="7" t="s">
        <v>8</v>
      </c>
      <c r="C20" s="8">
        <v>549</v>
      </c>
      <c r="D20" s="8">
        <v>1112</v>
      </c>
      <c r="E20" s="8">
        <v>889</v>
      </c>
      <c r="F20" s="8">
        <v>751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906</v>
      </c>
      <c r="J20" s="15">
        <f t="shared" si="9"/>
        <v>-17</v>
      </c>
      <c r="K20" s="15">
        <f>VLOOKUP(A:A,[1]TDSheet!$A:$L,12,0)</f>
        <v>0</v>
      </c>
      <c r="L20" s="15">
        <f>VLOOKUP(A:A,[1]TDSheet!$A:$M,13,0)</f>
        <v>600</v>
      </c>
      <c r="M20" s="15">
        <f>VLOOKUP(A:A,[1]TDSheet!$A:$T,20,0)</f>
        <v>0</v>
      </c>
      <c r="N20" s="15"/>
      <c r="O20" s="17">
        <v>120</v>
      </c>
      <c r="P20" s="17">
        <v>1800</v>
      </c>
      <c r="Q20" s="17"/>
      <c r="R20" s="17">
        <v>120</v>
      </c>
      <c r="S20" s="15">
        <f t="shared" si="10"/>
        <v>177.8</v>
      </c>
      <c r="T20" s="17"/>
      <c r="U20" s="18">
        <f t="shared" si="11"/>
        <v>19.071991001124857</v>
      </c>
      <c r="V20" s="15">
        <f t="shared" si="12"/>
        <v>4.2238470191226094</v>
      </c>
      <c r="W20" s="15"/>
      <c r="X20" s="15"/>
      <c r="Y20" s="15">
        <f>VLOOKUP(A:A,[1]TDSheet!$A:$Y,25,0)</f>
        <v>189.4</v>
      </c>
      <c r="Z20" s="15">
        <f>VLOOKUP(A:A,[1]TDSheet!$A:$Z,26,0)</f>
        <v>204.6</v>
      </c>
      <c r="AA20" s="15">
        <f>VLOOKUP(A:A,[1]TDSheet!$A:$AA,27,0)</f>
        <v>195.6</v>
      </c>
      <c r="AB20" s="15">
        <f>VLOOKUP(A:A,[3]TDSheet!$A:$D,4,0)</f>
        <v>108</v>
      </c>
      <c r="AC20" s="15">
        <f>VLOOKUP(A:A,[1]TDSheet!$A:$AC,29,0)</f>
        <v>0</v>
      </c>
      <c r="AD20" s="15">
        <f>VLOOKUP(A:A,[1]TDSheet!$A:$AD,30,0)</f>
        <v>0</v>
      </c>
      <c r="AE20" s="15">
        <f t="shared" si="13"/>
        <v>0</v>
      </c>
      <c r="AF20" s="15">
        <f t="shared" si="14"/>
        <v>30</v>
      </c>
      <c r="AG20" s="15">
        <f t="shared" si="15"/>
        <v>0</v>
      </c>
      <c r="AH20" s="15">
        <f t="shared" si="16"/>
        <v>0</v>
      </c>
      <c r="AI20" s="15">
        <f t="shared" si="17"/>
        <v>30</v>
      </c>
      <c r="AJ20" s="15">
        <f t="shared" si="18"/>
        <v>450</v>
      </c>
      <c r="AK20" s="15"/>
      <c r="AL20" s="15"/>
    </row>
    <row r="21" spans="1:38" s="1" customFormat="1" ht="11.1" customHeight="1" outlineLevel="1" x14ac:dyDescent="0.2">
      <c r="A21" s="7" t="s">
        <v>24</v>
      </c>
      <c r="B21" s="7" t="s">
        <v>9</v>
      </c>
      <c r="C21" s="8">
        <v>137.47</v>
      </c>
      <c r="D21" s="8">
        <v>35.328000000000003</v>
      </c>
      <c r="E21" s="8">
        <v>76.701999999999998</v>
      </c>
      <c r="F21" s="8">
        <v>93.6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78.8</v>
      </c>
      <c r="J21" s="15">
        <f t="shared" si="9"/>
        <v>-2.097999999999999</v>
      </c>
      <c r="K21" s="15">
        <f>VLOOKUP(A:A,[1]TDSheet!$A:$L,12,0)</f>
        <v>0</v>
      </c>
      <c r="L21" s="15">
        <f>VLOOKUP(A:A,[1]TDSheet!$A:$M,13,0)</f>
        <v>50</v>
      </c>
      <c r="M21" s="15">
        <f>VLOOKUP(A:A,[1]TDSheet!$A:$T,20,0)</f>
        <v>0</v>
      </c>
      <c r="N21" s="15"/>
      <c r="O21" s="17"/>
      <c r="P21" s="17">
        <v>150</v>
      </c>
      <c r="Q21" s="17"/>
      <c r="R21" s="17"/>
      <c r="S21" s="15">
        <f t="shared" si="10"/>
        <v>15.340399999999999</v>
      </c>
      <c r="T21" s="17"/>
      <c r="U21" s="18">
        <f t="shared" si="11"/>
        <v>19.13900550181221</v>
      </c>
      <c r="V21" s="15">
        <f t="shared" si="12"/>
        <v>6.1015358139292326</v>
      </c>
      <c r="W21" s="15"/>
      <c r="X21" s="15"/>
      <c r="Y21" s="15">
        <f>VLOOKUP(A:A,[1]TDSheet!$A:$Y,25,0)</f>
        <v>10.9526</v>
      </c>
      <c r="Z21" s="15">
        <f>VLOOKUP(A:A,[1]TDSheet!$A:$Z,26,0)</f>
        <v>23.820399999999999</v>
      </c>
      <c r="AA21" s="15">
        <f>VLOOKUP(A:A,[1]TDSheet!$A:$AA,27,0)</f>
        <v>14.5106</v>
      </c>
      <c r="AB21" s="15">
        <f>VLOOKUP(A:A,[3]TDSheet!$A:$D,4,0)</f>
        <v>16.393999999999998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3"/>
        <v>0</v>
      </c>
      <c r="AF21" s="15">
        <f t="shared" si="14"/>
        <v>0</v>
      </c>
      <c r="AG21" s="15">
        <f t="shared" si="15"/>
        <v>0</v>
      </c>
      <c r="AH21" s="15">
        <f t="shared" si="16"/>
        <v>0</v>
      </c>
      <c r="AI21" s="15">
        <f t="shared" si="17"/>
        <v>0</v>
      </c>
      <c r="AJ21" s="15">
        <f t="shared" si="18"/>
        <v>150</v>
      </c>
      <c r="AK21" s="15"/>
      <c r="AL21" s="15"/>
    </row>
    <row r="22" spans="1:38" s="1" customFormat="1" ht="11.1" customHeight="1" outlineLevel="1" x14ac:dyDescent="0.2">
      <c r="A22" s="7" t="s">
        <v>25</v>
      </c>
      <c r="B22" s="7" t="s">
        <v>9</v>
      </c>
      <c r="C22" s="8">
        <v>142.143</v>
      </c>
      <c r="D22" s="8">
        <v>367.245</v>
      </c>
      <c r="E22" s="8">
        <v>291.64299999999997</v>
      </c>
      <c r="F22" s="8">
        <v>215.06899999999999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285.95</v>
      </c>
      <c r="J22" s="15">
        <f t="shared" si="9"/>
        <v>5.6929999999999836</v>
      </c>
      <c r="K22" s="15">
        <f>VLOOKUP(A:A,[1]TDSheet!$A:$L,12,0)</f>
        <v>0</v>
      </c>
      <c r="L22" s="15">
        <f>VLOOKUP(A:A,[1]TDSheet!$A:$M,13,0)</f>
        <v>100</v>
      </c>
      <c r="M22" s="15">
        <f>VLOOKUP(A:A,[1]TDSheet!$A:$T,20,0)</f>
        <v>50</v>
      </c>
      <c r="N22" s="15"/>
      <c r="O22" s="17">
        <v>50</v>
      </c>
      <c r="P22" s="17">
        <v>100</v>
      </c>
      <c r="Q22" s="17"/>
      <c r="R22" s="17">
        <v>100</v>
      </c>
      <c r="S22" s="15">
        <f t="shared" si="10"/>
        <v>58.328599999999994</v>
      </c>
      <c r="T22" s="17"/>
      <c r="U22" s="18">
        <f t="shared" si="11"/>
        <v>10.544895642960743</v>
      </c>
      <c r="V22" s="15">
        <f t="shared" si="12"/>
        <v>3.6871963325024089</v>
      </c>
      <c r="W22" s="15"/>
      <c r="X22" s="15"/>
      <c r="Y22" s="15">
        <f>VLOOKUP(A:A,[1]TDSheet!$A:$Y,25,0)</f>
        <v>54.325400000000002</v>
      </c>
      <c r="Z22" s="15">
        <f>VLOOKUP(A:A,[1]TDSheet!$A:$Z,26,0)</f>
        <v>60.924999999999997</v>
      </c>
      <c r="AA22" s="15">
        <f>VLOOKUP(A:A,[1]TDSheet!$A:$AA,27,0)</f>
        <v>65.722200000000001</v>
      </c>
      <c r="AB22" s="15">
        <f>VLOOKUP(A:A,[3]TDSheet!$A:$D,4,0)</f>
        <v>31.600999999999999</v>
      </c>
      <c r="AC22" s="15">
        <f>VLOOKUP(A:A,[1]TDSheet!$A:$AC,29,0)</f>
        <v>0</v>
      </c>
      <c r="AD22" s="15">
        <f>VLOOKUP(A:A,[1]TDSheet!$A:$AD,30,0)</f>
        <v>0</v>
      </c>
      <c r="AE22" s="15">
        <f t="shared" si="13"/>
        <v>0</v>
      </c>
      <c r="AF22" s="15">
        <f t="shared" si="14"/>
        <v>100</v>
      </c>
      <c r="AG22" s="15">
        <f t="shared" si="15"/>
        <v>0</v>
      </c>
      <c r="AH22" s="15">
        <f t="shared" si="16"/>
        <v>0</v>
      </c>
      <c r="AI22" s="15">
        <f t="shared" si="17"/>
        <v>50</v>
      </c>
      <c r="AJ22" s="15">
        <f t="shared" si="18"/>
        <v>100</v>
      </c>
      <c r="AK22" s="15"/>
      <c r="AL22" s="15"/>
    </row>
    <row r="23" spans="1:38" s="1" customFormat="1" ht="11.1" customHeight="1" outlineLevel="1" x14ac:dyDescent="0.2">
      <c r="A23" s="7" t="s">
        <v>26</v>
      </c>
      <c r="B23" s="7" t="s">
        <v>8</v>
      </c>
      <c r="C23" s="8">
        <v>1001</v>
      </c>
      <c r="D23" s="8">
        <v>908</v>
      </c>
      <c r="E23" s="8">
        <v>1472</v>
      </c>
      <c r="F23" s="8">
        <v>405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1496</v>
      </c>
      <c r="J23" s="15">
        <f t="shared" si="9"/>
        <v>-24</v>
      </c>
      <c r="K23" s="15">
        <f>VLOOKUP(A:A,[1]TDSheet!$A:$L,12,0)</f>
        <v>0</v>
      </c>
      <c r="L23" s="15">
        <f>VLOOKUP(A:A,[1]TDSheet!$A:$M,13,0)</f>
        <v>1600</v>
      </c>
      <c r="M23" s="15">
        <f>VLOOKUP(A:A,[1]TDSheet!$A:$T,20,0)</f>
        <v>0</v>
      </c>
      <c r="N23" s="15"/>
      <c r="O23" s="17">
        <v>200</v>
      </c>
      <c r="P23" s="17">
        <v>2800</v>
      </c>
      <c r="Q23" s="17"/>
      <c r="R23" s="17">
        <v>400</v>
      </c>
      <c r="S23" s="15">
        <f t="shared" si="10"/>
        <v>294.39999999999998</v>
      </c>
      <c r="T23" s="17"/>
      <c r="U23" s="18">
        <f t="shared" si="11"/>
        <v>18.359375</v>
      </c>
      <c r="V23" s="15">
        <f t="shared" si="12"/>
        <v>1.3756793478260871</v>
      </c>
      <c r="W23" s="15"/>
      <c r="X23" s="15"/>
      <c r="Y23" s="15">
        <f>VLOOKUP(A:A,[1]TDSheet!$A:$Y,25,0)</f>
        <v>269.2</v>
      </c>
      <c r="Z23" s="15">
        <f>VLOOKUP(A:A,[1]TDSheet!$A:$Z,26,0)</f>
        <v>309.39999999999998</v>
      </c>
      <c r="AA23" s="15">
        <f>VLOOKUP(A:A,[1]TDSheet!$A:$AA,27,0)</f>
        <v>296.2</v>
      </c>
      <c r="AB23" s="15">
        <f>VLOOKUP(A:A,[3]TDSheet!$A:$D,4,0)</f>
        <v>204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3"/>
        <v>0</v>
      </c>
      <c r="AF23" s="15">
        <f t="shared" si="14"/>
        <v>88</v>
      </c>
      <c r="AG23" s="15">
        <f t="shared" si="15"/>
        <v>0</v>
      </c>
      <c r="AH23" s="15">
        <f t="shared" si="16"/>
        <v>0</v>
      </c>
      <c r="AI23" s="15">
        <f t="shared" si="17"/>
        <v>44</v>
      </c>
      <c r="AJ23" s="15">
        <f t="shared" si="18"/>
        <v>616</v>
      </c>
      <c r="AK23" s="15"/>
      <c r="AL23" s="15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817</v>
      </c>
      <c r="D24" s="8">
        <v>2339</v>
      </c>
      <c r="E24" s="8">
        <v>1596</v>
      </c>
      <c r="F24" s="8">
        <v>1238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1589</v>
      </c>
      <c r="J24" s="15">
        <f t="shared" si="9"/>
        <v>7</v>
      </c>
      <c r="K24" s="15">
        <f>VLOOKUP(A:A,[1]TDSheet!$A:$L,12,0)</f>
        <v>120</v>
      </c>
      <c r="L24" s="15">
        <f>VLOOKUP(A:A,[1]TDSheet!$A:$M,13,0)</f>
        <v>480</v>
      </c>
      <c r="M24" s="15">
        <f>VLOOKUP(A:A,[1]TDSheet!$A:$T,20,0)</f>
        <v>0</v>
      </c>
      <c r="N24" s="15"/>
      <c r="O24" s="17">
        <v>160</v>
      </c>
      <c r="P24" s="17">
        <v>600</v>
      </c>
      <c r="Q24" s="17">
        <v>80</v>
      </c>
      <c r="R24" s="17">
        <v>600</v>
      </c>
      <c r="S24" s="15">
        <f t="shared" si="10"/>
        <v>319.2</v>
      </c>
      <c r="T24" s="17"/>
      <c r="U24" s="18">
        <f t="shared" si="11"/>
        <v>10.269423558897243</v>
      </c>
      <c r="V24" s="15">
        <f t="shared" si="12"/>
        <v>3.8784461152882206</v>
      </c>
      <c r="W24" s="15"/>
      <c r="X24" s="15"/>
      <c r="Y24" s="15">
        <f>VLOOKUP(A:A,[1]TDSheet!$A:$Y,25,0)</f>
        <v>281.2</v>
      </c>
      <c r="Z24" s="15">
        <f>VLOOKUP(A:A,[1]TDSheet!$A:$Z,26,0)</f>
        <v>349.4</v>
      </c>
      <c r="AA24" s="15">
        <f>VLOOKUP(A:A,[1]TDSheet!$A:$AA,27,0)</f>
        <v>372.6</v>
      </c>
      <c r="AB24" s="15">
        <f>VLOOKUP(A:A,[3]TDSheet!$A:$D,4,0)</f>
        <v>337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3"/>
        <v>32</v>
      </c>
      <c r="AF24" s="15">
        <f t="shared" si="14"/>
        <v>240</v>
      </c>
      <c r="AG24" s="15">
        <f t="shared" si="15"/>
        <v>0</v>
      </c>
      <c r="AH24" s="15">
        <f t="shared" si="16"/>
        <v>0</v>
      </c>
      <c r="AI24" s="15">
        <f t="shared" si="17"/>
        <v>64</v>
      </c>
      <c r="AJ24" s="15">
        <f t="shared" si="18"/>
        <v>240</v>
      </c>
      <c r="AK24" s="15"/>
      <c r="AL24" s="15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19</v>
      </c>
      <c r="D25" s="8">
        <v>792</v>
      </c>
      <c r="E25" s="8">
        <v>583</v>
      </c>
      <c r="F25" s="8">
        <v>160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921</v>
      </c>
      <c r="J25" s="15">
        <f t="shared" si="9"/>
        <v>-338</v>
      </c>
      <c r="K25" s="15">
        <f>VLOOKUP(A:A,[1]TDSheet!$A:$L,12,0)</f>
        <v>0</v>
      </c>
      <c r="L25" s="15">
        <f>VLOOKUP(A:A,[1]TDSheet!$A:$M,13,0)</f>
        <v>480</v>
      </c>
      <c r="M25" s="15">
        <f>VLOOKUP(A:A,[1]TDSheet!$A:$T,20,0)</f>
        <v>240</v>
      </c>
      <c r="N25" s="15"/>
      <c r="O25" s="17">
        <v>160</v>
      </c>
      <c r="P25" s="17">
        <v>160</v>
      </c>
      <c r="Q25" s="17">
        <v>160</v>
      </c>
      <c r="R25" s="17">
        <v>160</v>
      </c>
      <c r="S25" s="15">
        <f t="shared" si="10"/>
        <v>116.6</v>
      </c>
      <c r="T25" s="17"/>
      <c r="U25" s="18">
        <f t="shared" si="11"/>
        <v>13.036020583190394</v>
      </c>
      <c r="V25" s="15">
        <f t="shared" si="12"/>
        <v>1.3722126929674101</v>
      </c>
      <c r="W25" s="15"/>
      <c r="X25" s="15"/>
      <c r="Y25" s="15">
        <f>VLOOKUP(A:A,[1]TDSheet!$A:$Y,25,0)</f>
        <v>66.400000000000006</v>
      </c>
      <c r="Z25" s="15">
        <f>VLOOKUP(A:A,[1]TDSheet!$A:$Z,26,0)</f>
        <v>1.2</v>
      </c>
      <c r="AA25" s="15">
        <f>VLOOKUP(A:A,[1]TDSheet!$A:$AA,27,0)</f>
        <v>102.2</v>
      </c>
      <c r="AB25" s="15">
        <f>VLOOKUP(A:A,[3]TDSheet!$A:$D,4,0)</f>
        <v>125</v>
      </c>
      <c r="AC25" s="21" t="s">
        <v>132</v>
      </c>
      <c r="AD25" s="15" t="str">
        <f>VLOOKUP(A:A,[1]TDSheet!$A:$AD,30,0)</f>
        <v>м160</v>
      </c>
      <c r="AE25" s="15">
        <f t="shared" si="13"/>
        <v>14.399999999999999</v>
      </c>
      <c r="AF25" s="15">
        <f t="shared" si="14"/>
        <v>14.399999999999999</v>
      </c>
      <c r="AG25" s="15">
        <f t="shared" si="15"/>
        <v>0</v>
      </c>
      <c r="AH25" s="15">
        <f t="shared" si="16"/>
        <v>0</v>
      </c>
      <c r="AI25" s="15">
        <f t="shared" si="17"/>
        <v>14.399999999999999</v>
      </c>
      <c r="AJ25" s="15">
        <f t="shared" si="18"/>
        <v>14.399999999999999</v>
      </c>
      <c r="AK25" s="15"/>
      <c r="AL25" s="15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149</v>
      </c>
      <c r="D26" s="8">
        <v>850</v>
      </c>
      <c r="E26" s="8">
        <v>540</v>
      </c>
      <c r="F26" s="8">
        <v>446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752</v>
      </c>
      <c r="J26" s="15">
        <f t="shared" si="9"/>
        <v>-212</v>
      </c>
      <c r="K26" s="15">
        <f>VLOOKUP(A:A,[1]TDSheet!$A:$L,12,0)</f>
        <v>0</v>
      </c>
      <c r="L26" s="15">
        <f>VLOOKUP(A:A,[1]TDSheet!$A:$M,13,0)</f>
        <v>200</v>
      </c>
      <c r="M26" s="15">
        <f>VLOOKUP(A:A,[1]TDSheet!$A:$T,20,0)</f>
        <v>120</v>
      </c>
      <c r="N26" s="15"/>
      <c r="O26" s="17">
        <v>120</v>
      </c>
      <c r="P26" s="17">
        <v>120</v>
      </c>
      <c r="Q26" s="17">
        <v>160</v>
      </c>
      <c r="R26" s="17">
        <v>160</v>
      </c>
      <c r="S26" s="15">
        <f t="shared" si="10"/>
        <v>108</v>
      </c>
      <c r="T26" s="17"/>
      <c r="U26" s="18">
        <f t="shared" si="11"/>
        <v>12.277777777777779</v>
      </c>
      <c r="V26" s="15">
        <f t="shared" si="12"/>
        <v>4.1296296296296298</v>
      </c>
      <c r="W26" s="15"/>
      <c r="X26" s="15"/>
      <c r="Y26" s="15">
        <f>VLOOKUP(A:A,[1]TDSheet!$A:$Y,25,0)</f>
        <v>104.6</v>
      </c>
      <c r="Z26" s="15">
        <f>VLOOKUP(A:A,[1]TDSheet!$A:$Z,26,0)</f>
        <v>111</v>
      </c>
      <c r="AA26" s="15">
        <f>VLOOKUP(A:A,[1]TDSheet!$A:$AA,27,0)</f>
        <v>119.8</v>
      </c>
      <c r="AB26" s="15">
        <f>VLOOKUP(A:A,[3]TDSheet!$A:$D,4,0)</f>
        <v>85</v>
      </c>
      <c r="AC26" s="21" t="s">
        <v>132</v>
      </c>
      <c r="AD26" s="15">
        <f>VLOOKUP(A:A,[1]TDSheet!$A:$AD,30,0)</f>
        <v>0</v>
      </c>
      <c r="AE26" s="15">
        <f t="shared" si="13"/>
        <v>14.399999999999999</v>
      </c>
      <c r="AF26" s="15">
        <f t="shared" si="14"/>
        <v>14.399999999999999</v>
      </c>
      <c r="AG26" s="15">
        <f t="shared" si="15"/>
        <v>0</v>
      </c>
      <c r="AH26" s="15">
        <f t="shared" si="16"/>
        <v>0</v>
      </c>
      <c r="AI26" s="15">
        <f t="shared" si="17"/>
        <v>10.799999999999999</v>
      </c>
      <c r="AJ26" s="15">
        <f t="shared" si="18"/>
        <v>10.799999999999999</v>
      </c>
      <c r="AK26" s="15"/>
      <c r="AL26" s="15"/>
    </row>
    <row r="27" spans="1:38" s="1" customFormat="1" ht="11.1" customHeight="1" outlineLevel="1" x14ac:dyDescent="0.2">
      <c r="A27" s="7" t="s">
        <v>30</v>
      </c>
      <c r="B27" s="7" t="s">
        <v>8</v>
      </c>
      <c r="C27" s="8">
        <v>73</v>
      </c>
      <c r="D27" s="8">
        <v>171</v>
      </c>
      <c r="E27" s="8">
        <v>180</v>
      </c>
      <c r="F27" s="8">
        <v>56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196</v>
      </c>
      <c r="J27" s="15">
        <f t="shared" si="9"/>
        <v>-16</v>
      </c>
      <c r="K27" s="15">
        <f>VLOOKUP(A:A,[1]TDSheet!$A:$L,12,0)</f>
        <v>0</v>
      </c>
      <c r="L27" s="15">
        <f>VLOOKUP(A:A,[1]TDSheet!$A:$M,13,0)</f>
        <v>80</v>
      </c>
      <c r="M27" s="15">
        <f>VLOOKUP(A:A,[1]TDSheet!$A:$T,20,0)</f>
        <v>0</v>
      </c>
      <c r="N27" s="15"/>
      <c r="O27" s="17"/>
      <c r="P27" s="17">
        <v>120</v>
      </c>
      <c r="Q27" s="17">
        <v>80</v>
      </c>
      <c r="R27" s="17">
        <v>80</v>
      </c>
      <c r="S27" s="15">
        <f t="shared" si="10"/>
        <v>36</v>
      </c>
      <c r="T27" s="17"/>
      <c r="U27" s="18">
        <f t="shared" si="11"/>
        <v>11.555555555555555</v>
      </c>
      <c r="V27" s="15">
        <f t="shared" si="12"/>
        <v>1.5555555555555556</v>
      </c>
      <c r="W27" s="15"/>
      <c r="X27" s="15"/>
      <c r="Y27" s="15">
        <f>VLOOKUP(A:A,[1]TDSheet!$A:$Y,25,0)</f>
        <v>21.8</v>
      </c>
      <c r="Z27" s="15">
        <f>VLOOKUP(A:A,[1]TDSheet!$A:$Z,26,0)</f>
        <v>27.2</v>
      </c>
      <c r="AA27" s="15">
        <f>VLOOKUP(A:A,[1]TDSheet!$A:$AA,27,0)</f>
        <v>29.8</v>
      </c>
      <c r="AB27" s="15">
        <f>VLOOKUP(A:A,[3]TDSheet!$A:$D,4,0)</f>
        <v>19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3"/>
        <v>32</v>
      </c>
      <c r="AF27" s="15">
        <f t="shared" si="14"/>
        <v>32</v>
      </c>
      <c r="AG27" s="15">
        <f t="shared" si="15"/>
        <v>0</v>
      </c>
      <c r="AH27" s="15">
        <f t="shared" si="16"/>
        <v>0</v>
      </c>
      <c r="AI27" s="15">
        <f t="shared" si="17"/>
        <v>0</v>
      </c>
      <c r="AJ27" s="15">
        <f t="shared" si="18"/>
        <v>48</v>
      </c>
      <c r="AK27" s="15"/>
      <c r="AL27" s="15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982</v>
      </c>
      <c r="D28" s="8">
        <v>877</v>
      </c>
      <c r="E28" s="8">
        <v>1133</v>
      </c>
      <c r="F28" s="8">
        <v>709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1147</v>
      </c>
      <c r="J28" s="15">
        <f t="shared" si="9"/>
        <v>-14</v>
      </c>
      <c r="K28" s="15">
        <f>VLOOKUP(A:A,[1]TDSheet!$A:$L,12,0)</f>
        <v>40</v>
      </c>
      <c r="L28" s="15">
        <f>VLOOKUP(A:A,[1]TDSheet!$A:$M,13,0)</f>
        <v>360</v>
      </c>
      <c r="M28" s="15">
        <f>VLOOKUP(A:A,[1]TDSheet!$A:$T,20,0)</f>
        <v>200</v>
      </c>
      <c r="N28" s="15"/>
      <c r="O28" s="17">
        <v>120</v>
      </c>
      <c r="P28" s="17">
        <v>600</v>
      </c>
      <c r="Q28" s="17"/>
      <c r="R28" s="17">
        <v>400</v>
      </c>
      <c r="S28" s="15">
        <f t="shared" si="10"/>
        <v>226.6</v>
      </c>
      <c r="T28" s="17">
        <v>80</v>
      </c>
      <c r="U28" s="18">
        <f t="shared" si="11"/>
        <v>11.072374227714034</v>
      </c>
      <c r="V28" s="15">
        <f t="shared" si="12"/>
        <v>3.1288614298323036</v>
      </c>
      <c r="W28" s="15"/>
      <c r="X28" s="15"/>
      <c r="Y28" s="15">
        <f>VLOOKUP(A:A,[1]TDSheet!$A:$Y,25,0)</f>
        <v>212.6</v>
      </c>
      <c r="Z28" s="15">
        <f>VLOOKUP(A:A,[1]TDSheet!$A:$Z,26,0)</f>
        <v>281.8</v>
      </c>
      <c r="AA28" s="15">
        <f>VLOOKUP(A:A,[1]TDSheet!$A:$AA,27,0)</f>
        <v>238.8</v>
      </c>
      <c r="AB28" s="15">
        <f>VLOOKUP(A:A,[3]TDSheet!$A:$D,4,0)</f>
        <v>142</v>
      </c>
      <c r="AC28" s="15" t="str">
        <f>VLOOKUP(A:A,[1]TDSheet!$A:$AC,29,0)</f>
        <v>Вит</v>
      </c>
      <c r="AD28" s="15">
        <f>VLOOKUP(A:A,[1]TDSheet!$A:$AD,30,0)</f>
        <v>0</v>
      </c>
      <c r="AE28" s="15">
        <f t="shared" si="13"/>
        <v>0</v>
      </c>
      <c r="AF28" s="15">
        <f t="shared" si="14"/>
        <v>160</v>
      </c>
      <c r="AG28" s="15">
        <f t="shared" si="15"/>
        <v>32</v>
      </c>
      <c r="AH28" s="15">
        <f t="shared" si="16"/>
        <v>0</v>
      </c>
      <c r="AI28" s="15">
        <f t="shared" si="17"/>
        <v>48</v>
      </c>
      <c r="AJ28" s="15">
        <f t="shared" si="18"/>
        <v>240</v>
      </c>
      <c r="AK28" s="15"/>
      <c r="AL28" s="15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414</v>
      </c>
      <c r="D29" s="8">
        <v>1288</v>
      </c>
      <c r="E29" s="8">
        <v>910</v>
      </c>
      <c r="F29" s="8">
        <v>356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928</v>
      </c>
      <c r="J29" s="15">
        <f t="shared" si="9"/>
        <v>-18</v>
      </c>
      <c r="K29" s="15">
        <f>VLOOKUP(A:A,[1]TDSheet!$A:$L,12,0)</f>
        <v>40</v>
      </c>
      <c r="L29" s="15">
        <f>VLOOKUP(A:A,[1]TDSheet!$A:$M,13,0)</f>
        <v>480</v>
      </c>
      <c r="M29" s="15">
        <f>VLOOKUP(A:A,[1]TDSheet!$A:$T,20,0)</f>
        <v>80</v>
      </c>
      <c r="N29" s="15"/>
      <c r="O29" s="17">
        <v>120</v>
      </c>
      <c r="P29" s="17">
        <v>280</v>
      </c>
      <c r="Q29" s="17">
        <v>80</v>
      </c>
      <c r="R29" s="17">
        <v>320</v>
      </c>
      <c r="S29" s="15">
        <f t="shared" si="10"/>
        <v>182</v>
      </c>
      <c r="T29" s="17">
        <v>80</v>
      </c>
      <c r="U29" s="18">
        <f t="shared" si="11"/>
        <v>10.087912087912088</v>
      </c>
      <c r="V29" s="15">
        <f t="shared" si="12"/>
        <v>1.956043956043956</v>
      </c>
      <c r="W29" s="15"/>
      <c r="X29" s="15"/>
      <c r="Y29" s="15">
        <f>VLOOKUP(A:A,[1]TDSheet!$A:$Y,25,0)</f>
        <v>105</v>
      </c>
      <c r="Z29" s="15">
        <f>VLOOKUP(A:A,[1]TDSheet!$A:$Z,26,0)</f>
        <v>130.4</v>
      </c>
      <c r="AA29" s="15">
        <f>VLOOKUP(A:A,[1]TDSheet!$A:$AA,27,0)</f>
        <v>166.6</v>
      </c>
      <c r="AB29" s="15">
        <f>VLOOKUP(A:A,[3]TDSheet!$A:$D,4,0)</f>
        <v>110</v>
      </c>
      <c r="AC29" s="15" t="str">
        <f>VLOOKUP(A:A,[1]TDSheet!$A:$AC,29,0)</f>
        <v>Вит</v>
      </c>
      <c r="AD29" s="15" t="str">
        <f>VLOOKUP(A:A,[1]TDSheet!$A:$AD,30,0)</f>
        <v>костик</v>
      </c>
      <c r="AE29" s="15">
        <f t="shared" si="13"/>
        <v>12</v>
      </c>
      <c r="AF29" s="15">
        <f t="shared" si="14"/>
        <v>48</v>
      </c>
      <c r="AG29" s="15">
        <f t="shared" si="15"/>
        <v>12</v>
      </c>
      <c r="AH29" s="15">
        <f t="shared" si="16"/>
        <v>0</v>
      </c>
      <c r="AI29" s="15">
        <f t="shared" si="17"/>
        <v>18</v>
      </c>
      <c r="AJ29" s="15">
        <f t="shared" si="18"/>
        <v>42</v>
      </c>
      <c r="AK29" s="15"/>
      <c r="AL29" s="15"/>
    </row>
    <row r="30" spans="1:38" s="1" customFormat="1" ht="11.1" customHeight="1" outlineLevel="1" x14ac:dyDescent="0.2">
      <c r="A30" s="7" t="s">
        <v>33</v>
      </c>
      <c r="B30" s="7" t="s">
        <v>9</v>
      </c>
      <c r="C30" s="8">
        <v>302.81</v>
      </c>
      <c r="D30" s="8">
        <v>754.84299999999996</v>
      </c>
      <c r="E30" s="8">
        <v>628.31100000000004</v>
      </c>
      <c r="F30" s="8">
        <v>418.517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608.1</v>
      </c>
      <c r="J30" s="15">
        <f t="shared" si="9"/>
        <v>20.211000000000013</v>
      </c>
      <c r="K30" s="15">
        <f>VLOOKUP(A:A,[1]TDSheet!$A:$L,12,0)</f>
        <v>40</v>
      </c>
      <c r="L30" s="15">
        <f>VLOOKUP(A:A,[1]TDSheet!$A:$M,13,0)</f>
        <v>150</v>
      </c>
      <c r="M30" s="15">
        <f>VLOOKUP(A:A,[1]TDSheet!$A:$T,20,0)</f>
        <v>100</v>
      </c>
      <c r="N30" s="15"/>
      <c r="O30" s="17">
        <v>50</v>
      </c>
      <c r="P30" s="17">
        <v>220</v>
      </c>
      <c r="Q30" s="17"/>
      <c r="R30" s="17">
        <v>240</v>
      </c>
      <c r="S30" s="15">
        <f t="shared" si="10"/>
        <v>125.66220000000001</v>
      </c>
      <c r="T30" s="17">
        <v>50</v>
      </c>
      <c r="U30" s="18">
        <f t="shared" si="11"/>
        <v>10.094658536934734</v>
      </c>
      <c r="V30" s="15">
        <f t="shared" si="12"/>
        <v>3.3304923835489109</v>
      </c>
      <c r="W30" s="15"/>
      <c r="X30" s="15"/>
      <c r="Y30" s="15">
        <f>VLOOKUP(A:A,[1]TDSheet!$A:$Y,25,0)</f>
        <v>101.67859999999999</v>
      </c>
      <c r="Z30" s="15">
        <f>VLOOKUP(A:A,[1]TDSheet!$A:$Z,26,0)</f>
        <v>122</v>
      </c>
      <c r="AA30" s="15">
        <f>VLOOKUP(A:A,[1]TDSheet!$A:$AA,27,0)</f>
        <v>131.3494</v>
      </c>
      <c r="AB30" s="15">
        <f>VLOOKUP(A:A,[3]TDSheet!$A:$D,4,0)</f>
        <v>56.323999999999998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3"/>
        <v>0</v>
      </c>
      <c r="AF30" s="15">
        <f t="shared" si="14"/>
        <v>240</v>
      </c>
      <c r="AG30" s="15">
        <f t="shared" si="15"/>
        <v>50</v>
      </c>
      <c r="AH30" s="15">
        <f t="shared" si="16"/>
        <v>0</v>
      </c>
      <c r="AI30" s="15">
        <f t="shared" si="17"/>
        <v>50</v>
      </c>
      <c r="AJ30" s="15">
        <f t="shared" si="18"/>
        <v>220</v>
      </c>
      <c r="AK30" s="15"/>
      <c r="AL30" s="15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84</v>
      </c>
      <c r="D31" s="8">
        <v>80</v>
      </c>
      <c r="E31" s="8">
        <v>119</v>
      </c>
      <c r="F31" s="8">
        <v>45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117</v>
      </c>
      <c r="J31" s="15">
        <f t="shared" si="9"/>
        <v>2</v>
      </c>
      <c r="K31" s="15">
        <f>VLOOKUP(A:A,[1]TDSheet!$A:$L,12,0)</f>
        <v>0</v>
      </c>
      <c r="L31" s="15">
        <f>VLOOKUP(A:A,[1]TDSheet!$A:$M,13,0)</f>
        <v>40</v>
      </c>
      <c r="M31" s="15">
        <f>VLOOKUP(A:A,[1]TDSheet!$A:$T,20,0)</f>
        <v>80</v>
      </c>
      <c r="N31" s="15"/>
      <c r="O31" s="17">
        <v>40</v>
      </c>
      <c r="P31" s="17"/>
      <c r="Q31" s="17"/>
      <c r="R31" s="17">
        <v>40</v>
      </c>
      <c r="S31" s="15">
        <f t="shared" si="10"/>
        <v>23.8</v>
      </c>
      <c r="T31" s="17"/>
      <c r="U31" s="18">
        <f t="shared" si="11"/>
        <v>10.294117647058822</v>
      </c>
      <c r="V31" s="15">
        <f t="shared" si="12"/>
        <v>1.8907563025210083</v>
      </c>
      <c r="W31" s="15"/>
      <c r="X31" s="15"/>
      <c r="Y31" s="15">
        <f>VLOOKUP(A:A,[1]TDSheet!$A:$Y,25,0)</f>
        <v>19.8</v>
      </c>
      <c r="Z31" s="15">
        <f>VLOOKUP(A:A,[1]TDSheet!$A:$Z,26,0)</f>
        <v>24.6</v>
      </c>
      <c r="AA31" s="15">
        <f>VLOOKUP(A:A,[1]TDSheet!$A:$AA,27,0)</f>
        <v>21.2</v>
      </c>
      <c r="AB31" s="15">
        <f>VLOOKUP(A:A,[3]TDSheet!$A:$D,4,0)</f>
        <v>46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3"/>
        <v>0</v>
      </c>
      <c r="AF31" s="15">
        <f t="shared" si="14"/>
        <v>16</v>
      </c>
      <c r="AG31" s="15">
        <f t="shared" si="15"/>
        <v>0</v>
      </c>
      <c r="AH31" s="15">
        <f t="shared" si="16"/>
        <v>0</v>
      </c>
      <c r="AI31" s="15">
        <f t="shared" si="17"/>
        <v>16</v>
      </c>
      <c r="AJ31" s="15">
        <f t="shared" si="18"/>
        <v>0</v>
      </c>
      <c r="AK31" s="15"/>
      <c r="AL31" s="15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690</v>
      </c>
      <c r="D32" s="8">
        <v>4895</v>
      </c>
      <c r="E32" s="8">
        <v>2330</v>
      </c>
      <c r="F32" s="8">
        <v>1236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2444</v>
      </c>
      <c r="J32" s="15">
        <f t="shared" si="9"/>
        <v>-114</v>
      </c>
      <c r="K32" s="15">
        <f>VLOOKUP(A:A,[1]TDSheet!$A:$L,12,0)</f>
        <v>200</v>
      </c>
      <c r="L32" s="15">
        <f>VLOOKUP(A:A,[1]TDSheet!$A:$M,13,0)</f>
        <v>480</v>
      </c>
      <c r="M32" s="15">
        <f>VLOOKUP(A:A,[1]TDSheet!$A:$T,20,0)</f>
        <v>720</v>
      </c>
      <c r="N32" s="15"/>
      <c r="O32" s="17">
        <v>280</v>
      </c>
      <c r="P32" s="17">
        <v>1000</v>
      </c>
      <c r="Q32" s="17">
        <v>80</v>
      </c>
      <c r="R32" s="17">
        <v>800</v>
      </c>
      <c r="S32" s="15">
        <f t="shared" si="10"/>
        <v>466</v>
      </c>
      <c r="T32" s="17">
        <v>120</v>
      </c>
      <c r="U32" s="18">
        <f t="shared" si="11"/>
        <v>10.549356223175966</v>
      </c>
      <c r="V32" s="15">
        <f t="shared" si="12"/>
        <v>2.6523605150214591</v>
      </c>
      <c r="W32" s="15"/>
      <c r="X32" s="15"/>
      <c r="Y32" s="15">
        <f>VLOOKUP(A:A,[1]TDSheet!$A:$Y,25,0)</f>
        <v>383.6</v>
      </c>
      <c r="Z32" s="15">
        <f>VLOOKUP(A:A,[1]TDSheet!$A:$Z,26,0)</f>
        <v>397.2</v>
      </c>
      <c r="AA32" s="15">
        <f>VLOOKUP(A:A,[1]TDSheet!$A:$AA,27,0)</f>
        <v>463.8</v>
      </c>
      <c r="AB32" s="15">
        <f>VLOOKUP(A:A,[3]TDSheet!$A:$D,4,0)</f>
        <v>335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3"/>
        <v>32</v>
      </c>
      <c r="AF32" s="15">
        <f t="shared" si="14"/>
        <v>320</v>
      </c>
      <c r="AG32" s="15">
        <f t="shared" si="15"/>
        <v>48</v>
      </c>
      <c r="AH32" s="15">
        <f t="shared" si="16"/>
        <v>0</v>
      </c>
      <c r="AI32" s="15">
        <f t="shared" si="17"/>
        <v>112</v>
      </c>
      <c r="AJ32" s="15">
        <f t="shared" si="18"/>
        <v>400</v>
      </c>
      <c r="AK32" s="15"/>
      <c r="AL32" s="15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2481</v>
      </c>
      <c r="D33" s="8">
        <v>6364</v>
      </c>
      <c r="E33" s="8">
        <v>5392</v>
      </c>
      <c r="F33" s="8">
        <v>3307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5503</v>
      </c>
      <c r="J33" s="15">
        <f t="shared" si="9"/>
        <v>-111</v>
      </c>
      <c r="K33" s="15">
        <f>VLOOKUP(A:A,[1]TDSheet!$A:$L,12,0)</f>
        <v>400</v>
      </c>
      <c r="L33" s="15">
        <f>VLOOKUP(A:A,[1]TDSheet!$A:$M,13,0)</f>
        <v>1800</v>
      </c>
      <c r="M33" s="15">
        <f>VLOOKUP(A:A,[1]TDSheet!$A:$T,20,0)</f>
        <v>400</v>
      </c>
      <c r="N33" s="15">
        <v>1000</v>
      </c>
      <c r="O33" s="17"/>
      <c r="P33" s="17">
        <v>1000</v>
      </c>
      <c r="Q33" s="17">
        <v>400</v>
      </c>
      <c r="R33" s="17">
        <v>2400</v>
      </c>
      <c r="S33" s="15">
        <f t="shared" si="10"/>
        <v>1078.4000000000001</v>
      </c>
      <c r="T33" s="17">
        <v>1000</v>
      </c>
      <c r="U33" s="18">
        <f t="shared" si="11"/>
        <v>10.855897626112759</v>
      </c>
      <c r="V33" s="15">
        <f t="shared" si="12"/>
        <v>3.066580118694362</v>
      </c>
      <c r="W33" s="15"/>
      <c r="X33" s="15"/>
      <c r="Y33" s="15">
        <f>VLOOKUP(A:A,[1]TDSheet!$A:$Y,25,0)</f>
        <v>867.2</v>
      </c>
      <c r="Z33" s="15">
        <f>VLOOKUP(A:A,[1]TDSheet!$A:$Z,26,0)</f>
        <v>1075.8</v>
      </c>
      <c r="AA33" s="15">
        <f>VLOOKUP(A:A,[1]TDSheet!$A:$AA,27,0)</f>
        <v>1131.8</v>
      </c>
      <c r="AB33" s="15">
        <f>VLOOKUP(A:A,[3]TDSheet!$A:$D,4,0)</f>
        <v>750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3"/>
        <v>160</v>
      </c>
      <c r="AF33" s="15">
        <f t="shared" si="14"/>
        <v>960</v>
      </c>
      <c r="AG33" s="15">
        <f t="shared" si="15"/>
        <v>400</v>
      </c>
      <c r="AH33" s="15">
        <f t="shared" si="16"/>
        <v>400</v>
      </c>
      <c r="AI33" s="15">
        <f t="shared" si="17"/>
        <v>0</v>
      </c>
      <c r="AJ33" s="15">
        <f t="shared" si="18"/>
        <v>400</v>
      </c>
      <c r="AK33" s="15"/>
      <c r="AL33" s="15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281</v>
      </c>
      <c r="D34" s="8">
        <v>286</v>
      </c>
      <c r="E34" s="8">
        <v>494</v>
      </c>
      <c r="F34" s="8">
        <v>67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495</v>
      </c>
      <c r="J34" s="15">
        <f t="shared" si="9"/>
        <v>-1</v>
      </c>
      <c r="K34" s="15">
        <f>VLOOKUP(A:A,[1]TDSheet!$A:$L,12,0)</f>
        <v>0</v>
      </c>
      <c r="L34" s="15">
        <f>VLOOKUP(A:A,[1]TDSheet!$A:$M,13,0)</f>
        <v>360</v>
      </c>
      <c r="M34" s="15">
        <f>VLOOKUP(A:A,[1]TDSheet!$A:$T,20,0)</f>
        <v>200</v>
      </c>
      <c r="N34" s="15"/>
      <c r="O34" s="17">
        <v>40</v>
      </c>
      <c r="P34" s="17">
        <v>200</v>
      </c>
      <c r="Q34" s="17"/>
      <c r="R34" s="17">
        <v>120</v>
      </c>
      <c r="S34" s="15">
        <f t="shared" si="10"/>
        <v>98.8</v>
      </c>
      <c r="T34" s="17">
        <v>40</v>
      </c>
      <c r="U34" s="18">
        <f t="shared" si="11"/>
        <v>10.394736842105264</v>
      </c>
      <c r="V34" s="15">
        <f t="shared" si="12"/>
        <v>0.67813765182186236</v>
      </c>
      <c r="W34" s="15"/>
      <c r="X34" s="15"/>
      <c r="Y34" s="15">
        <f>VLOOKUP(A:A,[1]TDSheet!$A:$Y,25,0)</f>
        <v>64.599999999999994</v>
      </c>
      <c r="Z34" s="15">
        <f>VLOOKUP(A:A,[1]TDSheet!$A:$Z,26,0)</f>
        <v>77</v>
      </c>
      <c r="AA34" s="15">
        <f>VLOOKUP(A:A,[1]TDSheet!$A:$AA,27,0)</f>
        <v>73.599999999999994</v>
      </c>
      <c r="AB34" s="15">
        <f>VLOOKUP(A:A,[3]TDSheet!$A:$D,4,0)</f>
        <v>60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3"/>
        <v>0</v>
      </c>
      <c r="AF34" s="15">
        <f t="shared" si="14"/>
        <v>60</v>
      </c>
      <c r="AG34" s="15">
        <f t="shared" si="15"/>
        <v>20</v>
      </c>
      <c r="AH34" s="15">
        <f t="shared" si="16"/>
        <v>0</v>
      </c>
      <c r="AI34" s="15">
        <f t="shared" si="17"/>
        <v>20</v>
      </c>
      <c r="AJ34" s="15">
        <f t="shared" si="18"/>
        <v>100</v>
      </c>
      <c r="AK34" s="15"/>
      <c r="AL34" s="15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23</v>
      </c>
      <c r="D35" s="8">
        <v>3523</v>
      </c>
      <c r="E35" s="8">
        <v>1338</v>
      </c>
      <c r="F35" s="8">
        <v>1321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1640</v>
      </c>
      <c r="J35" s="15">
        <f t="shared" si="9"/>
        <v>-302</v>
      </c>
      <c r="K35" s="15">
        <f>VLOOKUP(A:A,[1]TDSheet!$A:$L,12,0)</f>
        <v>0</v>
      </c>
      <c r="L35" s="15">
        <f>VLOOKUP(A:A,[1]TDSheet!$A:$M,13,0)</f>
        <v>400</v>
      </c>
      <c r="M35" s="15">
        <f>VLOOKUP(A:A,[1]TDSheet!$A:$T,20,0)</f>
        <v>0</v>
      </c>
      <c r="N35" s="15">
        <v>600</v>
      </c>
      <c r="O35" s="17"/>
      <c r="P35" s="17"/>
      <c r="Q35" s="17"/>
      <c r="R35" s="17">
        <v>600</v>
      </c>
      <c r="S35" s="15">
        <f t="shared" si="10"/>
        <v>267.60000000000002</v>
      </c>
      <c r="T35" s="17"/>
      <c r="U35" s="18">
        <f t="shared" si="11"/>
        <v>10.915545590433481</v>
      </c>
      <c r="V35" s="15">
        <f t="shared" si="12"/>
        <v>4.9364723467862479</v>
      </c>
      <c r="W35" s="15"/>
      <c r="X35" s="15"/>
      <c r="Y35" s="15">
        <f>VLOOKUP(A:A,[1]TDSheet!$A:$Y,25,0)</f>
        <v>310.8</v>
      </c>
      <c r="Z35" s="15">
        <f>VLOOKUP(A:A,[1]TDSheet!$A:$Z,26,0)</f>
        <v>270.2</v>
      </c>
      <c r="AA35" s="15">
        <f>VLOOKUP(A:A,[1]TDSheet!$A:$AA,27,0)</f>
        <v>334</v>
      </c>
      <c r="AB35" s="15">
        <f>VLOOKUP(A:A,[3]TDSheet!$A:$D,4,0)</f>
        <v>332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3"/>
        <v>0</v>
      </c>
      <c r="AF35" s="15">
        <f t="shared" si="14"/>
        <v>240</v>
      </c>
      <c r="AG35" s="15">
        <f t="shared" si="15"/>
        <v>0</v>
      </c>
      <c r="AH35" s="15">
        <f t="shared" si="16"/>
        <v>240</v>
      </c>
      <c r="AI35" s="15">
        <f t="shared" si="17"/>
        <v>0</v>
      </c>
      <c r="AJ35" s="15">
        <f t="shared" si="18"/>
        <v>0</v>
      </c>
      <c r="AK35" s="15"/>
      <c r="AL35" s="15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2463</v>
      </c>
      <c r="D36" s="8">
        <v>9600</v>
      </c>
      <c r="E36" s="8">
        <v>4647</v>
      </c>
      <c r="F36" s="8">
        <v>3183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4717</v>
      </c>
      <c r="J36" s="15">
        <f t="shared" si="9"/>
        <v>-70</v>
      </c>
      <c r="K36" s="15">
        <f>VLOOKUP(A:A,[1]TDSheet!$A:$L,12,0)</f>
        <v>400</v>
      </c>
      <c r="L36" s="15">
        <f>VLOOKUP(A:A,[1]TDSheet!$A:$M,13,0)</f>
        <v>1000</v>
      </c>
      <c r="M36" s="15">
        <f>VLOOKUP(A:A,[1]TDSheet!$A:$T,20,0)</f>
        <v>400</v>
      </c>
      <c r="N36" s="15">
        <v>800</v>
      </c>
      <c r="O36" s="17"/>
      <c r="P36" s="17">
        <v>600</v>
      </c>
      <c r="Q36" s="17">
        <v>400</v>
      </c>
      <c r="R36" s="17">
        <v>2400</v>
      </c>
      <c r="S36" s="15">
        <f t="shared" si="10"/>
        <v>929.4</v>
      </c>
      <c r="T36" s="17">
        <v>1000</v>
      </c>
      <c r="U36" s="18">
        <f t="shared" si="11"/>
        <v>10.956531095330321</v>
      </c>
      <c r="V36" s="15">
        <f t="shared" si="12"/>
        <v>3.4247901872175599</v>
      </c>
      <c r="W36" s="15"/>
      <c r="X36" s="15"/>
      <c r="Y36" s="15">
        <f>VLOOKUP(A:A,[1]TDSheet!$A:$Y,25,0)</f>
        <v>822.8</v>
      </c>
      <c r="Z36" s="15">
        <f>VLOOKUP(A:A,[1]TDSheet!$A:$Z,26,0)</f>
        <v>991.6</v>
      </c>
      <c r="AA36" s="15">
        <f>VLOOKUP(A:A,[1]TDSheet!$A:$AA,27,0)</f>
        <v>1021</v>
      </c>
      <c r="AB36" s="15">
        <f>VLOOKUP(A:A,[3]TDSheet!$A:$D,4,0)</f>
        <v>657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3"/>
        <v>160</v>
      </c>
      <c r="AF36" s="15">
        <f t="shared" si="14"/>
        <v>960</v>
      </c>
      <c r="AG36" s="15">
        <f t="shared" si="15"/>
        <v>400</v>
      </c>
      <c r="AH36" s="15">
        <f t="shared" si="16"/>
        <v>320</v>
      </c>
      <c r="AI36" s="15">
        <f t="shared" si="17"/>
        <v>0</v>
      </c>
      <c r="AJ36" s="15">
        <f t="shared" si="18"/>
        <v>240</v>
      </c>
      <c r="AK36" s="15"/>
      <c r="AL36" s="15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173</v>
      </c>
      <c r="D37" s="8">
        <v>224</v>
      </c>
      <c r="E37" s="8">
        <v>234</v>
      </c>
      <c r="F37" s="8">
        <v>158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237</v>
      </c>
      <c r="J37" s="15">
        <f t="shared" si="9"/>
        <v>-3</v>
      </c>
      <c r="K37" s="15">
        <f>VLOOKUP(A:A,[1]TDSheet!$A:$L,12,0)</f>
        <v>40</v>
      </c>
      <c r="L37" s="15">
        <f>VLOOKUP(A:A,[1]TDSheet!$A:$M,13,0)</f>
        <v>100</v>
      </c>
      <c r="M37" s="15">
        <f>VLOOKUP(A:A,[1]TDSheet!$A:$T,20,0)</f>
        <v>0</v>
      </c>
      <c r="N37" s="15"/>
      <c r="O37" s="17"/>
      <c r="P37" s="17">
        <v>120</v>
      </c>
      <c r="Q37" s="17"/>
      <c r="R37" s="17">
        <v>80</v>
      </c>
      <c r="S37" s="15">
        <f t="shared" si="10"/>
        <v>46.8</v>
      </c>
      <c r="T37" s="17"/>
      <c r="U37" s="18">
        <f t="shared" si="11"/>
        <v>10.641025641025642</v>
      </c>
      <c r="V37" s="15">
        <f t="shared" si="12"/>
        <v>3.3760683760683761</v>
      </c>
      <c r="W37" s="15"/>
      <c r="X37" s="15"/>
      <c r="Y37" s="15">
        <f>VLOOKUP(A:A,[1]TDSheet!$A:$Y,25,0)</f>
        <v>54</v>
      </c>
      <c r="Z37" s="15">
        <f>VLOOKUP(A:A,[1]TDSheet!$A:$Z,26,0)</f>
        <v>52.6</v>
      </c>
      <c r="AA37" s="15">
        <f>VLOOKUP(A:A,[1]TDSheet!$A:$AA,27,0)</f>
        <v>52.2</v>
      </c>
      <c r="AB37" s="15">
        <f>VLOOKUP(A:A,[3]TDSheet!$A:$D,4,0)</f>
        <v>17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3"/>
        <v>0</v>
      </c>
      <c r="AF37" s="15">
        <f t="shared" si="14"/>
        <v>8</v>
      </c>
      <c r="AG37" s="15">
        <f t="shared" si="15"/>
        <v>0</v>
      </c>
      <c r="AH37" s="15">
        <f t="shared" si="16"/>
        <v>0</v>
      </c>
      <c r="AI37" s="15">
        <f t="shared" si="17"/>
        <v>0</v>
      </c>
      <c r="AJ37" s="15">
        <f t="shared" si="18"/>
        <v>12</v>
      </c>
      <c r="AK37" s="15"/>
      <c r="AL37" s="15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1266</v>
      </c>
      <c r="D38" s="8">
        <v>3089</v>
      </c>
      <c r="E38" s="8">
        <v>3412</v>
      </c>
      <c r="F38" s="8">
        <v>31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3415</v>
      </c>
      <c r="J38" s="15">
        <f t="shared" si="9"/>
        <v>-3</v>
      </c>
      <c r="K38" s="15">
        <f>VLOOKUP(A:A,[1]TDSheet!$A:$L,12,0)</f>
        <v>140</v>
      </c>
      <c r="L38" s="15">
        <f>VLOOKUP(A:A,[1]TDSheet!$A:$M,13,0)</f>
        <v>1200</v>
      </c>
      <c r="M38" s="15">
        <f>VLOOKUP(A:A,[1]TDSheet!$A:$T,20,0)</f>
        <v>1820</v>
      </c>
      <c r="N38" s="15"/>
      <c r="O38" s="17">
        <v>420</v>
      </c>
      <c r="P38" s="17">
        <v>980</v>
      </c>
      <c r="Q38" s="17">
        <v>700</v>
      </c>
      <c r="R38" s="17">
        <v>1260</v>
      </c>
      <c r="S38" s="15">
        <f t="shared" si="10"/>
        <v>682.4</v>
      </c>
      <c r="T38" s="17">
        <v>140</v>
      </c>
      <c r="U38" s="18">
        <f t="shared" si="11"/>
        <v>9.8050996483001178</v>
      </c>
      <c r="V38" s="15">
        <f t="shared" si="12"/>
        <v>4.5427901524032824E-2</v>
      </c>
      <c r="W38" s="15"/>
      <c r="X38" s="15"/>
      <c r="Y38" s="15">
        <f>VLOOKUP(A:A,[1]TDSheet!$A:$Y,25,0)</f>
        <v>516.6</v>
      </c>
      <c r="Z38" s="15">
        <f>VLOOKUP(A:A,[1]TDSheet!$A:$Z,26,0)</f>
        <v>603.20000000000005</v>
      </c>
      <c r="AA38" s="15">
        <f>VLOOKUP(A:A,[1]TDSheet!$A:$AA,27,0)</f>
        <v>668.4</v>
      </c>
      <c r="AB38" s="15">
        <f>VLOOKUP(A:A,[3]TDSheet!$A:$D,4,0)</f>
        <v>24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3"/>
        <v>70</v>
      </c>
      <c r="AF38" s="15">
        <f t="shared" si="14"/>
        <v>126</v>
      </c>
      <c r="AG38" s="15">
        <f t="shared" si="15"/>
        <v>14</v>
      </c>
      <c r="AH38" s="15">
        <f t="shared" si="16"/>
        <v>0</v>
      </c>
      <c r="AI38" s="15">
        <f t="shared" si="17"/>
        <v>42</v>
      </c>
      <c r="AJ38" s="15">
        <f t="shared" si="18"/>
        <v>98</v>
      </c>
      <c r="AK38" s="15"/>
      <c r="AL38" s="15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1312</v>
      </c>
      <c r="D39" s="8">
        <v>3238</v>
      </c>
      <c r="E39" s="8">
        <v>2863</v>
      </c>
      <c r="F39" s="8">
        <v>1637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2901</v>
      </c>
      <c r="J39" s="15">
        <f t="shared" si="9"/>
        <v>-38</v>
      </c>
      <c r="K39" s="15">
        <f>VLOOKUP(A:A,[1]TDSheet!$A:$L,12,0)</f>
        <v>0</v>
      </c>
      <c r="L39" s="15">
        <f>VLOOKUP(A:A,[1]TDSheet!$A:$M,13,0)</f>
        <v>1200</v>
      </c>
      <c r="M39" s="15">
        <f>VLOOKUP(A:A,[1]TDSheet!$A:$T,20,0)</f>
        <v>420</v>
      </c>
      <c r="N39" s="15"/>
      <c r="O39" s="17">
        <v>280</v>
      </c>
      <c r="P39" s="17">
        <v>980</v>
      </c>
      <c r="Q39" s="17"/>
      <c r="R39" s="17">
        <v>1060</v>
      </c>
      <c r="S39" s="15">
        <f t="shared" si="10"/>
        <v>572.6</v>
      </c>
      <c r="T39" s="17">
        <v>140</v>
      </c>
      <c r="U39" s="18">
        <f t="shared" si="11"/>
        <v>9.9842822214460352</v>
      </c>
      <c r="V39" s="15">
        <f t="shared" si="12"/>
        <v>2.8588892769821865</v>
      </c>
      <c r="W39" s="15"/>
      <c r="X39" s="15"/>
      <c r="Y39" s="15">
        <f>VLOOKUP(A:A,[1]TDSheet!$A:$Y,25,0)</f>
        <v>460.4</v>
      </c>
      <c r="Z39" s="15">
        <f>VLOOKUP(A:A,[1]TDSheet!$A:$Z,26,0)</f>
        <v>521.20000000000005</v>
      </c>
      <c r="AA39" s="15">
        <f>VLOOKUP(A:A,[1]TDSheet!$A:$AA,27,0)</f>
        <v>562.79999999999995</v>
      </c>
      <c r="AB39" s="15">
        <f>VLOOKUP(A:A,[3]TDSheet!$A:$D,4,0)</f>
        <v>479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3"/>
        <v>0</v>
      </c>
      <c r="AF39" s="15">
        <f t="shared" si="14"/>
        <v>106</v>
      </c>
      <c r="AG39" s="15">
        <f t="shared" si="15"/>
        <v>14</v>
      </c>
      <c r="AH39" s="15">
        <f t="shared" si="16"/>
        <v>0</v>
      </c>
      <c r="AI39" s="15">
        <f t="shared" si="17"/>
        <v>28</v>
      </c>
      <c r="AJ39" s="15">
        <f t="shared" si="18"/>
        <v>98</v>
      </c>
      <c r="AK39" s="15"/>
      <c r="AL39" s="15"/>
    </row>
    <row r="40" spans="1:38" s="1" customFormat="1" ht="11.1" customHeight="1" outlineLevel="1" x14ac:dyDescent="0.2">
      <c r="A40" s="7" t="s">
        <v>43</v>
      </c>
      <c r="B40" s="7" t="s">
        <v>8</v>
      </c>
      <c r="C40" s="8">
        <v>626</v>
      </c>
      <c r="D40" s="8">
        <v>1450</v>
      </c>
      <c r="E40" s="8">
        <v>1612</v>
      </c>
      <c r="F40" s="8">
        <v>443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1611</v>
      </c>
      <c r="J40" s="15">
        <f t="shared" si="9"/>
        <v>1</v>
      </c>
      <c r="K40" s="15">
        <f>VLOOKUP(A:A,[1]TDSheet!$A:$L,12,0)</f>
        <v>80</v>
      </c>
      <c r="L40" s="15">
        <f>VLOOKUP(A:A,[1]TDSheet!$A:$M,13,0)</f>
        <v>1000</v>
      </c>
      <c r="M40" s="15">
        <f>VLOOKUP(A:A,[1]TDSheet!$A:$T,20,0)</f>
        <v>320</v>
      </c>
      <c r="N40" s="15"/>
      <c r="O40" s="17">
        <v>200</v>
      </c>
      <c r="P40" s="17">
        <v>500</v>
      </c>
      <c r="Q40" s="17">
        <v>50</v>
      </c>
      <c r="R40" s="17">
        <v>500</v>
      </c>
      <c r="S40" s="15">
        <f t="shared" si="10"/>
        <v>322.39999999999998</v>
      </c>
      <c r="T40" s="17">
        <v>120</v>
      </c>
      <c r="U40" s="18">
        <f t="shared" si="11"/>
        <v>9.9658808933002483</v>
      </c>
      <c r="V40" s="15">
        <f t="shared" si="12"/>
        <v>1.3740694789081886</v>
      </c>
      <c r="W40" s="15"/>
      <c r="X40" s="15"/>
      <c r="Y40" s="15">
        <f>VLOOKUP(A:A,[1]TDSheet!$A:$Y,25,0)</f>
        <v>159.80000000000001</v>
      </c>
      <c r="Z40" s="15">
        <f>VLOOKUP(A:A,[1]TDSheet!$A:$Z,26,0)</f>
        <v>226.4</v>
      </c>
      <c r="AA40" s="15">
        <f>VLOOKUP(A:A,[1]TDSheet!$A:$AA,27,0)</f>
        <v>267.2</v>
      </c>
      <c r="AB40" s="15">
        <f>VLOOKUP(A:A,[3]TDSheet!$A:$D,4,0)</f>
        <v>216</v>
      </c>
      <c r="AC40" s="15" t="str">
        <f>VLOOKUP(A:A,[1]TDSheet!$A:$AC,29,0)</f>
        <v>Вит</v>
      </c>
      <c r="AD40" s="15" t="str">
        <f>VLOOKUP(A:A,[1]TDSheet!$A:$AD,30,0)</f>
        <v>костик</v>
      </c>
      <c r="AE40" s="15">
        <f t="shared" si="13"/>
        <v>5</v>
      </c>
      <c r="AF40" s="15">
        <f t="shared" si="14"/>
        <v>50</v>
      </c>
      <c r="AG40" s="15">
        <f t="shared" si="15"/>
        <v>12</v>
      </c>
      <c r="AH40" s="15">
        <f t="shared" si="16"/>
        <v>0</v>
      </c>
      <c r="AI40" s="15">
        <f t="shared" si="17"/>
        <v>20</v>
      </c>
      <c r="AJ40" s="15">
        <f t="shared" si="18"/>
        <v>50</v>
      </c>
      <c r="AK40" s="15"/>
      <c r="AL40" s="15"/>
    </row>
    <row r="41" spans="1:38" s="1" customFormat="1" ht="11.1" customHeight="1" outlineLevel="1" x14ac:dyDescent="0.2">
      <c r="A41" s="7" t="s">
        <v>44</v>
      </c>
      <c r="B41" s="7" t="s">
        <v>9</v>
      </c>
      <c r="C41" s="8">
        <v>45.49</v>
      </c>
      <c r="D41" s="8">
        <v>81.793999999999997</v>
      </c>
      <c r="E41" s="8">
        <v>68.346999999999994</v>
      </c>
      <c r="F41" s="8">
        <v>25.523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76.900000000000006</v>
      </c>
      <c r="J41" s="15">
        <f t="shared" si="9"/>
        <v>-8.5530000000000115</v>
      </c>
      <c r="K41" s="15">
        <f>VLOOKUP(A:A,[1]TDSheet!$A:$L,12,0)</f>
        <v>0</v>
      </c>
      <c r="L41" s="15">
        <f>VLOOKUP(A:A,[1]TDSheet!$A:$M,13,0)</f>
        <v>60</v>
      </c>
      <c r="M41" s="15">
        <f>VLOOKUP(A:A,[1]TDSheet!$A:$T,20,0)</f>
        <v>20</v>
      </c>
      <c r="N41" s="15">
        <v>20</v>
      </c>
      <c r="O41" s="17"/>
      <c r="P41" s="17">
        <v>10</v>
      </c>
      <c r="Q41" s="17"/>
      <c r="R41" s="17"/>
      <c r="S41" s="15">
        <f t="shared" si="10"/>
        <v>13.6694</v>
      </c>
      <c r="T41" s="17"/>
      <c r="U41" s="18">
        <f t="shared" si="11"/>
        <v>9.9143342063294657</v>
      </c>
      <c r="V41" s="15">
        <f t="shared" si="12"/>
        <v>1.8671631527353065</v>
      </c>
      <c r="W41" s="15"/>
      <c r="X41" s="15"/>
      <c r="Y41" s="15">
        <f>VLOOKUP(A:A,[1]TDSheet!$A:$Y,25,0)</f>
        <v>11.321</v>
      </c>
      <c r="Z41" s="15">
        <f>VLOOKUP(A:A,[1]TDSheet!$A:$Z,26,0)</f>
        <v>13.9284</v>
      </c>
      <c r="AA41" s="15">
        <f>VLOOKUP(A:A,[1]TDSheet!$A:$AA,27,0)</f>
        <v>12.232800000000001</v>
      </c>
      <c r="AB41" s="15">
        <f>VLOOKUP(A:A,[3]TDSheet!$A:$D,4,0)</f>
        <v>17.925000000000001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3"/>
        <v>0</v>
      </c>
      <c r="AF41" s="15">
        <f t="shared" si="14"/>
        <v>0</v>
      </c>
      <c r="AG41" s="15">
        <f t="shared" si="15"/>
        <v>0</v>
      </c>
      <c r="AH41" s="15">
        <f t="shared" si="16"/>
        <v>20</v>
      </c>
      <c r="AI41" s="15">
        <f t="shared" si="17"/>
        <v>0</v>
      </c>
      <c r="AJ41" s="15">
        <f t="shared" si="18"/>
        <v>10</v>
      </c>
      <c r="AK41" s="15"/>
      <c r="AL41" s="15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234</v>
      </c>
      <c r="D42" s="8">
        <v>175</v>
      </c>
      <c r="E42" s="8">
        <v>288</v>
      </c>
      <c r="F42" s="8">
        <v>121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303</v>
      </c>
      <c r="J42" s="15">
        <f t="shared" si="9"/>
        <v>-15</v>
      </c>
      <c r="K42" s="15">
        <f>VLOOKUP(A:A,[1]TDSheet!$A:$L,12,0)</f>
        <v>0</v>
      </c>
      <c r="L42" s="15">
        <f>VLOOKUP(A:A,[1]TDSheet!$A:$M,13,0)</f>
        <v>210</v>
      </c>
      <c r="M42" s="15">
        <f>VLOOKUP(A:A,[1]TDSheet!$A:$T,20,0)</f>
        <v>30</v>
      </c>
      <c r="N42" s="15"/>
      <c r="O42" s="17">
        <v>30</v>
      </c>
      <c r="P42" s="17">
        <v>90</v>
      </c>
      <c r="Q42" s="17"/>
      <c r="R42" s="17">
        <v>60</v>
      </c>
      <c r="S42" s="15">
        <f t="shared" si="10"/>
        <v>57.6</v>
      </c>
      <c r="T42" s="17">
        <v>30</v>
      </c>
      <c r="U42" s="18">
        <f t="shared" si="11"/>
        <v>9.9131944444444446</v>
      </c>
      <c r="V42" s="15">
        <f t="shared" si="12"/>
        <v>2.1006944444444442</v>
      </c>
      <c r="W42" s="15"/>
      <c r="X42" s="15"/>
      <c r="Y42" s="15">
        <f>VLOOKUP(A:A,[1]TDSheet!$A:$Y,25,0)</f>
        <v>67</v>
      </c>
      <c r="Z42" s="15">
        <f>VLOOKUP(A:A,[1]TDSheet!$A:$Z,26,0)</f>
        <v>76.2</v>
      </c>
      <c r="AA42" s="15">
        <f>VLOOKUP(A:A,[1]TDSheet!$A:$AA,27,0)</f>
        <v>70.2</v>
      </c>
      <c r="AB42" s="15">
        <f>VLOOKUP(A:A,[3]TDSheet!$A:$D,4,0)</f>
        <v>29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3"/>
        <v>0</v>
      </c>
      <c r="AF42" s="15">
        <f t="shared" si="14"/>
        <v>18</v>
      </c>
      <c r="AG42" s="15">
        <f t="shared" si="15"/>
        <v>9</v>
      </c>
      <c r="AH42" s="15">
        <f t="shared" si="16"/>
        <v>0</v>
      </c>
      <c r="AI42" s="15">
        <f t="shared" si="17"/>
        <v>9</v>
      </c>
      <c r="AJ42" s="15">
        <f t="shared" si="18"/>
        <v>27</v>
      </c>
      <c r="AK42" s="15"/>
      <c r="AL42" s="15"/>
    </row>
    <row r="43" spans="1:38" s="1" customFormat="1" ht="11.1" customHeight="1" outlineLevel="1" x14ac:dyDescent="0.2">
      <c r="A43" s="7" t="s">
        <v>46</v>
      </c>
      <c r="B43" s="7" t="s">
        <v>9</v>
      </c>
      <c r="C43" s="8">
        <v>266.10500000000002</v>
      </c>
      <c r="D43" s="8">
        <v>518.25300000000004</v>
      </c>
      <c r="E43" s="8">
        <v>512.35199999999998</v>
      </c>
      <c r="F43" s="8">
        <v>267.863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500.45600000000002</v>
      </c>
      <c r="J43" s="15">
        <f t="shared" si="9"/>
        <v>11.895999999999958</v>
      </c>
      <c r="K43" s="15">
        <f>VLOOKUP(A:A,[1]TDSheet!$A:$L,12,0)</f>
        <v>30</v>
      </c>
      <c r="L43" s="15">
        <f>VLOOKUP(A:A,[1]TDSheet!$A:$M,13,0)</f>
        <v>250</v>
      </c>
      <c r="M43" s="15">
        <f>VLOOKUP(A:A,[1]TDSheet!$A:$T,20,0)</f>
        <v>50</v>
      </c>
      <c r="N43" s="15"/>
      <c r="O43" s="17">
        <v>50</v>
      </c>
      <c r="P43" s="17">
        <v>160</v>
      </c>
      <c r="Q43" s="17"/>
      <c r="R43" s="17">
        <v>170</v>
      </c>
      <c r="S43" s="15">
        <f t="shared" si="10"/>
        <v>102.4704</v>
      </c>
      <c r="T43" s="17">
        <v>50</v>
      </c>
      <c r="U43" s="18">
        <f t="shared" si="11"/>
        <v>10.030828414839798</v>
      </c>
      <c r="V43" s="15">
        <f t="shared" si="12"/>
        <v>2.6140524483167824</v>
      </c>
      <c r="W43" s="15"/>
      <c r="X43" s="15"/>
      <c r="Y43" s="15">
        <f>VLOOKUP(A:A,[1]TDSheet!$A:$Y,25,0)</f>
        <v>84.557000000000002</v>
      </c>
      <c r="Z43" s="15">
        <f>VLOOKUP(A:A,[1]TDSheet!$A:$Z,26,0)</f>
        <v>96.241399999999999</v>
      </c>
      <c r="AA43" s="15">
        <f>VLOOKUP(A:A,[1]TDSheet!$A:$AA,27,0)</f>
        <v>97.589399999999998</v>
      </c>
      <c r="AB43" s="15">
        <f>VLOOKUP(A:A,[3]TDSheet!$A:$D,4,0)</f>
        <v>57.119</v>
      </c>
      <c r="AC43" s="15">
        <f>VLOOKUP(A:A,[1]TDSheet!$A:$AC,29,0)</f>
        <v>0</v>
      </c>
      <c r="AD43" s="15">
        <f>VLOOKUP(A:A,[1]TDSheet!$A:$AD,30,0)</f>
        <v>0</v>
      </c>
      <c r="AE43" s="15">
        <f t="shared" si="13"/>
        <v>0</v>
      </c>
      <c r="AF43" s="15">
        <f t="shared" si="14"/>
        <v>170</v>
      </c>
      <c r="AG43" s="15">
        <f t="shared" si="15"/>
        <v>50</v>
      </c>
      <c r="AH43" s="15">
        <f t="shared" si="16"/>
        <v>0</v>
      </c>
      <c r="AI43" s="15">
        <f t="shared" si="17"/>
        <v>50</v>
      </c>
      <c r="AJ43" s="15">
        <f t="shared" si="18"/>
        <v>160</v>
      </c>
      <c r="AK43" s="15"/>
      <c r="AL43" s="15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38</v>
      </c>
      <c r="D44" s="8">
        <v>160</v>
      </c>
      <c r="E44" s="8">
        <v>90</v>
      </c>
      <c r="F44" s="8">
        <v>88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96</v>
      </c>
      <c r="J44" s="15">
        <f t="shared" si="9"/>
        <v>-6</v>
      </c>
      <c r="K44" s="15">
        <f>VLOOKUP(A:A,[1]TDSheet!$A:$L,12,0)</f>
        <v>0</v>
      </c>
      <c r="L44" s="15">
        <f>VLOOKUP(A:A,[1]TDSheet!$A:$M,13,0)</f>
        <v>80</v>
      </c>
      <c r="M44" s="15">
        <f>VLOOKUP(A:A,[1]TDSheet!$A:$T,20,0)</f>
        <v>0</v>
      </c>
      <c r="N44" s="15"/>
      <c r="O44" s="17"/>
      <c r="P44" s="17">
        <v>40</v>
      </c>
      <c r="Q44" s="17"/>
      <c r="R44" s="17"/>
      <c r="S44" s="15">
        <f t="shared" si="10"/>
        <v>18</v>
      </c>
      <c r="T44" s="17"/>
      <c r="U44" s="18">
        <f t="shared" si="11"/>
        <v>11.555555555555555</v>
      </c>
      <c r="V44" s="15">
        <f t="shared" si="12"/>
        <v>4.8888888888888893</v>
      </c>
      <c r="W44" s="15"/>
      <c r="X44" s="15"/>
      <c r="Y44" s="15">
        <f>VLOOKUP(A:A,[1]TDSheet!$A:$Y,25,0)</f>
        <v>15.4</v>
      </c>
      <c r="Z44" s="15">
        <f>VLOOKUP(A:A,[1]TDSheet!$A:$Z,26,0)</f>
        <v>10.6</v>
      </c>
      <c r="AA44" s="15">
        <f>VLOOKUP(A:A,[1]TDSheet!$A:$AA,27,0)</f>
        <v>16</v>
      </c>
      <c r="AB44" s="15">
        <f>VLOOKUP(A:A,[3]TDSheet!$A:$D,4,0)</f>
        <v>20</v>
      </c>
      <c r="AC44" s="15" t="str">
        <f>VLOOKUP(A:A,[1]TDSheet!$A:$AC,29,0)</f>
        <v>Вит</v>
      </c>
      <c r="AD44" s="15" t="e">
        <f>VLOOKUP(A:A,[1]TDSheet!$A:$AD,30,0)</f>
        <v>#N/A</v>
      </c>
      <c r="AE44" s="15">
        <f t="shared" si="13"/>
        <v>0</v>
      </c>
      <c r="AF44" s="15">
        <f t="shared" si="14"/>
        <v>0</v>
      </c>
      <c r="AG44" s="15">
        <f t="shared" si="15"/>
        <v>0</v>
      </c>
      <c r="AH44" s="15">
        <f t="shared" si="16"/>
        <v>0</v>
      </c>
      <c r="AI44" s="15">
        <f t="shared" si="17"/>
        <v>0</v>
      </c>
      <c r="AJ44" s="15">
        <f t="shared" si="18"/>
        <v>16</v>
      </c>
      <c r="AK44" s="15"/>
      <c r="AL44" s="15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122</v>
      </c>
      <c r="D45" s="8">
        <v>581</v>
      </c>
      <c r="E45" s="8">
        <v>698</v>
      </c>
      <c r="F45" s="8">
        <v>-6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954</v>
      </c>
      <c r="J45" s="15">
        <f t="shared" si="9"/>
        <v>-256</v>
      </c>
      <c r="K45" s="15">
        <f>VLOOKUP(A:A,[1]TDSheet!$A:$L,12,0)</f>
        <v>40</v>
      </c>
      <c r="L45" s="15">
        <f>VLOOKUP(A:A,[1]TDSheet!$A:$M,13,0)</f>
        <v>480</v>
      </c>
      <c r="M45" s="15">
        <f>VLOOKUP(A:A,[1]TDSheet!$A:$T,20,0)</f>
        <v>440</v>
      </c>
      <c r="N45" s="15"/>
      <c r="O45" s="17">
        <v>120</v>
      </c>
      <c r="P45" s="17">
        <v>120</v>
      </c>
      <c r="Q45" s="17">
        <v>120</v>
      </c>
      <c r="R45" s="17">
        <v>800</v>
      </c>
      <c r="S45" s="15">
        <f t="shared" si="10"/>
        <v>139.6</v>
      </c>
      <c r="T45" s="17">
        <v>120</v>
      </c>
      <c r="U45" s="18">
        <f t="shared" si="11"/>
        <v>16.002865329512893</v>
      </c>
      <c r="V45" s="15">
        <f t="shared" si="12"/>
        <v>-4.2979942693409746E-2</v>
      </c>
      <c r="W45" s="15"/>
      <c r="X45" s="15"/>
      <c r="Y45" s="15">
        <f>VLOOKUP(A:A,[1]TDSheet!$A:$Y,25,0)</f>
        <v>49.8</v>
      </c>
      <c r="Z45" s="15">
        <f>VLOOKUP(A:A,[1]TDSheet!$A:$Z,26,0)</f>
        <v>70.599999999999994</v>
      </c>
      <c r="AA45" s="15">
        <f>VLOOKUP(A:A,[1]TDSheet!$A:$AA,27,0)</f>
        <v>109.2</v>
      </c>
      <c r="AB45" s="15">
        <f>VLOOKUP(A:A,[3]TDSheet!$A:$D,4,0)</f>
        <v>4</v>
      </c>
      <c r="AC45" s="21" t="str">
        <f>VLOOKUP(A:A,[1]TDSheet!$A:$AC,29,0)</f>
        <v>Витал</v>
      </c>
      <c r="AD45" s="15" t="str">
        <f>VLOOKUP(A:A,[1]TDSheet!$A:$AD,30,0)</f>
        <v>костик</v>
      </c>
      <c r="AE45" s="15">
        <f t="shared" si="13"/>
        <v>10.799999999999999</v>
      </c>
      <c r="AF45" s="15">
        <f t="shared" si="14"/>
        <v>72</v>
      </c>
      <c r="AG45" s="15">
        <f t="shared" si="15"/>
        <v>10.799999999999999</v>
      </c>
      <c r="AH45" s="15">
        <f t="shared" si="16"/>
        <v>0</v>
      </c>
      <c r="AI45" s="15">
        <f t="shared" si="17"/>
        <v>10.799999999999999</v>
      </c>
      <c r="AJ45" s="15">
        <f t="shared" si="18"/>
        <v>10.799999999999999</v>
      </c>
      <c r="AK45" s="15"/>
      <c r="AL45" s="15"/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59</v>
      </c>
      <c r="D46" s="8">
        <v>107</v>
      </c>
      <c r="E46" s="8">
        <v>108</v>
      </c>
      <c r="F46" s="8">
        <v>53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111</v>
      </c>
      <c r="J46" s="15">
        <f t="shared" si="9"/>
        <v>-3</v>
      </c>
      <c r="K46" s="15">
        <f>VLOOKUP(A:A,[1]TDSheet!$A:$L,12,0)</f>
        <v>0</v>
      </c>
      <c r="L46" s="15">
        <f>VLOOKUP(A:A,[1]TDSheet!$A:$M,13,0)</f>
        <v>80</v>
      </c>
      <c r="M46" s="15">
        <f>VLOOKUP(A:A,[1]TDSheet!$A:$T,20,0)</f>
        <v>0</v>
      </c>
      <c r="N46" s="15"/>
      <c r="O46" s="17">
        <v>40</v>
      </c>
      <c r="P46" s="17"/>
      <c r="Q46" s="17"/>
      <c r="R46" s="17">
        <v>40</v>
      </c>
      <c r="S46" s="15">
        <f t="shared" si="10"/>
        <v>21.6</v>
      </c>
      <c r="T46" s="17"/>
      <c r="U46" s="18">
        <f t="shared" si="11"/>
        <v>9.8611111111111107</v>
      </c>
      <c r="V46" s="15">
        <f t="shared" si="12"/>
        <v>2.4537037037037037</v>
      </c>
      <c r="W46" s="15"/>
      <c r="X46" s="15"/>
      <c r="Y46" s="15">
        <f>VLOOKUP(A:A,[1]TDSheet!$A:$Y,25,0)</f>
        <v>16.600000000000001</v>
      </c>
      <c r="Z46" s="15">
        <f>VLOOKUP(A:A,[1]TDSheet!$A:$Z,26,0)</f>
        <v>17.600000000000001</v>
      </c>
      <c r="AA46" s="15">
        <f>VLOOKUP(A:A,[1]TDSheet!$A:$AA,27,0)</f>
        <v>18.8</v>
      </c>
      <c r="AB46" s="15">
        <f>VLOOKUP(A:A,[3]TDSheet!$A:$D,4,0)</f>
        <v>20</v>
      </c>
      <c r="AC46" s="15" t="str">
        <f>VLOOKUP(A:A,[1]TDSheet!$A:$AC,29,0)</f>
        <v>увел</v>
      </c>
      <c r="AD46" s="15" t="e">
        <f>VLOOKUP(A:A,[1]TDSheet!$A:$AD,30,0)</f>
        <v>#N/A</v>
      </c>
      <c r="AE46" s="15">
        <f t="shared" si="13"/>
        <v>0</v>
      </c>
      <c r="AF46" s="15">
        <f t="shared" si="14"/>
        <v>16</v>
      </c>
      <c r="AG46" s="15">
        <f t="shared" si="15"/>
        <v>0</v>
      </c>
      <c r="AH46" s="15">
        <f t="shared" si="16"/>
        <v>0</v>
      </c>
      <c r="AI46" s="15">
        <f t="shared" si="17"/>
        <v>16</v>
      </c>
      <c r="AJ46" s="15">
        <f t="shared" si="18"/>
        <v>0</v>
      </c>
      <c r="AK46" s="15"/>
      <c r="AL46" s="15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1176</v>
      </c>
      <c r="D47" s="8">
        <v>4083</v>
      </c>
      <c r="E47" s="20">
        <v>3560</v>
      </c>
      <c r="F47" s="20">
        <v>1295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3411</v>
      </c>
      <c r="J47" s="15">
        <f t="shared" si="9"/>
        <v>149</v>
      </c>
      <c r="K47" s="15">
        <f>VLOOKUP(A:A,[1]TDSheet!$A:$L,12,0)</f>
        <v>240</v>
      </c>
      <c r="L47" s="15">
        <f>VLOOKUP(A:A,[1]TDSheet!$A:$M,13,0)</f>
        <v>1800</v>
      </c>
      <c r="M47" s="15">
        <f>VLOOKUP(A:A,[1]TDSheet!$A:$T,20,0)</f>
        <v>240</v>
      </c>
      <c r="N47" s="15"/>
      <c r="O47" s="17">
        <v>280</v>
      </c>
      <c r="P47" s="17">
        <v>1200</v>
      </c>
      <c r="Q47" s="17">
        <v>480</v>
      </c>
      <c r="R47" s="17">
        <v>1200</v>
      </c>
      <c r="S47" s="15">
        <f t="shared" si="10"/>
        <v>712</v>
      </c>
      <c r="T47" s="17">
        <v>480</v>
      </c>
      <c r="U47" s="18">
        <f t="shared" si="11"/>
        <v>10.133426966292134</v>
      </c>
      <c r="V47" s="15">
        <f t="shared" si="12"/>
        <v>1.8188202247191012</v>
      </c>
      <c r="W47" s="15"/>
      <c r="X47" s="15"/>
      <c r="Y47" s="15">
        <f>VLOOKUP(A:A,[1]TDSheet!$A:$Y,25,0)</f>
        <v>566.4</v>
      </c>
      <c r="Z47" s="15">
        <f>VLOOKUP(A:A,[1]TDSheet!$A:$Z,26,0)</f>
        <v>610.79999999999995</v>
      </c>
      <c r="AA47" s="15">
        <f>VLOOKUP(A:A,[1]TDSheet!$A:$AA,27,0)</f>
        <v>641.6</v>
      </c>
      <c r="AB47" s="15">
        <f>VLOOKUP(A:A,[3]TDSheet!$A:$D,4,0)</f>
        <v>590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3"/>
        <v>144</v>
      </c>
      <c r="AF47" s="15">
        <f t="shared" si="14"/>
        <v>360</v>
      </c>
      <c r="AG47" s="15">
        <f t="shared" si="15"/>
        <v>144</v>
      </c>
      <c r="AH47" s="15">
        <f t="shared" si="16"/>
        <v>0</v>
      </c>
      <c r="AI47" s="15">
        <f t="shared" si="17"/>
        <v>84</v>
      </c>
      <c r="AJ47" s="15">
        <f t="shared" si="18"/>
        <v>360</v>
      </c>
      <c r="AK47" s="15"/>
      <c r="AL47" s="15"/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2864</v>
      </c>
      <c r="D48" s="8">
        <v>15291</v>
      </c>
      <c r="E48" s="8">
        <v>5631</v>
      </c>
      <c r="F48" s="8">
        <v>2557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5726</v>
      </c>
      <c r="J48" s="15">
        <f t="shared" si="9"/>
        <v>-95</v>
      </c>
      <c r="K48" s="15">
        <f>VLOOKUP(A:A,[1]TDSheet!$A:$L,12,0)</f>
        <v>480</v>
      </c>
      <c r="L48" s="15">
        <f>VLOOKUP(A:A,[1]TDSheet!$A:$M,13,0)</f>
        <v>1600</v>
      </c>
      <c r="M48" s="15">
        <f>VLOOKUP(A:A,[1]TDSheet!$A:$T,20,0)</f>
        <v>800</v>
      </c>
      <c r="N48" s="15"/>
      <c r="O48" s="17">
        <v>480</v>
      </c>
      <c r="P48" s="17">
        <v>2400</v>
      </c>
      <c r="Q48" s="17">
        <v>1000</v>
      </c>
      <c r="R48" s="17">
        <v>2200</v>
      </c>
      <c r="S48" s="15">
        <f t="shared" si="10"/>
        <v>1126.2</v>
      </c>
      <c r="T48" s="17">
        <v>400</v>
      </c>
      <c r="U48" s="18">
        <f t="shared" si="11"/>
        <v>10.581601846918842</v>
      </c>
      <c r="V48" s="15">
        <f t="shared" si="12"/>
        <v>2.2704670573610368</v>
      </c>
      <c r="W48" s="15"/>
      <c r="X48" s="15"/>
      <c r="Y48" s="15">
        <f>VLOOKUP(A:A,[1]TDSheet!$A:$Y,25,0)</f>
        <v>990.8</v>
      </c>
      <c r="Z48" s="15">
        <f>VLOOKUP(A:A,[1]TDSheet!$A:$Z,26,0)</f>
        <v>1111.2</v>
      </c>
      <c r="AA48" s="15">
        <f>VLOOKUP(A:A,[1]TDSheet!$A:$AA,27,0)</f>
        <v>1112.8</v>
      </c>
      <c r="AB48" s="15">
        <f>VLOOKUP(A:A,[3]TDSheet!$A:$D,4,0)</f>
        <v>739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3"/>
        <v>350</v>
      </c>
      <c r="AF48" s="15">
        <f t="shared" si="14"/>
        <v>770</v>
      </c>
      <c r="AG48" s="15">
        <f t="shared" si="15"/>
        <v>140</v>
      </c>
      <c r="AH48" s="15">
        <f t="shared" si="16"/>
        <v>0</v>
      </c>
      <c r="AI48" s="15">
        <f t="shared" si="17"/>
        <v>168</v>
      </c>
      <c r="AJ48" s="15">
        <f t="shared" si="18"/>
        <v>840</v>
      </c>
      <c r="AK48" s="15"/>
      <c r="AL48" s="15"/>
    </row>
    <row r="49" spans="1:38" s="1" customFormat="1" ht="11.1" customHeight="1" outlineLevel="1" x14ac:dyDescent="0.2">
      <c r="A49" s="7" t="s">
        <v>52</v>
      </c>
      <c r="B49" s="7" t="s">
        <v>8</v>
      </c>
      <c r="C49" s="8">
        <v>1088</v>
      </c>
      <c r="D49" s="8">
        <v>6131</v>
      </c>
      <c r="E49" s="8">
        <v>2905</v>
      </c>
      <c r="F49" s="8">
        <v>1249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2889</v>
      </c>
      <c r="J49" s="15">
        <f t="shared" si="9"/>
        <v>16</v>
      </c>
      <c r="K49" s="15">
        <f>VLOOKUP(A:A,[1]TDSheet!$A:$L,12,0)</f>
        <v>160</v>
      </c>
      <c r="L49" s="15">
        <f>VLOOKUP(A:A,[1]TDSheet!$A:$M,13,0)</f>
        <v>960</v>
      </c>
      <c r="M49" s="15">
        <f>VLOOKUP(A:A,[1]TDSheet!$A:$T,20,0)</f>
        <v>600</v>
      </c>
      <c r="N49" s="15"/>
      <c r="O49" s="17">
        <v>360</v>
      </c>
      <c r="P49" s="17">
        <v>880</v>
      </c>
      <c r="Q49" s="17">
        <v>400</v>
      </c>
      <c r="R49" s="17">
        <v>960</v>
      </c>
      <c r="S49" s="15">
        <f t="shared" si="10"/>
        <v>581</v>
      </c>
      <c r="T49" s="17">
        <v>240</v>
      </c>
      <c r="U49" s="18">
        <f t="shared" si="11"/>
        <v>9.9982788296041303</v>
      </c>
      <c r="V49" s="15">
        <f t="shared" si="12"/>
        <v>2.1497418244406195</v>
      </c>
      <c r="W49" s="15"/>
      <c r="X49" s="15"/>
      <c r="Y49" s="15">
        <f>VLOOKUP(A:A,[1]TDSheet!$A:$Y,25,0)</f>
        <v>461.8</v>
      </c>
      <c r="Z49" s="15">
        <f>VLOOKUP(A:A,[1]TDSheet!$A:$Z,26,0)</f>
        <v>502.6</v>
      </c>
      <c r="AA49" s="15">
        <f>VLOOKUP(A:A,[1]TDSheet!$A:$AA,27,0)</f>
        <v>542.79999999999995</v>
      </c>
      <c r="AB49" s="15">
        <f>VLOOKUP(A:A,[3]TDSheet!$A:$D,4,0)</f>
        <v>322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3"/>
        <v>164</v>
      </c>
      <c r="AF49" s="15">
        <f t="shared" si="14"/>
        <v>393.59999999999997</v>
      </c>
      <c r="AG49" s="15">
        <f t="shared" si="15"/>
        <v>98.399999999999991</v>
      </c>
      <c r="AH49" s="15">
        <f t="shared" si="16"/>
        <v>0</v>
      </c>
      <c r="AI49" s="15">
        <f t="shared" si="17"/>
        <v>147.6</v>
      </c>
      <c r="AJ49" s="15">
        <f t="shared" si="18"/>
        <v>360.79999999999995</v>
      </c>
      <c r="AK49" s="15"/>
      <c r="AL49" s="15"/>
    </row>
    <row r="50" spans="1:38" s="1" customFormat="1" ht="11.1" customHeight="1" outlineLevel="1" x14ac:dyDescent="0.2">
      <c r="A50" s="7" t="s">
        <v>53</v>
      </c>
      <c r="B50" s="7" t="s">
        <v>8</v>
      </c>
      <c r="C50" s="8">
        <v>369</v>
      </c>
      <c r="D50" s="8">
        <v>2594</v>
      </c>
      <c r="E50" s="8">
        <v>1166</v>
      </c>
      <c r="F50" s="8">
        <v>453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1194</v>
      </c>
      <c r="J50" s="15">
        <f t="shared" si="9"/>
        <v>-28</v>
      </c>
      <c r="K50" s="15">
        <f>VLOOKUP(A:A,[1]TDSheet!$A:$L,12,0)</f>
        <v>100</v>
      </c>
      <c r="L50" s="15">
        <f>VLOOKUP(A:A,[1]TDSheet!$A:$M,13,0)</f>
        <v>360</v>
      </c>
      <c r="M50" s="15">
        <f>VLOOKUP(A:A,[1]TDSheet!$A:$T,20,0)</f>
        <v>400</v>
      </c>
      <c r="N50" s="15"/>
      <c r="O50" s="17">
        <v>120</v>
      </c>
      <c r="P50" s="17">
        <v>400</v>
      </c>
      <c r="Q50" s="17">
        <v>50</v>
      </c>
      <c r="R50" s="17">
        <v>400</v>
      </c>
      <c r="S50" s="15">
        <f t="shared" si="10"/>
        <v>233.2</v>
      </c>
      <c r="T50" s="17">
        <v>80</v>
      </c>
      <c r="U50" s="18">
        <f t="shared" si="11"/>
        <v>10.132933104631219</v>
      </c>
      <c r="V50" s="15">
        <f t="shared" si="12"/>
        <v>1.9425385934819899</v>
      </c>
      <c r="W50" s="15"/>
      <c r="X50" s="15"/>
      <c r="Y50" s="15">
        <f>VLOOKUP(A:A,[1]TDSheet!$A:$Y,25,0)</f>
        <v>158.4</v>
      </c>
      <c r="Z50" s="15">
        <f>VLOOKUP(A:A,[1]TDSheet!$A:$Z,26,0)</f>
        <v>195</v>
      </c>
      <c r="AA50" s="15">
        <f>VLOOKUP(A:A,[1]TDSheet!$A:$AA,27,0)</f>
        <v>217.8</v>
      </c>
      <c r="AB50" s="15">
        <f>VLOOKUP(A:A,[3]TDSheet!$A:$D,4,0)</f>
        <v>141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3"/>
        <v>20.5</v>
      </c>
      <c r="AF50" s="15">
        <f t="shared" si="14"/>
        <v>164</v>
      </c>
      <c r="AG50" s="15">
        <f t="shared" si="15"/>
        <v>32.799999999999997</v>
      </c>
      <c r="AH50" s="15">
        <f t="shared" si="16"/>
        <v>0</v>
      </c>
      <c r="AI50" s="15">
        <f t="shared" si="17"/>
        <v>49.199999999999996</v>
      </c>
      <c r="AJ50" s="15">
        <f t="shared" si="18"/>
        <v>164</v>
      </c>
      <c r="AK50" s="15"/>
      <c r="AL50" s="15"/>
    </row>
    <row r="51" spans="1:38" s="1" customFormat="1" ht="11.1" customHeight="1" outlineLevel="1" x14ac:dyDescent="0.2">
      <c r="A51" s="7" t="s">
        <v>54</v>
      </c>
      <c r="B51" s="7" t="s">
        <v>8</v>
      </c>
      <c r="C51" s="8">
        <v>245</v>
      </c>
      <c r="D51" s="8">
        <v>830</v>
      </c>
      <c r="E51" s="8">
        <v>680</v>
      </c>
      <c r="F51" s="8">
        <v>380</v>
      </c>
      <c r="G51" s="1">
        <f>VLOOKUP(A:A,[1]TDSheet!$A:$G,7,0)</f>
        <v>0.36</v>
      </c>
      <c r="H51" s="1" t="e">
        <f>VLOOKUP(A:A,[1]TDSheet!$A:$H,8,0)</f>
        <v>#N/A</v>
      </c>
      <c r="I51" s="15">
        <f>VLOOKUP(A:A,[2]TDSheet!$A:$F,6,0)</f>
        <v>682</v>
      </c>
      <c r="J51" s="15">
        <f t="shared" si="9"/>
        <v>-2</v>
      </c>
      <c r="K51" s="15">
        <f>VLOOKUP(A:A,[1]TDSheet!$A:$L,12,0)</f>
        <v>60</v>
      </c>
      <c r="L51" s="15">
        <f>VLOOKUP(A:A,[1]TDSheet!$A:$M,13,0)</f>
        <v>180</v>
      </c>
      <c r="M51" s="15">
        <f>VLOOKUP(A:A,[1]TDSheet!$A:$T,20,0)</f>
        <v>150</v>
      </c>
      <c r="N51" s="15"/>
      <c r="O51" s="17">
        <v>90</v>
      </c>
      <c r="P51" s="17">
        <v>210</v>
      </c>
      <c r="Q51" s="17">
        <v>30</v>
      </c>
      <c r="R51" s="17">
        <v>210</v>
      </c>
      <c r="S51" s="15">
        <f t="shared" si="10"/>
        <v>136</v>
      </c>
      <c r="T51" s="17">
        <v>60</v>
      </c>
      <c r="U51" s="18">
        <f t="shared" si="11"/>
        <v>10.073529411764707</v>
      </c>
      <c r="V51" s="15">
        <f t="shared" si="12"/>
        <v>2.7941176470588234</v>
      </c>
      <c r="W51" s="15"/>
      <c r="X51" s="15"/>
      <c r="Y51" s="15">
        <f>VLOOKUP(A:A,[1]TDSheet!$A:$Y,25,0)</f>
        <v>133.6</v>
      </c>
      <c r="Z51" s="15">
        <f>VLOOKUP(A:A,[1]TDSheet!$A:$Z,26,0)</f>
        <v>127</v>
      </c>
      <c r="AA51" s="15">
        <f>VLOOKUP(A:A,[1]TDSheet!$A:$AA,27,0)</f>
        <v>141.19999999999999</v>
      </c>
      <c r="AB51" s="15">
        <f>VLOOKUP(A:A,[3]TDSheet!$A:$D,4,0)</f>
        <v>70</v>
      </c>
      <c r="AC51" s="15" t="str">
        <f>VLOOKUP(A:A,[1]TDSheet!$A:$AC,29,0)</f>
        <v>к720</v>
      </c>
      <c r="AD51" s="15" t="str">
        <f>VLOOKUP(A:A,[1]TDSheet!$A:$AD,30,0)</f>
        <v>к720</v>
      </c>
      <c r="AE51" s="15">
        <f t="shared" si="13"/>
        <v>10.799999999999999</v>
      </c>
      <c r="AF51" s="15">
        <f t="shared" si="14"/>
        <v>75.599999999999994</v>
      </c>
      <c r="AG51" s="15">
        <f t="shared" si="15"/>
        <v>21.599999999999998</v>
      </c>
      <c r="AH51" s="15">
        <f t="shared" si="16"/>
        <v>0</v>
      </c>
      <c r="AI51" s="15">
        <f t="shared" si="17"/>
        <v>32.4</v>
      </c>
      <c r="AJ51" s="15">
        <f t="shared" si="18"/>
        <v>75.599999999999994</v>
      </c>
      <c r="AK51" s="15"/>
      <c r="AL51" s="15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57</v>
      </c>
      <c r="D52" s="8">
        <v>421</v>
      </c>
      <c r="E52" s="8">
        <v>238</v>
      </c>
      <c r="F52" s="8">
        <v>114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264</v>
      </c>
      <c r="J52" s="15">
        <f t="shared" si="9"/>
        <v>-26</v>
      </c>
      <c r="K52" s="15">
        <f>VLOOKUP(A:A,[1]TDSheet!$A:$L,12,0)</f>
        <v>40</v>
      </c>
      <c r="L52" s="15">
        <f>VLOOKUP(A:A,[1]TDSheet!$A:$M,13,0)</f>
        <v>40</v>
      </c>
      <c r="M52" s="15">
        <f>VLOOKUP(A:A,[1]TDSheet!$A:$T,20,0)</f>
        <v>40</v>
      </c>
      <c r="N52" s="15"/>
      <c r="O52" s="17">
        <v>40</v>
      </c>
      <c r="P52" s="17">
        <v>40</v>
      </c>
      <c r="Q52" s="17">
        <v>40</v>
      </c>
      <c r="R52" s="17">
        <v>80</v>
      </c>
      <c r="S52" s="15">
        <f t="shared" si="10"/>
        <v>47.6</v>
      </c>
      <c r="T52" s="17">
        <v>40</v>
      </c>
      <c r="U52" s="18">
        <f t="shared" si="11"/>
        <v>9.9579831932773111</v>
      </c>
      <c r="V52" s="15">
        <f t="shared" si="12"/>
        <v>2.3949579831932772</v>
      </c>
      <c r="W52" s="15"/>
      <c r="X52" s="15"/>
      <c r="Y52" s="15">
        <f>VLOOKUP(A:A,[1]TDSheet!$A:$Y,25,0)</f>
        <v>42.8</v>
      </c>
      <c r="Z52" s="15">
        <f>VLOOKUP(A:A,[1]TDSheet!$A:$Z,26,0)</f>
        <v>42.2</v>
      </c>
      <c r="AA52" s="15">
        <f>VLOOKUP(A:A,[1]TDSheet!$A:$AA,27,0)</f>
        <v>50.4</v>
      </c>
      <c r="AB52" s="15">
        <f>VLOOKUP(A:A,[3]TDSheet!$A:$D,4,0)</f>
        <v>31</v>
      </c>
      <c r="AC52" s="15" t="str">
        <f>VLOOKUP(A:A,[1]TDSheet!$A:$AC,29,0)</f>
        <v>увел</v>
      </c>
      <c r="AD52" s="15" t="str">
        <f>VLOOKUP(A:A,[1]TDSheet!$A:$AD,30,0)</f>
        <v>костик</v>
      </c>
      <c r="AE52" s="15">
        <f t="shared" si="13"/>
        <v>13.200000000000001</v>
      </c>
      <c r="AF52" s="15">
        <f t="shared" si="14"/>
        <v>26.400000000000002</v>
      </c>
      <c r="AG52" s="15">
        <f t="shared" si="15"/>
        <v>13.200000000000001</v>
      </c>
      <c r="AH52" s="15">
        <f t="shared" si="16"/>
        <v>0</v>
      </c>
      <c r="AI52" s="15">
        <f t="shared" si="17"/>
        <v>13.200000000000001</v>
      </c>
      <c r="AJ52" s="15">
        <f t="shared" si="18"/>
        <v>13.200000000000001</v>
      </c>
      <c r="AK52" s="15"/>
      <c r="AL52" s="15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165</v>
      </c>
      <c r="D53" s="8">
        <v>307</v>
      </c>
      <c r="E53" s="8">
        <v>320</v>
      </c>
      <c r="F53" s="8">
        <v>48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350</v>
      </c>
      <c r="J53" s="15">
        <f t="shared" si="9"/>
        <v>-30</v>
      </c>
      <c r="K53" s="15">
        <f>VLOOKUP(A:A,[1]TDSheet!$A:$L,12,0)</f>
        <v>0</v>
      </c>
      <c r="L53" s="15">
        <f>VLOOKUP(A:A,[1]TDSheet!$A:$M,13,0)</f>
        <v>240</v>
      </c>
      <c r="M53" s="15">
        <f>VLOOKUP(A:A,[1]TDSheet!$A:$T,20,0)</f>
        <v>40</v>
      </c>
      <c r="N53" s="15"/>
      <c r="O53" s="17">
        <v>40</v>
      </c>
      <c r="P53" s="17">
        <v>120</v>
      </c>
      <c r="Q53" s="17">
        <v>40</v>
      </c>
      <c r="R53" s="17">
        <v>120</v>
      </c>
      <c r="S53" s="15">
        <f t="shared" si="10"/>
        <v>64</v>
      </c>
      <c r="T53" s="17"/>
      <c r="U53" s="18">
        <f t="shared" si="11"/>
        <v>10.125</v>
      </c>
      <c r="V53" s="15">
        <f t="shared" si="12"/>
        <v>0.75</v>
      </c>
      <c r="W53" s="15"/>
      <c r="X53" s="15"/>
      <c r="Y53" s="15">
        <f>VLOOKUP(A:A,[1]TDSheet!$A:$Y,25,0)</f>
        <v>31.8</v>
      </c>
      <c r="Z53" s="15">
        <f>VLOOKUP(A:A,[1]TDSheet!$A:$Z,26,0)</f>
        <v>47.8</v>
      </c>
      <c r="AA53" s="15">
        <f>VLOOKUP(A:A,[1]TDSheet!$A:$AA,27,0)</f>
        <v>43.2</v>
      </c>
      <c r="AB53" s="15">
        <f>VLOOKUP(A:A,[3]TDSheet!$A:$D,4,0)</f>
        <v>21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3"/>
        <v>13.200000000000001</v>
      </c>
      <c r="AF53" s="15">
        <f t="shared" si="14"/>
        <v>39.6</v>
      </c>
      <c r="AG53" s="15">
        <f t="shared" si="15"/>
        <v>0</v>
      </c>
      <c r="AH53" s="15">
        <f t="shared" si="16"/>
        <v>0</v>
      </c>
      <c r="AI53" s="15">
        <f t="shared" si="17"/>
        <v>13.200000000000001</v>
      </c>
      <c r="AJ53" s="15">
        <f t="shared" si="18"/>
        <v>39.6</v>
      </c>
      <c r="AK53" s="15"/>
      <c r="AL53" s="15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319</v>
      </c>
      <c r="D54" s="8">
        <v>596</v>
      </c>
      <c r="E54" s="8">
        <v>631</v>
      </c>
      <c r="F54" s="8">
        <v>28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662</v>
      </c>
      <c r="J54" s="15">
        <f t="shared" si="9"/>
        <v>-31</v>
      </c>
      <c r="K54" s="15">
        <f>VLOOKUP(A:A,[1]TDSheet!$A:$L,12,0)</f>
        <v>0</v>
      </c>
      <c r="L54" s="15">
        <f>VLOOKUP(A:A,[1]TDSheet!$A:$M,13,0)</f>
        <v>360</v>
      </c>
      <c r="M54" s="15">
        <f>VLOOKUP(A:A,[1]TDSheet!$A:$T,20,0)</f>
        <v>120</v>
      </c>
      <c r="N54" s="15"/>
      <c r="O54" s="17">
        <v>80</v>
      </c>
      <c r="P54" s="17">
        <v>200</v>
      </c>
      <c r="Q54" s="17">
        <v>240</v>
      </c>
      <c r="R54" s="17">
        <v>200</v>
      </c>
      <c r="S54" s="15">
        <f t="shared" si="10"/>
        <v>126.2</v>
      </c>
      <c r="T54" s="17">
        <v>40</v>
      </c>
      <c r="U54" s="18">
        <f t="shared" si="11"/>
        <v>10.047543581616482</v>
      </c>
      <c r="V54" s="15">
        <f t="shared" si="12"/>
        <v>0.22187004754358161</v>
      </c>
      <c r="W54" s="15"/>
      <c r="X54" s="15"/>
      <c r="Y54" s="15">
        <f>VLOOKUP(A:A,[1]TDSheet!$A:$Y,25,0)</f>
        <v>75.400000000000006</v>
      </c>
      <c r="Z54" s="15">
        <f>VLOOKUP(A:A,[1]TDSheet!$A:$Z,26,0)</f>
        <v>98.2</v>
      </c>
      <c r="AA54" s="15">
        <f>VLOOKUP(A:A,[1]TDSheet!$A:$AA,27,0)</f>
        <v>84.2</v>
      </c>
      <c r="AB54" s="15">
        <f>VLOOKUP(A:A,[3]TDSheet!$A:$D,4,0)</f>
        <v>32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3"/>
        <v>79.2</v>
      </c>
      <c r="AF54" s="15">
        <f t="shared" si="14"/>
        <v>66</v>
      </c>
      <c r="AG54" s="15">
        <f t="shared" si="15"/>
        <v>13.200000000000001</v>
      </c>
      <c r="AH54" s="15">
        <f t="shared" si="16"/>
        <v>0</v>
      </c>
      <c r="AI54" s="15">
        <f t="shared" si="17"/>
        <v>26.400000000000002</v>
      </c>
      <c r="AJ54" s="15">
        <f t="shared" si="18"/>
        <v>66</v>
      </c>
      <c r="AK54" s="15"/>
      <c r="AL54" s="15"/>
    </row>
    <row r="55" spans="1:38" s="1" customFormat="1" ht="11.1" customHeight="1" outlineLevel="1" x14ac:dyDescent="0.2">
      <c r="A55" s="7" t="s">
        <v>58</v>
      </c>
      <c r="B55" s="7" t="s">
        <v>9</v>
      </c>
      <c r="C55" s="8">
        <v>230.02099999999999</v>
      </c>
      <c r="D55" s="8">
        <v>2212.761</v>
      </c>
      <c r="E55" s="20">
        <v>1552</v>
      </c>
      <c r="F55" s="20">
        <v>711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1477.5</v>
      </c>
      <c r="J55" s="15">
        <f t="shared" si="9"/>
        <v>74.5</v>
      </c>
      <c r="K55" s="15">
        <f>VLOOKUP(A:A,[1]TDSheet!$A:$L,12,0)</f>
        <v>50</v>
      </c>
      <c r="L55" s="15">
        <f>VLOOKUP(A:A,[1]TDSheet!$A:$M,13,0)</f>
        <v>550</v>
      </c>
      <c r="M55" s="15">
        <f>VLOOKUP(A:A,[1]TDSheet!$A:$T,20,0)</f>
        <v>150</v>
      </c>
      <c r="N55" s="15">
        <v>200</v>
      </c>
      <c r="O55" s="17"/>
      <c r="P55" s="17">
        <v>460</v>
      </c>
      <c r="Q55" s="17">
        <v>340</v>
      </c>
      <c r="R55" s="17">
        <v>550</v>
      </c>
      <c r="S55" s="15">
        <f t="shared" si="10"/>
        <v>310.39999999999998</v>
      </c>
      <c r="T55" s="17">
        <v>100</v>
      </c>
      <c r="U55" s="18">
        <f t="shared" si="11"/>
        <v>10.022551546391753</v>
      </c>
      <c r="V55" s="15">
        <f t="shared" si="12"/>
        <v>2.2905927835051547</v>
      </c>
      <c r="W55" s="15"/>
      <c r="X55" s="15"/>
      <c r="Y55" s="15">
        <f>VLOOKUP(A:A,[1]TDSheet!$A:$Y,25,0)</f>
        <v>208</v>
      </c>
      <c r="Z55" s="15">
        <f>VLOOKUP(A:A,[1]TDSheet!$A:$Z,26,0)</f>
        <v>237.2</v>
      </c>
      <c r="AA55" s="15">
        <f>VLOOKUP(A:A,[1]TDSheet!$A:$AA,27,0)</f>
        <v>291.2</v>
      </c>
      <c r="AB55" s="15">
        <f>VLOOKUP(A:A,[3]TDSheet!$A:$D,4,0)</f>
        <v>402.24799999999999</v>
      </c>
      <c r="AC55" s="15" t="str">
        <f>VLOOKUP(A:A,[1]TDSheet!$A:$AC,29,0)</f>
        <v>Витал</v>
      </c>
      <c r="AD55" s="15" t="str">
        <f>VLOOKUP(A:A,[1]TDSheet!$A:$AD,30,0)</f>
        <v>костик</v>
      </c>
      <c r="AE55" s="15">
        <f t="shared" si="13"/>
        <v>340</v>
      </c>
      <c r="AF55" s="15">
        <f t="shared" si="14"/>
        <v>550</v>
      </c>
      <c r="AG55" s="15">
        <f t="shared" si="15"/>
        <v>100</v>
      </c>
      <c r="AH55" s="15">
        <f t="shared" si="16"/>
        <v>200</v>
      </c>
      <c r="AI55" s="15">
        <f t="shared" si="17"/>
        <v>0</v>
      </c>
      <c r="AJ55" s="15">
        <f t="shared" si="18"/>
        <v>460</v>
      </c>
      <c r="AK55" s="15"/>
      <c r="AL55" s="15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500</v>
      </c>
      <c r="D56" s="8">
        <v>3238</v>
      </c>
      <c r="E56" s="8">
        <v>1787</v>
      </c>
      <c r="F56" s="8">
        <v>537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1750</v>
      </c>
      <c r="J56" s="15">
        <f t="shared" si="9"/>
        <v>37</v>
      </c>
      <c r="K56" s="15">
        <f>VLOOKUP(A:A,[1]TDSheet!$A:$L,12,0)</f>
        <v>120</v>
      </c>
      <c r="L56" s="15">
        <f>VLOOKUP(A:A,[1]TDSheet!$A:$M,13,0)</f>
        <v>660</v>
      </c>
      <c r="M56" s="15">
        <f>VLOOKUP(A:A,[1]TDSheet!$A:$T,20,0)</f>
        <v>360</v>
      </c>
      <c r="N56" s="15"/>
      <c r="O56" s="17">
        <v>240</v>
      </c>
      <c r="P56" s="17">
        <v>480</v>
      </c>
      <c r="Q56" s="17">
        <v>480</v>
      </c>
      <c r="R56" s="17">
        <v>480</v>
      </c>
      <c r="S56" s="15">
        <f t="shared" si="10"/>
        <v>357.4</v>
      </c>
      <c r="T56" s="17">
        <v>240</v>
      </c>
      <c r="U56" s="18">
        <f t="shared" si="11"/>
        <v>10.06435366536094</v>
      </c>
      <c r="V56" s="15">
        <f t="shared" si="12"/>
        <v>1.5025181869054283</v>
      </c>
      <c r="W56" s="15"/>
      <c r="X56" s="15"/>
      <c r="Y56" s="15">
        <f>VLOOKUP(A:A,[1]TDSheet!$A:$Y,25,0)</f>
        <v>253.4</v>
      </c>
      <c r="Z56" s="15">
        <f>VLOOKUP(A:A,[1]TDSheet!$A:$Z,26,0)</f>
        <v>281</v>
      </c>
      <c r="AA56" s="15">
        <f>VLOOKUP(A:A,[1]TDSheet!$A:$AA,27,0)</f>
        <v>314</v>
      </c>
      <c r="AB56" s="15">
        <f>VLOOKUP(A:A,[3]TDSheet!$A:$D,4,0)</f>
        <v>141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13"/>
        <v>192</v>
      </c>
      <c r="AF56" s="15">
        <f t="shared" si="14"/>
        <v>192</v>
      </c>
      <c r="AG56" s="15">
        <f t="shared" si="15"/>
        <v>96</v>
      </c>
      <c r="AH56" s="15">
        <f t="shared" si="16"/>
        <v>0</v>
      </c>
      <c r="AI56" s="15">
        <f t="shared" si="17"/>
        <v>96</v>
      </c>
      <c r="AJ56" s="15">
        <f t="shared" si="18"/>
        <v>192</v>
      </c>
      <c r="AK56" s="15"/>
      <c r="AL56" s="15"/>
    </row>
    <row r="57" spans="1:38" s="1" customFormat="1" ht="11.1" customHeight="1" outlineLevel="1" x14ac:dyDescent="0.2">
      <c r="A57" s="7" t="s">
        <v>60</v>
      </c>
      <c r="B57" s="7" t="s">
        <v>8</v>
      </c>
      <c r="C57" s="8">
        <v>29</v>
      </c>
      <c r="D57" s="8">
        <v>312</v>
      </c>
      <c r="E57" s="8">
        <v>230</v>
      </c>
      <c r="F57" s="8">
        <v>99</v>
      </c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352</v>
      </c>
      <c r="J57" s="15">
        <f t="shared" si="9"/>
        <v>-122</v>
      </c>
      <c r="K57" s="15">
        <f>VLOOKUP(A:A,[1]TDSheet!$A:$L,12,0)</f>
        <v>0</v>
      </c>
      <c r="L57" s="15">
        <f>VLOOKUP(A:A,[1]TDSheet!$A:$M,13,0)</f>
        <v>240</v>
      </c>
      <c r="M57" s="15">
        <f>VLOOKUP(A:A,[1]TDSheet!$A:$T,20,0)</f>
        <v>120</v>
      </c>
      <c r="N57" s="15"/>
      <c r="O57" s="17"/>
      <c r="P57" s="17">
        <v>80</v>
      </c>
      <c r="Q57" s="17"/>
      <c r="R57" s="17">
        <v>120</v>
      </c>
      <c r="S57" s="15">
        <f t="shared" si="10"/>
        <v>46</v>
      </c>
      <c r="T57" s="17"/>
      <c r="U57" s="18">
        <f t="shared" si="11"/>
        <v>14.326086956521738</v>
      </c>
      <c r="V57" s="15">
        <f t="shared" si="12"/>
        <v>2.152173913043478</v>
      </c>
      <c r="W57" s="15"/>
      <c r="X57" s="15"/>
      <c r="Y57" s="15">
        <f>VLOOKUP(A:A,[1]TDSheet!$A:$Y,25,0)</f>
        <v>3</v>
      </c>
      <c r="Z57" s="15">
        <f>VLOOKUP(A:A,[1]TDSheet!$A:$Z,26,0)</f>
        <v>13.4</v>
      </c>
      <c r="AA57" s="15">
        <f>VLOOKUP(A:A,[1]TDSheet!$A:$AA,27,0)</f>
        <v>50.6</v>
      </c>
      <c r="AB57" s="15">
        <f>VLOOKUP(A:A,[3]TDSheet!$A:$D,4,0)</f>
        <v>46</v>
      </c>
      <c r="AC57" s="15" t="str">
        <f>VLOOKUP(A:A,[1]TDSheet!$A:$AC,29,0)</f>
        <v>Вит</v>
      </c>
      <c r="AD57" s="15" t="str">
        <f>VLOOKUP(A:A,[1]TDSheet!$A:$AD,30,0)</f>
        <v>костик</v>
      </c>
      <c r="AE57" s="15">
        <f t="shared" si="13"/>
        <v>0</v>
      </c>
      <c r="AF57" s="15">
        <f t="shared" si="14"/>
        <v>36</v>
      </c>
      <c r="AG57" s="15">
        <f t="shared" si="15"/>
        <v>0</v>
      </c>
      <c r="AH57" s="15">
        <f t="shared" si="16"/>
        <v>0</v>
      </c>
      <c r="AI57" s="15">
        <f t="shared" si="17"/>
        <v>0</v>
      </c>
      <c r="AJ57" s="15">
        <f t="shared" si="18"/>
        <v>24</v>
      </c>
      <c r="AK57" s="15"/>
      <c r="AL57" s="15"/>
    </row>
    <row r="58" spans="1:38" s="1" customFormat="1" ht="11.1" customHeight="1" outlineLevel="1" x14ac:dyDescent="0.2">
      <c r="A58" s="7" t="s">
        <v>61</v>
      </c>
      <c r="B58" s="7" t="s">
        <v>9</v>
      </c>
      <c r="C58" s="8">
        <v>145.708</v>
      </c>
      <c r="D58" s="8">
        <v>147.69399999999999</v>
      </c>
      <c r="E58" s="8">
        <v>199.38200000000001</v>
      </c>
      <c r="F58" s="8">
        <v>94.02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197</v>
      </c>
      <c r="J58" s="15">
        <f t="shared" si="9"/>
        <v>2.382000000000005</v>
      </c>
      <c r="K58" s="15">
        <f>VLOOKUP(A:A,[1]TDSheet!$A:$L,12,0)</f>
        <v>20</v>
      </c>
      <c r="L58" s="15">
        <f>VLOOKUP(A:A,[1]TDSheet!$A:$M,13,0)</f>
        <v>120</v>
      </c>
      <c r="M58" s="15">
        <f>VLOOKUP(A:A,[1]TDSheet!$A:$T,20,0)</f>
        <v>30</v>
      </c>
      <c r="N58" s="15"/>
      <c r="O58" s="17">
        <v>40</v>
      </c>
      <c r="P58" s="17">
        <v>70</v>
      </c>
      <c r="Q58" s="17"/>
      <c r="R58" s="17">
        <v>50</v>
      </c>
      <c r="S58" s="15">
        <f t="shared" si="10"/>
        <v>39.876400000000004</v>
      </c>
      <c r="T58" s="17"/>
      <c r="U58" s="18">
        <f t="shared" si="11"/>
        <v>10.63335707335667</v>
      </c>
      <c r="V58" s="15">
        <f t="shared" si="12"/>
        <v>2.3577855573722801</v>
      </c>
      <c r="W58" s="15"/>
      <c r="X58" s="15"/>
      <c r="Y58" s="15">
        <f>VLOOKUP(A:A,[1]TDSheet!$A:$Y,25,0)</f>
        <v>37.317599999999999</v>
      </c>
      <c r="Z58" s="15">
        <f>VLOOKUP(A:A,[1]TDSheet!$A:$Z,26,0)</f>
        <v>39.696399999999997</v>
      </c>
      <c r="AA58" s="15">
        <f>VLOOKUP(A:A,[1]TDSheet!$A:$AA,27,0)</f>
        <v>37.249600000000001</v>
      </c>
      <c r="AB58" s="15">
        <f>VLOOKUP(A:A,[3]TDSheet!$A:$D,4,0)</f>
        <v>27.774999999999999</v>
      </c>
      <c r="AC58" s="15" t="str">
        <f>VLOOKUP(A:A,[1]TDSheet!$A:$AC,29,0)</f>
        <v>?</v>
      </c>
      <c r="AD58" s="15" t="str">
        <f>VLOOKUP(A:A,[1]TDSheet!$A:$AD,30,0)</f>
        <v>увел</v>
      </c>
      <c r="AE58" s="15">
        <f t="shared" si="13"/>
        <v>0</v>
      </c>
      <c r="AF58" s="15">
        <f t="shared" si="14"/>
        <v>50</v>
      </c>
      <c r="AG58" s="15">
        <f t="shared" si="15"/>
        <v>0</v>
      </c>
      <c r="AH58" s="15">
        <f t="shared" si="16"/>
        <v>0</v>
      </c>
      <c r="AI58" s="15">
        <f t="shared" si="17"/>
        <v>40</v>
      </c>
      <c r="AJ58" s="15">
        <f t="shared" si="18"/>
        <v>70</v>
      </c>
      <c r="AK58" s="15"/>
      <c r="AL58" s="15"/>
    </row>
    <row r="59" spans="1:38" s="1" customFormat="1" ht="11.1" customHeight="1" outlineLevel="1" x14ac:dyDescent="0.2">
      <c r="A59" s="7" t="s">
        <v>62</v>
      </c>
      <c r="B59" s="7" t="s">
        <v>9</v>
      </c>
      <c r="C59" s="8">
        <v>272.666</v>
      </c>
      <c r="D59" s="8">
        <v>220.215</v>
      </c>
      <c r="E59" s="8">
        <v>309.13499999999999</v>
      </c>
      <c r="F59" s="8">
        <v>180.73099999999999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303</v>
      </c>
      <c r="J59" s="15">
        <f t="shared" si="9"/>
        <v>6.1349999999999909</v>
      </c>
      <c r="K59" s="15">
        <f>VLOOKUP(A:A,[1]TDSheet!$A:$L,12,0)</f>
        <v>0</v>
      </c>
      <c r="L59" s="15">
        <f>VLOOKUP(A:A,[1]TDSheet!$A:$M,13,0)</f>
        <v>160</v>
      </c>
      <c r="M59" s="15">
        <f>VLOOKUP(A:A,[1]TDSheet!$A:$T,20,0)</f>
        <v>0</v>
      </c>
      <c r="N59" s="15">
        <v>100</v>
      </c>
      <c r="O59" s="17"/>
      <c r="P59" s="17">
        <v>100</v>
      </c>
      <c r="Q59" s="17">
        <v>70</v>
      </c>
      <c r="R59" s="17">
        <v>80</v>
      </c>
      <c r="S59" s="15">
        <f t="shared" si="10"/>
        <v>61.826999999999998</v>
      </c>
      <c r="T59" s="17"/>
      <c r="U59" s="18">
        <f t="shared" si="11"/>
        <v>11.171996053504133</v>
      </c>
      <c r="V59" s="15">
        <f t="shared" si="12"/>
        <v>2.9231727238908567</v>
      </c>
      <c r="W59" s="15"/>
      <c r="X59" s="15"/>
      <c r="Y59" s="15">
        <f>VLOOKUP(A:A,[1]TDSheet!$A:$Y,25,0)</f>
        <v>37.587599999999995</v>
      </c>
      <c r="Z59" s="15">
        <f>VLOOKUP(A:A,[1]TDSheet!$A:$Z,26,0)</f>
        <v>68.296000000000006</v>
      </c>
      <c r="AA59" s="15">
        <f>VLOOKUP(A:A,[1]TDSheet!$A:$AA,27,0)</f>
        <v>51.088799999999999</v>
      </c>
      <c r="AB59" s="15">
        <f>VLOOKUP(A:A,[3]TDSheet!$A:$D,4,0)</f>
        <v>55.53</v>
      </c>
      <c r="AC59" s="15" t="str">
        <f>VLOOKUP(A:A,[1]TDSheet!$A:$AC,29,0)</f>
        <v>Витал</v>
      </c>
      <c r="AD59" s="15" t="str">
        <f>VLOOKUP(A:A,[1]TDSheet!$A:$AD,30,0)</f>
        <v>Витал</v>
      </c>
      <c r="AE59" s="15">
        <f t="shared" si="13"/>
        <v>70</v>
      </c>
      <c r="AF59" s="15">
        <f t="shared" si="14"/>
        <v>80</v>
      </c>
      <c r="AG59" s="15">
        <f t="shared" si="15"/>
        <v>0</v>
      </c>
      <c r="AH59" s="15">
        <f t="shared" si="16"/>
        <v>100</v>
      </c>
      <c r="AI59" s="15">
        <f t="shared" si="17"/>
        <v>0</v>
      </c>
      <c r="AJ59" s="15">
        <f t="shared" si="18"/>
        <v>100</v>
      </c>
      <c r="AK59" s="15"/>
      <c r="AL59" s="15"/>
    </row>
    <row r="60" spans="1:38" s="1" customFormat="1" ht="11.1" customHeight="1" outlineLevel="1" x14ac:dyDescent="0.2">
      <c r="A60" s="7" t="s">
        <v>63</v>
      </c>
      <c r="B60" s="7" t="s">
        <v>9</v>
      </c>
      <c r="C60" s="8">
        <v>105.61199999999999</v>
      </c>
      <c r="D60" s="8">
        <v>584.17399999999998</v>
      </c>
      <c r="E60" s="8">
        <v>295.37900000000002</v>
      </c>
      <c r="F60" s="8">
        <v>360.25400000000002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318.2</v>
      </c>
      <c r="J60" s="15">
        <f t="shared" si="9"/>
        <v>-22.82099999999997</v>
      </c>
      <c r="K60" s="15">
        <f>VLOOKUP(A:A,[1]TDSheet!$A:$L,12,0)</f>
        <v>0</v>
      </c>
      <c r="L60" s="15">
        <f>VLOOKUP(A:A,[1]TDSheet!$A:$M,13,0)</f>
        <v>50</v>
      </c>
      <c r="M60" s="15">
        <f>VLOOKUP(A:A,[1]TDSheet!$A:$T,20,0)</f>
        <v>50</v>
      </c>
      <c r="N60" s="15"/>
      <c r="O60" s="17">
        <v>40</v>
      </c>
      <c r="P60" s="17">
        <v>100</v>
      </c>
      <c r="Q60" s="17"/>
      <c r="R60" s="17"/>
      <c r="S60" s="15">
        <f t="shared" si="10"/>
        <v>59.075800000000001</v>
      </c>
      <c r="T60" s="17"/>
      <c r="U60" s="18">
        <f t="shared" si="11"/>
        <v>10.160742639117879</v>
      </c>
      <c r="V60" s="15">
        <f t="shared" si="12"/>
        <v>6.0981654078319716</v>
      </c>
      <c r="W60" s="15"/>
      <c r="X60" s="15"/>
      <c r="Y60" s="15">
        <f>VLOOKUP(A:A,[1]TDSheet!$A:$Y,25,0)</f>
        <v>51.812800000000003</v>
      </c>
      <c r="Z60" s="15">
        <f>VLOOKUP(A:A,[1]TDSheet!$A:$Z,26,0)</f>
        <v>60.561800000000005</v>
      </c>
      <c r="AA60" s="15">
        <f>VLOOKUP(A:A,[1]TDSheet!$A:$AA,27,0)</f>
        <v>76.631799999999998</v>
      </c>
      <c r="AB60" s="15">
        <f>VLOOKUP(A:A,[3]TDSheet!$A:$D,4,0)</f>
        <v>34.905999999999999</v>
      </c>
      <c r="AC60" s="15" t="str">
        <f>VLOOKUP(A:A,[1]TDSheet!$A:$AC,29,0)</f>
        <v>зв60</v>
      </c>
      <c r="AD60" s="15" t="e">
        <f>VLOOKUP(A:A,[1]TDSheet!$A:$AD,30,0)</f>
        <v>#N/A</v>
      </c>
      <c r="AE60" s="15">
        <f t="shared" si="13"/>
        <v>0</v>
      </c>
      <c r="AF60" s="15">
        <f t="shared" si="14"/>
        <v>0</v>
      </c>
      <c r="AG60" s="15">
        <f t="shared" si="15"/>
        <v>0</v>
      </c>
      <c r="AH60" s="15">
        <f t="shared" si="16"/>
        <v>0</v>
      </c>
      <c r="AI60" s="15">
        <f t="shared" si="17"/>
        <v>40</v>
      </c>
      <c r="AJ60" s="15">
        <f t="shared" si="18"/>
        <v>100</v>
      </c>
      <c r="AK60" s="15"/>
      <c r="AL60" s="15"/>
    </row>
    <row r="61" spans="1:38" s="1" customFormat="1" ht="11.1" customHeight="1" outlineLevel="1" x14ac:dyDescent="0.2">
      <c r="A61" s="7" t="s">
        <v>64</v>
      </c>
      <c r="B61" s="7" t="s">
        <v>9</v>
      </c>
      <c r="C61" s="8">
        <v>1.611</v>
      </c>
      <c r="D61" s="8">
        <v>52.53</v>
      </c>
      <c r="E61" s="8">
        <v>13.895</v>
      </c>
      <c r="F61" s="8"/>
      <c r="G61" s="1">
        <f>VLOOKUP(A:A,[1]TDSheet!$A:$G,7,0)</f>
        <v>0</v>
      </c>
      <c r="H61" s="1" t="e">
        <f>VLOOKUP(A:A,[1]TDSheet!$A:$H,8,0)</f>
        <v>#N/A</v>
      </c>
      <c r="I61" s="15">
        <f>VLOOKUP(A:A,[2]TDSheet!$A:$F,6,0)</f>
        <v>37.9</v>
      </c>
      <c r="J61" s="15">
        <f t="shared" si="9"/>
        <v>-24.004999999999999</v>
      </c>
      <c r="K61" s="15">
        <f>VLOOKUP(A:A,[1]TDSheet!$A:$L,12,0)</f>
        <v>0</v>
      </c>
      <c r="L61" s="15">
        <f>VLOOKUP(A:A,[1]TDSheet!$A:$M,13,0)</f>
        <v>0</v>
      </c>
      <c r="M61" s="15">
        <f>VLOOKUP(A:A,[1]TDSheet!$A:$T,20,0)</f>
        <v>0</v>
      </c>
      <c r="N61" s="15"/>
      <c r="O61" s="17"/>
      <c r="P61" s="17"/>
      <c r="Q61" s="17"/>
      <c r="R61" s="17"/>
      <c r="S61" s="15">
        <f t="shared" si="10"/>
        <v>2.7789999999999999</v>
      </c>
      <c r="T61" s="17"/>
      <c r="U61" s="18">
        <f t="shared" si="11"/>
        <v>0</v>
      </c>
      <c r="V61" s="15">
        <f t="shared" si="12"/>
        <v>0</v>
      </c>
      <c r="W61" s="15"/>
      <c r="X61" s="15"/>
      <c r="Y61" s="15">
        <f>VLOOKUP(A:A,[1]TDSheet!$A:$Y,25,0)</f>
        <v>26.6538</v>
      </c>
      <c r="Z61" s="15">
        <f>VLOOKUP(A:A,[1]TDSheet!$A:$Z,26,0)</f>
        <v>26.877800000000001</v>
      </c>
      <c r="AA61" s="15">
        <f>VLOOKUP(A:A,[1]TDSheet!$A:$AA,27,0)</f>
        <v>23.5824</v>
      </c>
      <c r="AB61" s="15">
        <v>0</v>
      </c>
      <c r="AC61" s="15" t="str">
        <f>VLOOKUP(A:A,[1]TDSheet!$A:$AC,29,0)</f>
        <v>увел</v>
      </c>
      <c r="AD61" s="15" t="e">
        <f>VLOOKUP(A:A,[1]TDSheet!$A:$AD,30,0)</f>
        <v>#N/A</v>
      </c>
      <c r="AE61" s="15">
        <f t="shared" si="13"/>
        <v>0</v>
      </c>
      <c r="AF61" s="15">
        <f t="shared" si="14"/>
        <v>0</v>
      </c>
      <c r="AG61" s="15">
        <f t="shared" si="15"/>
        <v>0</v>
      </c>
      <c r="AH61" s="15">
        <f t="shared" si="16"/>
        <v>0</v>
      </c>
      <c r="AI61" s="15">
        <f t="shared" si="17"/>
        <v>0</v>
      </c>
      <c r="AJ61" s="15">
        <f t="shared" si="18"/>
        <v>0</v>
      </c>
      <c r="AK61" s="15"/>
      <c r="AL61" s="15"/>
    </row>
    <row r="62" spans="1:38" s="1" customFormat="1" ht="11.1" customHeight="1" outlineLevel="1" x14ac:dyDescent="0.2">
      <c r="A62" s="7" t="s">
        <v>65</v>
      </c>
      <c r="B62" s="7" t="s">
        <v>8</v>
      </c>
      <c r="C62" s="8">
        <v>78</v>
      </c>
      <c r="D62" s="8">
        <v>297</v>
      </c>
      <c r="E62" s="8">
        <v>267</v>
      </c>
      <c r="F62" s="8">
        <v>92</v>
      </c>
      <c r="G62" s="1">
        <f>VLOOKUP(A:A,[1]TDSheet!$A:$G,7,0)</f>
        <v>0.27</v>
      </c>
      <c r="H62" s="1" t="e">
        <f>VLOOKUP(A:A,[1]TDSheet!$A:$H,8,0)</f>
        <v>#N/A</v>
      </c>
      <c r="I62" s="15">
        <f>VLOOKUP(A:A,[2]TDSheet!$A:$F,6,0)</f>
        <v>282</v>
      </c>
      <c r="J62" s="15">
        <f t="shared" si="9"/>
        <v>-15</v>
      </c>
      <c r="K62" s="15">
        <f>VLOOKUP(A:A,[1]TDSheet!$A:$L,12,0)</f>
        <v>0</v>
      </c>
      <c r="L62" s="15">
        <f>VLOOKUP(A:A,[1]TDSheet!$A:$M,13,0)</f>
        <v>120</v>
      </c>
      <c r="M62" s="15">
        <f>VLOOKUP(A:A,[1]TDSheet!$A:$T,20,0)</f>
        <v>80</v>
      </c>
      <c r="N62" s="15"/>
      <c r="O62" s="17">
        <v>40</v>
      </c>
      <c r="P62" s="17">
        <v>80</v>
      </c>
      <c r="Q62" s="17">
        <v>40</v>
      </c>
      <c r="R62" s="17">
        <v>80</v>
      </c>
      <c r="S62" s="15">
        <f t="shared" si="10"/>
        <v>53.4</v>
      </c>
      <c r="T62" s="17"/>
      <c r="U62" s="18">
        <f t="shared" si="11"/>
        <v>9.9625468164794011</v>
      </c>
      <c r="V62" s="15">
        <f t="shared" si="12"/>
        <v>1.7228464419475655</v>
      </c>
      <c r="W62" s="15"/>
      <c r="X62" s="15"/>
      <c r="Y62" s="15">
        <f>VLOOKUP(A:A,[1]TDSheet!$A:$Y,25,0)</f>
        <v>38.799999999999997</v>
      </c>
      <c r="Z62" s="15">
        <f>VLOOKUP(A:A,[1]TDSheet!$A:$Z,26,0)</f>
        <v>36</v>
      </c>
      <c r="AA62" s="15">
        <f>VLOOKUP(A:A,[1]TDSheet!$A:$AA,27,0)</f>
        <v>43.4</v>
      </c>
      <c r="AB62" s="15">
        <f>VLOOKUP(A:A,[3]TDSheet!$A:$D,4,0)</f>
        <v>34</v>
      </c>
      <c r="AC62" s="15" t="str">
        <f>VLOOKUP(A:A,[1]TDSheet!$A:$AC,29,0)</f>
        <v>вит</v>
      </c>
      <c r="AD62" s="15" t="e">
        <f>VLOOKUP(A:A,[1]TDSheet!$A:$AD,30,0)</f>
        <v>#N/A</v>
      </c>
      <c r="AE62" s="15">
        <f t="shared" si="13"/>
        <v>10.8</v>
      </c>
      <c r="AF62" s="15">
        <f t="shared" si="14"/>
        <v>21.6</v>
      </c>
      <c r="AG62" s="15">
        <f t="shared" si="15"/>
        <v>0</v>
      </c>
      <c r="AH62" s="15">
        <f t="shared" si="16"/>
        <v>0</v>
      </c>
      <c r="AI62" s="15">
        <f t="shared" si="17"/>
        <v>10.8</v>
      </c>
      <c r="AJ62" s="15">
        <f t="shared" si="18"/>
        <v>21.6</v>
      </c>
      <c r="AK62" s="15"/>
      <c r="AL62" s="15"/>
    </row>
    <row r="63" spans="1:38" s="1" customFormat="1" ht="11.1" customHeight="1" outlineLevel="1" x14ac:dyDescent="0.2">
      <c r="A63" s="7" t="s">
        <v>66</v>
      </c>
      <c r="B63" s="7" t="s">
        <v>8</v>
      </c>
      <c r="C63" s="8">
        <v>256</v>
      </c>
      <c r="D63" s="8">
        <v>533</v>
      </c>
      <c r="E63" s="8">
        <v>490</v>
      </c>
      <c r="F63" s="8">
        <v>285</v>
      </c>
      <c r="G63" s="1">
        <f>VLOOKUP(A:A,[1]TDSheet!$A:$G,7,0)</f>
        <v>0.3</v>
      </c>
      <c r="H63" s="1" t="e">
        <f>VLOOKUP(A:A,[1]TDSheet!$A:$H,8,0)</f>
        <v>#N/A</v>
      </c>
      <c r="I63" s="15">
        <f>VLOOKUP(A:A,[2]TDSheet!$A:$F,6,0)</f>
        <v>759</v>
      </c>
      <c r="J63" s="15">
        <f t="shared" si="9"/>
        <v>-269</v>
      </c>
      <c r="K63" s="15">
        <f>VLOOKUP(A:A,[1]TDSheet!$A:$L,12,0)</f>
        <v>740</v>
      </c>
      <c r="L63" s="15">
        <f>VLOOKUP(A:A,[1]TDSheet!$A:$M,13,0)</f>
        <v>0</v>
      </c>
      <c r="M63" s="15">
        <f>VLOOKUP(A:A,[1]TDSheet!$A:$T,20,0)</f>
        <v>240</v>
      </c>
      <c r="N63" s="15"/>
      <c r="O63" s="17">
        <v>80</v>
      </c>
      <c r="P63" s="17">
        <v>120</v>
      </c>
      <c r="Q63" s="17">
        <v>120</v>
      </c>
      <c r="R63" s="17">
        <v>120</v>
      </c>
      <c r="S63" s="15">
        <f t="shared" si="10"/>
        <v>98</v>
      </c>
      <c r="T63" s="17">
        <v>120</v>
      </c>
      <c r="U63" s="18">
        <f t="shared" si="11"/>
        <v>18.622448979591837</v>
      </c>
      <c r="V63" s="15">
        <f t="shared" si="12"/>
        <v>2.9081632653061225</v>
      </c>
      <c r="W63" s="15"/>
      <c r="X63" s="15"/>
      <c r="Y63" s="15">
        <f>VLOOKUP(A:A,[1]TDSheet!$A:$Y,25,0)</f>
        <v>92.6</v>
      </c>
      <c r="Z63" s="15">
        <f>VLOOKUP(A:A,[1]TDSheet!$A:$Z,26,0)</f>
        <v>101.2</v>
      </c>
      <c r="AA63" s="15">
        <f>VLOOKUP(A:A,[1]TDSheet!$A:$AA,27,0)</f>
        <v>103</v>
      </c>
      <c r="AB63" s="15">
        <f>VLOOKUP(A:A,[3]TDSheet!$A:$D,4,0)</f>
        <v>71</v>
      </c>
      <c r="AC63" s="21" t="str">
        <f>VLOOKUP(A:A,[1]TDSheet!$A:$AC,29,0)</f>
        <v>вит</v>
      </c>
      <c r="AD63" s="15" t="e">
        <f>VLOOKUP(A:A,[1]TDSheet!$A:$AD,30,0)</f>
        <v>#N/A</v>
      </c>
      <c r="AE63" s="15">
        <f t="shared" si="13"/>
        <v>36</v>
      </c>
      <c r="AF63" s="15">
        <f t="shared" si="14"/>
        <v>36</v>
      </c>
      <c r="AG63" s="15">
        <f t="shared" si="15"/>
        <v>36</v>
      </c>
      <c r="AH63" s="15">
        <f t="shared" si="16"/>
        <v>0</v>
      </c>
      <c r="AI63" s="15">
        <f t="shared" si="17"/>
        <v>24</v>
      </c>
      <c r="AJ63" s="15">
        <f t="shared" si="18"/>
        <v>36</v>
      </c>
      <c r="AK63" s="15"/>
      <c r="AL63" s="15"/>
    </row>
    <row r="64" spans="1:38" s="1" customFormat="1" ht="11.1" customHeight="1" outlineLevel="1" x14ac:dyDescent="0.2">
      <c r="A64" s="7" t="s">
        <v>97</v>
      </c>
      <c r="B64" s="7" t="s">
        <v>8</v>
      </c>
      <c r="C64" s="8">
        <v>13</v>
      </c>
      <c r="D64" s="8">
        <v>5</v>
      </c>
      <c r="E64" s="8">
        <v>4</v>
      </c>
      <c r="F64" s="8">
        <v>14</v>
      </c>
      <c r="G64" s="1">
        <f>VLOOKUP(A:A,[1]TDSheet!$A:$G,7,0)</f>
        <v>0</v>
      </c>
      <c r="H64" s="1" t="e">
        <f>VLOOKUP(A:A,[1]TDSheet!$A:$H,8,0)</f>
        <v>#N/A</v>
      </c>
      <c r="I64" s="15">
        <f>VLOOKUP(A:A,[2]TDSheet!$A:$F,6,0)</f>
        <v>4</v>
      </c>
      <c r="J64" s="15">
        <f t="shared" si="9"/>
        <v>0</v>
      </c>
      <c r="K64" s="15">
        <f>VLOOKUP(A:A,[1]TDSheet!$A:$L,12,0)</f>
        <v>0</v>
      </c>
      <c r="L64" s="15">
        <f>VLOOKUP(A:A,[1]TDSheet!$A:$M,13,0)</f>
        <v>0</v>
      </c>
      <c r="M64" s="15">
        <f>VLOOKUP(A:A,[1]TDSheet!$A:$T,20,0)</f>
        <v>0</v>
      </c>
      <c r="N64" s="15"/>
      <c r="O64" s="17"/>
      <c r="P64" s="17"/>
      <c r="Q64" s="17"/>
      <c r="R64" s="17"/>
      <c r="S64" s="15">
        <f t="shared" si="10"/>
        <v>0.8</v>
      </c>
      <c r="T64" s="17"/>
      <c r="U64" s="18">
        <f t="shared" si="11"/>
        <v>17.5</v>
      </c>
      <c r="V64" s="15">
        <f t="shared" si="12"/>
        <v>17.5</v>
      </c>
      <c r="W64" s="15"/>
      <c r="X64" s="15"/>
      <c r="Y64" s="15">
        <f>VLOOKUP(A:A,[1]TDSheet!$A:$Y,25,0)</f>
        <v>3.8</v>
      </c>
      <c r="Z64" s="15">
        <f>VLOOKUP(A:A,[1]TDSheet!$A:$Z,26,0)</f>
        <v>4.4000000000000004</v>
      </c>
      <c r="AA64" s="15">
        <f>VLOOKUP(A:A,[1]TDSheet!$A:$AA,27,0)</f>
        <v>2.6</v>
      </c>
      <c r="AB64" s="15">
        <v>0</v>
      </c>
      <c r="AC64" s="15" t="str">
        <f>VLOOKUP(A:A,[1]TDSheet!$A:$AC,29,0)</f>
        <v>завод</v>
      </c>
      <c r="AD64" s="15" t="e">
        <f>VLOOKUP(A:A,[1]TDSheet!$A:$AD,30,0)</f>
        <v>#N/A</v>
      </c>
      <c r="AE64" s="15">
        <f t="shared" si="13"/>
        <v>0</v>
      </c>
      <c r="AF64" s="15">
        <f t="shared" si="14"/>
        <v>0</v>
      </c>
      <c r="AG64" s="15">
        <f t="shared" si="15"/>
        <v>0</v>
      </c>
      <c r="AH64" s="15">
        <f t="shared" si="16"/>
        <v>0</v>
      </c>
      <c r="AI64" s="15">
        <f t="shared" si="17"/>
        <v>0</v>
      </c>
      <c r="AJ64" s="15">
        <f t="shared" si="18"/>
        <v>0</v>
      </c>
      <c r="AK64" s="15"/>
      <c r="AL64" s="15"/>
    </row>
    <row r="65" spans="1:38" s="1" customFormat="1" ht="11.1" customHeight="1" outlineLevel="1" x14ac:dyDescent="0.2">
      <c r="A65" s="7" t="s">
        <v>67</v>
      </c>
      <c r="B65" s="7" t="s">
        <v>8</v>
      </c>
      <c r="C65" s="8">
        <v>3891</v>
      </c>
      <c r="D65" s="8">
        <v>16772</v>
      </c>
      <c r="E65" s="20">
        <v>10245</v>
      </c>
      <c r="F65" s="20">
        <v>5197</v>
      </c>
      <c r="G65" s="1">
        <f>VLOOKUP(A:A,[1]TDSheet!$A:$G,7,0)</f>
        <v>0.41</v>
      </c>
      <c r="H65" s="1" t="e">
        <f>VLOOKUP(A:A,[1]TDSheet!$A:$H,8,0)</f>
        <v>#N/A</v>
      </c>
      <c r="I65" s="15">
        <f>VLOOKUP(A:A,[2]TDSheet!$A:$F,6,0)</f>
        <v>10013</v>
      </c>
      <c r="J65" s="15">
        <f t="shared" si="9"/>
        <v>232</v>
      </c>
      <c r="K65" s="15">
        <f>VLOOKUP(A:A,[1]TDSheet!$A:$L,12,0)</f>
        <v>1000</v>
      </c>
      <c r="L65" s="15">
        <f>VLOOKUP(A:A,[1]TDSheet!$A:$M,13,0)</f>
        <v>4100</v>
      </c>
      <c r="M65" s="15">
        <f>VLOOKUP(A:A,[1]TDSheet!$A:$T,20,0)</f>
        <v>700</v>
      </c>
      <c r="N65" s="15"/>
      <c r="O65" s="17">
        <v>1000</v>
      </c>
      <c r="P65" s="17">
        <v>3800</v>
      </c>
      <c r="Q65" s="17">
        <v>800</v>
      </c>
      <c r="R65" s="17">
        <v>3800</v>
      </c>
      <c r="S65" s="15">
        <f t="shared" si="10"/>
        <v>2049</v>
      </c>
      <c r="T65" s="17">
        <v>800</v>
      </c>
      <c r="U65" s="18">
        <f t="shared" si="11"/>
        <v>10.345046364080039</v>
      </c>
      <c r="V65" s="15">
        <f t="shared" si="12"/>
        <v>2.5363591996095658</v>
      </c>
      <c r="W65" s="15"/>
      <c r="X65" s="15"/>
      <c r="Y65" s="15">
        <f>VLOOKUP(A:A,[1]TDSheet!$A:$Y,25,0)</f>
        <v>1688.4</v>
      </c>
      <c r="Z65" s="15">
        <f>VLOOKUP(A:A,[1]TDSheet!$A:$Z,26,0)</f>
        <v>1895.8</v>
      </c>
      <c r="AA65" s="15">
        <f>VLOOKUP(A:A,[1]TDSheet!$A:$AA,27,0)</f>
        <v>2058.1999999999998</v>
      </c>
      <c r="AB65" s="15">
        <f>VLOOKUP(A:A,[3]TDSheet!$A:$D,4,0)</f>
        <v>1510</v>
      </c>
      <c r="AC65" s="15">
        <f>VLOOKUP(A:A,[1]TDSheet!$A:$AC,29,0)</f>
        <v>0</v>
      </c>
      <c r="AD65" s="15" t="e">
        <f>VLOOKUP(A:A,[1]TDSheet!$A:$AD,30,0)</f>
        <v>#N/A</v>
      </c>
      <c r="AE65" s="15">
        <f t="shared" si="13"/>
        <v>328</v>
      </c>
      <c r="AF65" s="15">
        <f t="shared" si="14"/>
        <v>1558</v>
      </c>
      <c r="AG65" s="15">
        <f t="shared" si="15"/>
        <v>328</v>
      </c>
      <c r="AH65" s="15">
        <f t="shared" si="16"/>
        <v>0</v>
      </c>
      <c r="AI65" s="15">
        <f t="shared" si="17"/>
        <v>410</v>
      </c>
      <c r="AJ65" s="15">
        <f t="shared" si="18"/>
        <v>1558</v>
      </c>
      <c r="AK65" s="15"/>
      <c r="AL65" s="15"/>
    </row>
    <row r="66" spans="1:38" s="1" customFormat="1" ht="11.1" customHeight="1" outlineLevel="1" x14ac:dyDescent="0.2">
      <c r="A66" s="7" t="s">
        <v>68</v>
      </c>
      <c r="B66" s="7" t="s">
        <v>9</v>
      </c>
      <c r="C66" s="8">
        <v>2282.9450000000002</v>
      </c>
      <c r="D66" s="8">
        <v>9387.6919999999991</v>
      </c>
      <c r="E66" s="20">
        <v>6103</v>
      </c>
      <c r="F66" s="20">
        <v>2620</v>
      </c>
      <c r="G66" s="1">
        <f>VLOOKUP(A:A,[1]TDSheet!$A:$G,7,0)</f>
        <v>1</v>
      </c>
      <c r="H66" s="1" t="e">
        <f>VLOOKUP(A:A,[1]TDSheet!$A:$H,8,0)</f>
        <v>#N/A</v>
      </c>
      <c r="I66" s="15">
        <f>VLOOKUP(A:A,[2]TDSheet!$A:$F,6,0)</f>
        <v>5477.3</v>
      </c>
      <c r="J66" s="15">
        <f t="shared" si="9"/>
        <v>625.69999999999982</v>
      </c>
      <c r="K66" s="15">
        <f>VLOOKUP(A:A,[1]TDSheet!$A:$L,12,0)</f>
        <v>1400</v>
      </c>
      <c r="L66" s="15">
        <f>VLOOKUP(A:A,[1]TDSheet!$A:$M,13,0)</f>
        <v>2000</v>
      </c>
      <c r="M66" s="15">
        <f>VLOOKUP(A:A,[1]TDSheet!$A:$T,20,0)</f>
        <v>200</v>
      </c>
      <c r="N66" s="15"/>
      <c r="O66" s="17">
        <v>300</v>
      </c>
      <c r="P66" s="17">
        <v>2300</v>
      </c>
      <c r="Q66" s="17">
        <v>800</v>
      </c>
      <c r="R66" s="17">
        <v>2250</v>
      </c>
      <c r="S66" s="15">
        <f t="shared" si="10"/>
        <v>1220.5999999999999</v>
      </c>
      <c r="T66" s="17">
        <v>800</v>
      </c>
      <c r="U66" s="18">
        <f t="shared" si="11"/>
        <v>10.380140914304441</v>
      </c>
      <c r="V66" s="15">
        <f t="shared" si="12"/>
        <v>2.1464853350811079</v>
      </c>
      <c r="W66" s="15"/>
      <c r="X66" s="15"/>
      <c r="Y66" s="15">
        <f>VLOOKUP(A:A,[1]TDSheet!$A:$Y,25,0)</f>
        <v>828</v>
      </c>
      <c r="Z66" s="15">
        <f>VLOOKUP(A:A,[1]TDSheet!$A:$Z,26,0)</f>
        <v>1077.4000000000001</v>
      </c>
      <c r="AA66" s="15">
        <f>VLOOKUP(A:A,[1]TDSheet!$A:$AA,27,0)</f>
        <v>1152.4000000000001</v>
      </c>
      <c r="AB66" s="15">
        <f>VLOOKUP(A:A,[3]TDSheet!$A:$D,4,0)</f>
        <v>1132.9739999999999</v>
      </c>
      <c r="AC66" s="15" t="str">
        <f>VLOOKUP(A:A,[1]TDSheet!$A:$AC,29,0)</f>
        <v>м2400</v>
      </c>
      <c r="AD66" s="15" t="e">
        <f>VLOOKUP(A:A,[1]TDSheet!$A:$AD,30,0)</f>
        <v>#N/A</v>
      </c>
      <c r="AE66" s="15">
        <f t="shared" si="13"/>
        <v>800</v>
      </c>
      <c r="AF66" s="15">
        <f t="shared" si="14"/>
        <v>2250</v>
      </c>
      <c r="AG66" s="15">
        <f t="shared" si="15"/>
        <v>800</v>
      </c>
      <c r="AH66" s="15">
        <f t="shared" si="16"/>
        <v>0</v>
      </c>
      <c r="AI66" s="15">
        <f t="shared" si="17"/>
        <v>300</v>
      </c>
      <c r="AJ66" s="15">
        <f t="shared" si="18"/>
        <v>2300</v>
      </c>
      <c r="AK66" s="15"/>
      <c r="AL66" s="15"/>
    </row>
    <row r="67" spans="1:38" s="1" customFormat="1" ht="11.1" customHeight="1" outlineLevel="1" x14ac:dyDescent="0.2">
      <c r="A67" s="7" t="s">
        <v>69</v>
      </c>
      <c r="B67" s="7" t="s">
        <v>8</v>
      </c>
      <c r="C67" s="8">
        <v>1170</v>
      </c>
      <c r="D67" s="8">
        <v>2917</v>
      </c>
      <c r="E67" s="8">
        <v>2569</v>
      </c>
      <c r="F67" s="8">
        <v>1469</v>
      </c>
      <c r="G67" s="1">
        <f>VLOOKUP(A:A,[1]TDSheet!$A:$G,7,0)</f>
        <v>0.35</v>
      </c>
      <c r="H67" s="1" t="e">
        <f>VLOOKUP(A:A,[1]TDSheet!$A:$H,8,0)</f>
        <v>#N/A</v>
      </c>
      <c r="I67" s="15">
        <f>VLOOKUP(A:A,[2]TDSheet!$A:$F,6,0)</f>
        <v>2547</v>
      </c>
      <c r="J67" s="15">
        <f t="shared" si="9"/>
        <v>22</v>
      </c>
      <c r="K67" s="15">
        <f>VLOOKUP(A:A,[1]TDSheet!$A:$L,12,0)</f>
        <v>120</v>
      </c>
      <c r="L67" s="15">
        <f>VLOOKUP(A:A,[1]TDSheet!$A:$M,13,0)</f>
        <v>840</v>
      </c>
      <c r="M67" s="15">
        <f>VLOOKUP(A:A,[1]TDSheet!$A:$T,20,0)</f>
        <v>240</v>
      </c>
      <c r="N67" s="15">
        <v>480</v>
      </c>
      <c r="O67" s="17"/>
      <c r="P67" s="17">
        <v>840</v>
      </c>
      <c r="Q67" s="17">
        <v>480</v>
      </c>
      <c r="R67" s="17">
        <v>840</v>
      </c>
      <c r="S67" s="15">
        <f t="shared" si="10"/>
        <v>513.79999999999995</v>
      </c>
      <c r="T67" s="17"/>
      <c r="U67" s="18">
        <f t="shared" si="11"/>
        <v>10.332814324639939</v>
      </c>
      <c r="V67" s="15">
        <f t="shared" si="12"/>
        <v>2.8590891397430909</v>
      </c>
      <c r="W67" s="15"/>
      <c r="X67" s="15"/>
      <c r="Y67" s="15">
        <f>VLOOKUP(A:A,[1]TDSheet!$A:$Y,25,0)</f>
        <v>492.6</v>
      </c>
      <c r="Z67" s="15">
        <f>VLOOKUP(A:A,[1]TDSheet!$A:$Z,26,0)</f>
        <v>494</v>
      </c>
      <c r="AA67" s="15">
        <f>VLOOKUP(A:A,[1]TDSheet!$A:$AA,27,0)</f>
        <v>522.20000000000005</v>
      </c>
      <c r="AB67" s="15">
        <f>VLOOKUP(A:A,[3]TDSheet!$A:$D,4,0)</f>
        <v>284</v>
      </c>
      <c r="AC67" s="15" t="str">
        <f>VLOOKUP(A:A,[1]TDSheet!$A:$AC,29,0)</f>
        <v>м960</v>
      </c>
      <c r="AD67" s="15" t="e">
        <f>VLOOKUP(A:A,[1]TDSheet!$A:$AD,30,0)</f>
        <v>#N/A</v>
      </c>
      <c r="AE67" s="15">
        <f t="shared" si="13"/>
        <v>168</v>
      </c>
      <c r="AF67" s="15">
        <f t="shared" si="14"/>
        <v>294</v>
      </c>
      <c r="AG67" s="15">
        <f t="shared" si="15"/>
        <v>0</v>
      </c>
      <c r="AH67" s="15">
        <f t="shared" si="16"/>
        <v>168</v>
      </c>
      <c r="AI67" s="15">
        <f t="shared" si="17"/>
        <v>0</v>
      </c>
      <c r="AJ67" s="15">
        <f t="shared" si="18"/>
        <v>294</v>
      </c>
      <c r="AK67" s="15"/>
      <c r="AL67" s="15"/>
    </row>
    <row r="68" spans="1:38" s="1" customFormat="1" ht="11.1" customHeight="1" outlineLevel="1" x14ac:dyDescent="0.2">
      <c r="A68" s="7" t="s">
        <v>70</v>
      </c>
      <c r="B68" s="7" t="s">
        <v>8</v>
      </c>
      <c r="C68" s="8">
        <v>61</v>
      </c>
      <c r="D68" s="8">
        <v>273</v>
      </c>
      <c r="E68" s="8">
        <v>120</v>
      </c>
      <c r="F68" s="8">
        <v>189</v>
      </c>
      <c r="G68" s="1">
        <f>VLOOKUP(A:A,[1]TDSheet!$A:$G,7,0)</f>
        <v>0.6</v>
      </c>
      <c r="H68" s="1" t="e">
        <f>VLOOKUP(A:A,[1]TDSheet!$A:$H,8,0)</f>
        <v>#N/A</v>
      </c>
      <c r="I68" s="15">
        <f>VLOOKUP(A:A,[2]TDSheet!$A:$F,6,0)</f>
        <v>144</v>
      </c>
      <c r="J68" s="15">
        <f t="shared" si="9"/>
        <v>-24</v>
      </c>
      <c r="K68" s="15">
        <f>VLOOKUP(A:A,[1]TDSheet!$A:$L,12,0)</f>
        <v>20</v>
      </c>
      <c r="L68" s="15">
        <f>VLOOKUP(A:A,[1]TDSheet!$A:$M,13,0)</f>
        <v>60</v>
      </c>
      <c r="M68" s="15">
        <f>VLOOKUP(A:A,[1]TDSheet!$A:$T,20,0)</f>
        <v>0</v>
      </c>
      <c r="N68" s="15"/>
      <c r="O68" s="17"/>
      <c r="P68" s="17"/>
      <c r="Q68" s="17"/>
      <c r="R68" s="17"/>
      <c r="S68" s="15">
        <f t="shared" si="10"/>
        <v>24</v>
      </c>
      <c r="T68" s="17"/>
      <c r="U68" s="18">
        <f t="shared" si="11"/>
        <v>11.208333333333334</v>
      </c>
      <c r="V68" s="15">
        <f t="shared" si="12"/>
        <v>7.875</v>
      </c>
      <c r="W68" s="15"/>
      <c r="X68" s="15"/>
      <c r="Y68" s="15">
        <f>VLOOKUP(A:A,[1]TDSheet!$A:$Y,25,0)</f>
        <v>32.6</v>
      </c>
      <c r="Z68" s="15">
        <f>VLOOKUP(A:A,[1]TDSheet!$A:$Z,26,0)</f>
        <v>23.4</v>
      </c>
      <c r="AA68" s="15">
        <f>VLOOKUP(A:A,[1]TDSheet!$A:$AA,27,0)</f>
        <v>27.6</v>
      </c>
      <c r="AB68" s="15">
        <f>VLOOKUP(A:A,[3]TDSheet!$A:$D,4,0)</f>
        <v>8</v>
      </c>
      <c r="AC68" s="15" t="str">
        <f>VLOOKUP(A:A,[1]TDSheet!$A:$AC,29,0)</f>
        <v>увел</v>
      </c>
      <c r="AD68" s="15" t="e">
        <f>VLOOKUP(A:A,[1]TDSheet!$A:$AD,30,0)</f>
        <v>#N/A</v>
      </c>
      <c r="AE68" s="15">
        <f t="shared" si="13"/>
        <v>0</v>
      </c>
      <c r="AF68" s="15">
        <f t="shared" si="14"/>
        <v>0</v>
      </c>
      <c r="AG68" s="15">
        <f t="shared" si="15"/>
        <v>0</v>
      </c>
      <c r="AH68" s="15">
        <f t="shared" si="16"/>
        <v>0</v>
      </c>
      <c r="AI68" s="15">
        <f t="shared" si="17"/>
        <v>0</v>
      </c>
      <c r="AJ68" s="15">
        <f t="shared" si="18"/>
        <v>0</v>
      </c>
      <c r="AK68" s="15"/>
      <c r="AL68" s="15"/>
    </row>
    <row r="69" spans="1:38" s="1" customFormat="1" ht="11.1" customHeight="1" outlineLevel="1" x14ac:dyDescent="0.2">
      <c r="A69" s="7" t="s">
        <v>71</v>
      </c>
      <c r="B69" s="7" t="s">
        <v>9</v>
      </c>
      <c r="C69" s="8">
        <v>29.17</v>
      </c>
      <c r="D69" s="8">
        <v>258.60700000000003</v>
      </c>
      <c r="E69" s="8">
        <v>138.84</v>
      </c>
      <c r="F69" s="8">
        <v>136.47900000000001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133.5</v>
      </c>
      <c r="J69" s="15">
        <f t="shared" si="9"/>
        <v>5.3400000000000034</v>
      </c>
      <c r="K69" s="15">
        <f>VLOOKUP(A:A,[1]TDSheet!$A:$L,12,0)</f>
        <v>0</v>
      </c>
      <c r="L69" s="15">
        <f>VLOOKUP(A:A,[1]TDSheet!$A:$M,13,0)</f>
        <v>120</v>
      </c>
      <c r="M69" s="15">
        <f>VLOOKUP(A:A,[1]TDSheet!$A:$T,20,0)</f>
        <v>0</v>
      </c>
      <c r="N69" s="15"/>
      <c r="O69" s="17"/>
      <c r="P69" s="17">
        <v>30</v>
      </c>
      <c r="Q69" s="17"/>
      <c r="R69" s="17"/>
      <c r="S69" s="15">
        <f t="shared" si="10"/>
        <v>27.768000000000001</v>
      </c>
      <c r="T69" s="17"/>
      <c r="U69" s="18">
        <f t="shared" si="11"/>
        <v>10.316875540190148</v>
      </c>
      <c r="V69" s="15">
        <f t="shared" si="12"/>
        <v>4.9149740708729475</v>
      </c>
      <c r="W69" s="15"/>
      <c r="X69" s="15"/>
      <c r="Y69" s="15">
        <f>VLOOKUP(A:A,[1]TDSheet!$A:$Y,25,0)</f>
        <v>20.821199999999997</v>
      </c>
      <c r="Z69" s="15">
        <f>VLOOKUP(A:A,[1]TDSheet!$A:$Z,26,0)</f>
        <v>27.0974</v>
      </c>
      <c r="AA69" s="15">
        <f>VLOOKUP(A:A,[1]TDSheet!$A:$AA,27,0)</f>
        <v>29.696800000000003</v>
      </c>
      <c r="AB69" s="15">
        <f>VLOOKUP(A:A,[3]TDSheet!$A:$D,4,0)</f>
        <v>27.622</v>
      </c>
      <c r="AC69" s="15" t="str">
        <f>VLOOKUP(A:A,[1]TDSheet!$A:$AC,29,0)</f>
        <v>увел</v>
      </c>
      <c r="AD69" s="15" t="e">
        <f>VLOOKUP(A:A,[1]TDSheet!$A:$AD,30,0)</f>
        <v>#N/A</v>
      </c>
      <c r="AE69" s="15">
        <f t="shared" si="13"/>
        <v>0</v>
      </c>
      <c r="AF69" s="15">
        <f t="shared" si="14"/>
        <v>0</v>
      </c>
      <c r="AG69" s="15">
        <f t="shared" si="15"/>
        <v>0</v>
      </c>
      <c r="AH69" s="15">
        <f t="shared" si="16"/>
        <v>0</v>
      </c>
      <c r="AI69" s="15">
        <f t="shared" si="17"/>
        <v>0</v>
      </c>
      <c r="AJ69" s="15">
        <f t="shared" si="18"/>
        <v>30</v>
      </c>
      <c r="AK69" s="15"/>
      <c r="AL69" s="15"/>
    </row>
    <row r="70" spans="1:38" s="1" customFormat="1" ht="11.1" customHeight="1" outlineLevel="1" x14ac:dyDescent="0.2">
      <c r="A70" s="7" t="s">
        <v>72</v>
      </c>
      <c r="B70" s="7" t="s">
        <v>8</v>
      </c>
      <c r="C70" s="8">
        <v>1453</v>
      </c>
      <c r="D70" s="8">
        <v>2805</v>
      </c>
      <c r="E70" s="8">
        <v>2979</v>
      </c>
      <c r="F70" s="8">
        <v>1232</v>
      </c>
      <c r="G70" s="1">
        <f>VLOOKUP(A:A,[1]TDSheet!$A:$G,7,0)</f>
        <v>0.4</v>
      </c>
      <c r="H70" s="1" t="e">
        <f>VLOOKUP(A:A,[1]TDSheet!$A:$H,8,0)</f>
        <v>#N/A</v>
      </c>
      <c r="I70" s="15">
        <f>VLOOKUP(A:A,[2]TDSheet!$A:$F,6,0)</f>
        <v>2985</v>
      </c>
      <c r="J70" s="15">
        <f t="shared" si="9"/>
        <v>-6</v>
      </c>
      <c r="K70" s="15">
        <f>VLOOKUP(A:A,[1]TDSheet!$A:$L,12,0)</f>
        <v>240</v>
      </c>
      <c r="L70" s="15">
        <f>VLOOKUP(A:A,[1]TDSheet!$A:$M,13,0)</f>
        <v>1200</v>
      </c>
      <c r="M70" s="15">
        <f>VLOOKUP(A:A,[1]TDSheet!$A:$T,20,0)</f>
        <v>360</v>
      </c>
      <c r="N70" s="15">
        <v>480</v>
      </c>
      <c r="O70" s="17"/>
      <c r="P70" s="17">
        <v>840</v>
      </c>
      <c r="Q70" s="17">
        <v>480</v>
      </c>
      <c r="R70" s="17">
        <v>960</v>
      </c>
      <c r="S70" s="15">
        <f t="shared" si="10"/>
        <v>595.79999999999995</v>
      </c>
      <c r="T70" s="17">
        <v>240</v>
      </c>
      <c r="U70" s="18">
        <f t="shared" si="11"/>
        <v>10.124202752601544</v>
      </c>
      <c r="V70" s="15">
        <f t="shared" si="12"/>
        <v>2.0678079892581405</v>
      </c>
      <c r="W70" s="15"/>
      <c r="X70" s="15"/>
      <c r="Y70" s="15">
        <f>VLOOKUP(A:A,[1]TDSheet!$A:$Y,25,0)</f>
        <v>452.2</v>
      </c>
      <c r="Z70" s="15">
        <f>VLOOKUP(A:A,[1]TDSheet!$A:$Z,26,0)</f>
        <v>546.20000000000005</v>
      </c>
      <c r="AA70" s="15">
        <f>VLOOKUP(A:A,[1]TDSheet!$A:$AA,27,0)</f>
        <v>545.4</v>
      </c>
      <c r="AB70" s="15">
        <f>VLOOKUP(A:A,[3]TDSheet!$A:$D,4,0)</f>
        <v>485</v>
      </c>
      <c r="AC70" s="15" t="str">
        <f>VLOOKUP(A:A,[1]TDSheet!$A:$AC,29,0)</f>
        <v>м840</v>
      </c>
      <c r="AD70" s="15" t="e">
        <f>VLOOKUP(A:A,[1]TDSheet!$A:$AD,30,0)</f>
        <v>#N/A</v>
      </c>
      <c r="AE70" s="15">
        <f t="shared" si="13"/>
        <v>192</v>
      </c>
      <c r="AF70" s="15">
        <f t="shared" si="14"/>
        <v>384</v>
      </c>
      <c r="AG70" s="15">
        <f t="shared" si="15"/>
        <v>96</v>
      </c>
      <c r="AH70" s="15">
        <f t="shared" si="16"/>
        <v>192</v>
      </c>
      <c r="AI70" s="15">
        <f t="shared" si="17"/>
        <v>0</v>
      </c>
      <c r="AJ70" s="15">
        <f t="shared" si="18"/>
        <v>336</v>
      </c>
      <c r="AK70" s="15"/>
      <c r="AL70" s="15"/>
    </row>
    <row r="71" spans="1:38" s="1" customFormat="1" ht="11.1" customHeight="1" outlineLevel="1" x14ac:dyDescent="0.2">
      <c r="A71" s="7" t="s">
        <v>73</v>
      </c>
      <c r="B71" s="7" t="s">
        <v>8</v>
      </c>
      <c r="C71" s="8">
        <v>1964</v>
      </c>
      <c r="D71" s="8">
        <v>7658</v>
      </c>
      <c r="E71" s="8">
        <v>4997</v>
      </c>
      <c r="F71" s="8">
        <v>2672</v>
      </c>
      <c r="G71" s="1">
        <f>VLOOKUP(A:A,[1]TDSheet!$A:$G,7,0)</f>
        <v>0.41</v>
      </c>
      <c r="H71" s="1" t="e">
        <f>VLOOKUP(A:A,[1]TDSheet!$A:$H,8,0)</f>
        <v>#N/A</v>
      </c>
      <c r="I71" s="15">
        <f>VLOOKUP(A:A,[2]TDSheet!$A:$F,6,0)</f>
        <v>5070</v>
      </c>
      <c r="J71" s="15">
        <f t="shared" si="9"/>
        <v>-73</v>
      </c>
      <c r="K71" s="15">
        <f>VLOOKUP(A:A,[1]TDSheet!$A:$L,12,0)</f>
        <v>250</v>
      </c>
      <c r="L71" s="15">
        <f>VLOOKUP(A:A,[1]TDSheet!$A:$M,13,0)</f>
        <v>1200</v>
      </c>
      <c r="M71" s="15">
        <f>VLOOKUP(A:A,[1]TDSheet!$A:$T,20,0)</f>
        <v>800</v>
      </c>
      <c r="N71" s="15">
        <v>400</v>
      </c>
      <c r="O71" s="17">
        <v>300</v>
      </c>
      <c r="P71" s="17">
        <v>1700</v>
      </c>
      <c r="Q71" s="17">
        <v>800</v>
      </c>
      <c r="R71" s="17">
        <v>1800</v>
      </c>
      <c r="S71" s="15">
        <f t="shared" si="10"/>
        <v>999.4</v>
      </c>
      <c r="T71" s="17">
        <v>250</v>
      </c>
      <c r="U71" s="18">
        <f t="shared" si="11"/>
        <v>10.178106864118471</v>
      </c>
      <c r="V71" s="15">
        <f t="shared" si="12"/>
        <v>2.6736041624974987</v>
      </c>
      <c r="W71" s="15"/>
      <c r="X71" s="15"/>
      <c r="Y71" s="15">
        <f>VLOOKUP(A:A,[1]TDSheet!$A:$Y,25,0)</f>
        <v>785.6</v>
      </c>
      <c r="Z71" s="15">
        <f>VLOOKUP(A:A,[1]TDSheet!$A:$Z,26,0)</f>
        <v>920.4</v>
      </c>
      <c r="AA71" s="15">
        <f>VLOOKUP(A:A,[1]TDSheet!$A:$AA,27,0)</f>
        <v>1000.4</v>
      </c>
      <c r="AB71" s="15">
        <f>VLOOKUP(A:A,[3]TDSheet!$A:$D,4,0)</f>
        <v>840</v>
      </c>
      <c r="AC71" s="15" t="str">
        <f>VLOOKUP(A:A,[1]TDSheet!$A:$AC,29,0)</f>
        <v>Витмаг</v>
      </c>
      <c r="AD71" s="15" t="e">
        <f>VLOOKUP(A:A,[1]TDSheet!$A:$AD,30,0)</f>
        <v>#N/A</v>
      </c>
      <c r="AE71" s="15">
        <f t="shared" si="13"/>
        <v>328</v>
      </c>
      <c r="AF71" s="15">
        <f t="shared" si="14"/>
        <v>738</v>
      </c>
      <c r="AG71" s="15">
        <f t="shared" si="15"/>
        <v>102.5</v>
      </c>
      <c r="AH71" s="15">
        <f t="shared" si="16"/>
        <v>164</v>
      </c>
      <c r="AI71" s="15">
        <f t="shared" si="17"/>
        <v>122.99999999999999</v>
      </c>
      <c r="AJ71" s="15">
        <f t="shared" si="18"/>
        <v>697</v>
      </c>
      <c r="AK71" s="15"/>
      <c r="AL71" s="15"/>
    </row>
    <row r="72" spans="1:38" s="1" customFormat="1" ht="11.1" customHeight="1" outlineLevel="1" x14ac:dyDescent="0.2">
      <c r="A72" s="7" t="s">
        <v>74</v>
      </c>
      <c r="B72" s="7" t="s">
        <v>9</v>
      </c>
      <c r="C72" s="8">
        <v>87.409000000000006</v>
      </c>
      <c r="D72" s="8">
        <v>336.62</v>
      </c>
      <c r="E72" s="8">
        <v>225.51</v>
      </c>
      <c r="F72" s="8">
        <v>153.06700000000001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221.4</v>
      </c>
      <c r="J72" s="15">
        <f t="shared" ref="J72:J98" si="19">E72-I72</f>
        <v>4.1099999999999852</v>
      </c>
      <c r="K72" s="15">
        <f>VLOOKUP(A:A,[1]TDSheet!$A:$L,12,0)</f>
        <v>0</v>
      </c>
      <c r="L72" s="15">
        <f>VLOOKUP(A:A,[1]TDSheet!$A:$M,13,0)</f>
        <v>120</v>
      </c>
      <c r="M72" s="15">
        <f>VLOOKUP(A:A,[1]TDSheet!$A:$T,20,0)</f>
        <v>0</v>
      </c>
      <c r="N72" s="15"/>
      <c r="O72" s="17">
        <v>30</v>
      </c>
      <c r="P72" s="17">
        <v>80</v>
      </c>
      <c r="Q72" s="17"/>
      <c r="R72" s="17">
        <v>80</v>
      </c>
      <c r="S72" s="15">
        <f t="shared" ref="S72:S98" si="20">E72/5</f>
        <v>45.101999999999997</v>
      </c>
      <c r="T72" s="17"/>
      <c r="U72" s="18">
        <f t="shared" ref="U72:U98" si="21">(F72+K72+L72+M72+N72+O72+P72+Q72+R72+T72)/S72</f>
        <v>10.267105671588844</v>
      </c>
      <c r="V72" s="15">
        <f t="shared" ref="V72:V98" si="22">F72/S72</f>
        <v>3.3937962839785381</v>
      </c>
      <c r="W72" s="15"/>
      <c r="X72" s="15"/>
      <c r="Y72" s="15">
        <f>VLOOKUP(A:A,[1]TDSheet!$A:$Y,25,0)</f>
        <v>33.323799999999999</v>
      </c>
      <c r="Z72" s="15">
        <f>VLOOKUP(A:A,[1]TDSheet!$A:$Z,26,0)</f>
        <v>42.522599999999997</v>
      </c>
      <c r="AA72" s="15">
        <f>VLOOKUP(A:A,[1]TDSheet!$A:$AA,27,0)</f>
        <v>40.811399999999999</v>
      </c>
      <c r="AB72" s="15">
        <f>VLOOKUP(A:A,[3]TDSheet!$A:$D,4,0)</f>
        <v>27.312000000000001</v>
      </c>
      <c r="AC72" s="15" t="e">
        <f>VLOOKUP(A:A,[1]TDSheet!$A:$AC,29,0)</f>
        <v>#N/A</v>
      </c>
      <c r="AD72" s="15" t="e">
        <f>VLOOKUP(A:A,[1]TDSheet!$A:$AD,30,0)</f>
        <v>#N/A</v>
      </c>
      <c r="AE72" s="15">
        <f t="shared" ref="AE72:AE98" si="23">Q72*G72</f>
        <v>0</v>
      </c>
      <c r="AF72" s="15">
        <f t="shared" ref="AF72:AF98" si="24">R72*G72</f>
        <v>80</v>
      </c>
      <c r="AG72" s="15">
        <f t="shared" ref="AG72:AG98" si="25">T72*G72</f>
        <v>0</v>
      </c>
      <c r="AH72" s="15">
        <f t="shared" ref="AH72:AH98" si="26">N72*G72</f>
        <v>0</v>
      </c>
      <c r="AI72" s="15">
        <f t="shared" ref="AI72:AI98" si="27">O72*G72</f>
        <v>30</v>
      </c>
      <c r="AJ72" s="15">
        <f t="shared" ref="AJ72:AJ98" si="28">P72*G72</f>
        <v>80</v>
      </c>
      <c r="AK72" s="15"/>
      <c r="AL72" s="15"/>
    </row>
    <row r="73" spans="1:38" s="1" customFormat="1" ht="11.1" customHeight="1" outlineLevel="1" x14ac:dyDescent="0.2">
      <c r="A73" s="7" t="s">
        <v>75</v>
      </c>
      <c r="B73" s="7" t="s">
        <v>8</v>
      </c>
      <c r="C73" s="8">
        <v>225</v>
      </c>
      <c r="D73" s="8">
        <v>363</v>
      </c>
      <c r="E73" s="8">
        <v>363</v>
      </c>
      <c r="F73" s="8">
        <v>212</v>
      </c>
      <c r="G73" s="1">
        <f>VLOOKUP(A:A,[1]TDSheet!$A:$G,7,0)</f>
        <v>0.3</v>
      </c>
      <c r="H73" s="1">
        <f>VLOOKUP(A:A,[1]TDSheet!$A:$H,8,0)</f>
        <v>50</v>
      </c>
      <c r="I73" s="15">
        <f>VLOOKUP(A:A,[2]TDSheet!$A:$F,6,0)</f>
        <v>371</v>
      </c>
      <c r="J73" s="15">
        <f t="shared" si="19"/>
        <v>-8</v>
      </c>
      <c r="K73" s="15">
        <f>VLOOKUP(A:A,[1]TDSheet!$A:$L,12,0)</f>
        <v>80</v>
      </c>
      <c r="L73" s="15">
        <f>VLOOKUP(A:A,[1]TDSheet!$A:$M,13,0)</f>
        <v>240</v>
      </c>
      <c r="M73" s="15">
        <f>VLOOKUP(A:A,[1]TDSheet!$A:$T,20,0)</f>
        <v>0</v>
      </c>
      <c r="N73" s="15"/>
      <c r="O73" s="17"/>
      <c r="P73" s="17">
        <v>80</v>
      </c>
      <c r="Q73" s="17"/>
      <c r="R73" s="17">
        <v>120</v>
      </c>
      <c r="S73" s="15">
        <f t="shared" si="20"/>
        <v>72.599999999999994</v>
      </c>
      <c r="T73" s="17"/>
      <c r="U73" s="18">
        <f t="shared" si="21"/>
        <v>10.082644628099175</v>
      </c>
      <c r="V73" s="15">
        <f t="shared" si="22"/>
        <v>2.9201101928374658</v>
      </c>
      <c r="W73" s="15"/>
      <c r="X73" s="15"/>
      <c r="Y73" s="15">
        <f>VLOOKUP(A:A,[1]TDSheet!$A:$Y,25,0)</f>
        <v>23.4</v>
      </c>
      <c r="Z73" s="15">
        <f>VLOOKUP(A:A,[1]TDSheet!$A:$Z,26,0)</f>
        <v>39.200000000000003</v>
      </c>
      <c r="AA73" s="15">
        <f>VLOOKUP(A:A,[1]TDSheet!$A:$AA,27,0)</f>
        <v>75</v>
      </c>
      <c r="AB73" s="15">
        <f>VLOOKUP(A:A,[3]TDSheet!$A:$D,4,0)</f>
        <v>67</v>
      </c>
      <c r="AC73" s="15" t="str">
        <f>VLOOKUP(A:A,[1]TDSheet!$A:$AC,29,0)</f>
        <v>Вит</v>
      </c>
      <c r="AD73" s="15" t="e">
        <f>VLOOKUP(A:A,[1]TDSheet!$A:$AD,30,0)</f>
        <v>#N/A</v>
      </c>
      <c r="AE73" s="15">
        <f t="shared" si="23"/>
        <v>0</v>
      </c>
      <c r="AF73" s="15">
        <f t="shared" si="24"/>
        <v>36</v>
      </c>
      <c r="AG73" s="15">
        <f t="shared" si="25"/>
        <v>0</v>
      </c>
      <c r="AH73" s="15">
        <f t="shared" si="26"/>
        <v>0</v>
      </c>
      <c r="AI73" s="15">
        <f t="shared" si="27"/>
        <v>0</v>
      </c>
      <c r="AJ73" s="15">
        <f t="shared" si="28"/>
        <v>24</v>
      </c>
      <c r="AK73" s="15"/>
      <c r="AL73" s="15"/>
    </row>
    <row r="74" spans="1:38" s="1" customFormat="1" ht="11.1" customHeight="1" outlineLevel="1" x14ac:dyDescent="0.2">
      <c r="A74" s="7" t="s">
        <v>76</v>
      </c>
      <c r="B74" s="7" t="s">
        <v>8</v>
      </c>
      <c r="C74" s="8">
        <v>468</v>
      </c>
      <c r="D74" s="8">
        <v>1030</v>
      </c>
      <c r="E74" s="8">
        <v>860</v>
      </c>
      <c r="F74" s="8">
        <v>610</v>
      </c>
      <c r="G74" s="1">
        <f>VLOOKUP(A:A,[1]TDSheet!$A:$G,7,0)</f>
        <v>0.3</v>
      </c>
      <c r="H74" s="1" t="e">
        <f>VLOOKUP(A:A,[1]TDSheet!$A:$H,8,0)</f>
        <v>#N/A</v>
      </c>
      <c r="I74" s="15">
        <f>VLOOKUP(A:A,[2]TDSheet!$A:$F,6,0)</f>
        <v>873</v>
      </c>
      <c r="J74" s="15">
        <f t="shared" si="19"/>
        <v>-13</v>
      </c>
      <c r="K74" s="15">
        <f>VLOOKUP(A:A,[1]TDSheet!$A:$L,12,0)</f>
        <v>0</v>
      </c>
      <c r="L74" s="15">
        <f>VLOOKUP(A:A,[1]TDSheet!$A:$M,13,0)</f>
        <v>320</v>
      </c>
      <c r="M74" s="15">
        <f>VLOOKUP(A:A,[1]TDSheet!$A:$T,20,0)</f>
        <v>0</v>
      </c>
      <c r="N74" s="15"/>
      <c r="O74" s="17">
        <v>120</v>
      </c>
      <c r="P74" s="17">
        <v>240</v>
      </c>
      <c r="Q74" s="17">
        <v>120</v>
      </c>
      <c r="R74" s="17">
        <v>240</v>
      </c>
      <c r="S74" s="15">
        <f t="shared" si="20"/>
        <v>172</v>
      </c>
      <c r="T74" s="17">
        <v>120</v>
      </c>
      <c r="U74" s="18">
        <f t="shared" si="21"/>
        <v>10.290697674418604</v>
      </c>
      <c r="V74" s="15">
        <f t="shared" si="22"/>
        <v>3.5465116279069768</v>
      </c>
      <c r="W74" s="15"/>
      <c r="X74" s="15"/>
      <c r="Y74" s="15">
        <f>VLOOKUP(A:A,[1]TDSheet!$A:$Y,25,0)</f>
        <v>160</v>
      </c>
      <c r="Z74" s="15">
        <f>VLOOKUP(A:A,[1]TDSheet!$A:$Z,26,0)</f>
        <v>178</v>
      </c>
      <c r="AA74" s="15">
        <f>VLOOKUP(A:A,[1]TDSheet!$A:$AA,27,0)</f>
        <v>181.4</v>
      </c>
      <c r="AB74" s="15">
        <f>VLOOKUP(A:A,[3]TDSheet!$A:$D,4,0)</f>
        <v>137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23"/>
        <v>36</v>
      </c>
      <c r="AF74" s="15">
        <f t="shared" si="24"/>
        <v>72</v>
      </c>
      <c r="AG74" s="15">
        <f t="shared" si="25"/>
        <v>36</v>
      </c>
      <c r="AH74" s="15">
        <f t="shared" si="26"/>
        <v>0</v>
      </c>
      <c r="AI74" s="15">
        <f t="shared" si="27"/>
        <v>36</v>
      </c>
      <c r="AJ74" s="15">
        <f t="shared" si="28"/>
        <v>72</v>
      </c>
      <c r="AK74" s="15"/>
      <c r="AL74" s="15"/>
    </row>
    <row r="75" spans="1:38" s="1" customFormat="1" ht="11.1" customHeight="1" outlineLevel="1" x14ac:dyDescent="0.2">
      <c r="A75" s="7" t="s">
        <v>77</v>
      </c>
      <c r="B75" s="7" t="s">
        <v>8</v>
      </c>
      <c r="C75" s="8">
        <v>682</v>
      </c>
      <c r="D75" s="8">
        <v>1703</v>
      </c>
      <c r="E75" s="8">
        <v>1361</v>
      </c>
      <c r="F75" s="8">
        <v>996</v>
      </c>
      <c r="G75" s="1">
        <f>VLOOKUP(A:A,[1]TDSheet!$A:$G,7,0)</f>
        <v>0.14000000000000001</v>
      </c>
      <c r="H75" s="1" t="e">
        <f>VLOOKUP(A:A,[1]TDSheet!$A:$H,8,0)</f>
        <v>#N/A</v>
      </c>
      <c r="I75" s="15">
        <f>VLOOKUP(A:A,[2]TDSheet!$A:$F,6,0)</f>
        <v>1377</v>
      </c>
      <c r="J75" s="15">
        <f t="shared" si="19"/>
        <v>-16</v>
      </c>
      <c r="K75" s="15">
        <f>VLOOKUP(A:A,[1]TDSheet!$A:$L,12,0)</f>
        <v>0</v>
      </c>
      <c r="L75" s="15">
        <f>VLOOKUP(A:A,[1]TDSheet!$A:$M,13,0)</f>
        <v>480</v>
      </c>
      <c r="M75" s="15">
        <f>VLOOKUP(A:A,[1]TDSheet!$A:$T,20,0)</f>
        <v>120</v>
      </c>
      <c r="N75" s="15"/>
      <c r="O75" s="17">
        <v>240</v>
      </c>
      <c r="P75" s="17">
        <v>360</v>
      </c>
      <c r="Q75" s="17"/>
      <c r="R75" s="17">
        <v>480</v>
      </c>
      <c r="S75" s="15">
        <f t="shared" si="20"/>
        <v>272.2</v>
      </c>
      <c r="T75" s="17">
        <v>120</v>
      </c>
      <c r="U75" s="18">
        <f t="shared" si="21"/>
        <v>10.271858927259368</v>
      </c>
      <c r="V75" s="15">
        <f t="shared" si="22"/>
        <v>3.6590742101396034</v>
      </c>
      <c r="W75" s="15"/>
      <c r="X75" s="15"/>
      <c r="Y75" s="15">
        <f>VLOOKUP(A:A,[1]TDSheet!$A:$Y,25,0)</f>
        <v>264</v>
      </c>
      <c r="Z75" s="15">
        <f>VLOOKUP(A:A,[1]TDSheet!$A:$Z,26,0)</f>
        <v>275.39999999999998</v>
      </c>
      <c r="AA75" s="15">
        <f>VLOOKUP(A:A,[1]TDSheet!$A:$AA,27,0)</f>
        <v>298.60000000000002</v>
      </c>
      <c r="AB75" s="15">
        <f>VLOOKUP(A:A,[3]TDSheet!$A:$D,4,0)</f>
        <v>145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23"/>
        <v>0</v>
      </c>
      <c r="AF75" s="15">
        <f t="shared" si="24"/>
        <v>67.2</v>
      </c>
      <c r="AG75" s="15">
        <f t="shared" si="25"/>
        <v>16.8</v>
      </c>
      <c r="AH75" s="15">
        <f t="shared" si="26"/>
        <v>0</v>
      </c>
      <c r="AI75" s="15">
        <f t="shared" si="27"/>
        <v>33.6</v>
      </c>
      <c r="AJ75" s="15">
        <f t="shared" si="28"/>
        <v>50.400000000000006</v>
      </c>
      <c r="AK75" s="15"/>
      <c r="AL75" s="15"/>
    </row>
    <row r="76" spans="1:38" s="1" customFormat="1" ht="11.1" customHeight="1" outlineLevel="1" x14ac:dyDescent="0.2">
      <c r="A76" s="7" t="s">
        <v>78</v>
      </c>
      <c r="B76" s="7" t="s">
        <v>8</v>
      </c>
      <c r="C76" s="8">
        <v>-2</v>
      </c>
      <c r="D76" s="8">
        <v>2</v>
      </c>
      <c r="E76" s="8">
        <v>0</v>
      </c>
      <c r="F76" s="8"/>
      <c r="G76" s="1">
        <f>VLOOKUP(A:A,[1]TDSheet!$A:$G,7,0)</f>
        <v>0</v>
      </c>
      <c r="H76" s="1">
        <f>VLOOKUP(A:A,[1]TDSheet!$A:$H,8,0)</f>
        <v>60</v>
      </c>
      <c r="I76" s="15">
        <f>VLOOKUP(A:A,[2]TDSheet!$A:$F,6,0)</f>
        <v>47</v>
      </c>
      <c r="J76" s="15">
        <f t="shared" si="19"/>
        <v>-47</v>
      </c>
      <c r="K76" s="15">
        <f>VLOOKUP(A:A,[1]TDSheet!$A:$L,12,0)</f>
        <v>0</v>
      </c>
      <c r="L76" s="15">
        <f>VLOOKUP(A:A,[1]TDSheet!$A:$M,13,0)</f>
        <v>0</v>
      </c>
      <c r="M76" s="15">
        <f>VLOOKUP(A:A,[1]TDSheet!$A:$T,20,0)</f>
        <v>0</v>
      </c>
      <c r="N76" s="15"/>
      <c r="O76" s="17"/>
      <c r="P76" s="17"/>
      <c r="Q76" s="17"/>
      <c r="R76" s="17"/>
      <c r="S76" s="15">
        <f t="shared" si="20"/>
        <v>0</v>
      </c>
      <c r="T76" s="17"/>
      <c r="U76" s="18" t="e">
        <f t="shared" si="21"/>
        <v>#DIV/0!</v>
      </c>
      <c r="V76" s="15" t="e">
        <f t="shared" si="22"/>
        <v>#DIV/0!</v>
      </c>
      <c r="W76" s="15"/>
      <c r="X76" s="15"/>
      <c r="Y76" s="15">
        <f>VLOOKUP(A:A,[1]TDSheet!$A:$Y,25,0)</f>
        <v>36.6</v>
      </c>
      <c r="Z76" s="15">
        <f>VLOOKUP(A:A,[1]TDSheet!$A:$Z,26,0)</f>
        <v>24</v>
      </c>
      <c r="AA76" s="15">
        <f>VLOOKUP(A:A,[1]TDSheet!$A:$AA,27,0)</f>
        <v>0</v>
      </c>
      <c r="AB76" s="15">
        <f>VLOOKUP(A:A,[3]TDSheet!$A:$D,4,0)</f>
        <v>-1</v>
      </c>
      <c r="AC76" s="15" t="str">
        <f>VLOOKUP(A:A,[1]TDSheet!$A:$AC,29,0)</f>
        <v>сняли</v>
      </c>
      <c r="AD76" s="15" t="e">
        <f>VLOOKUP(A:A,[1]TDSheet!$A:$AD,30,0)</f>
        <v>#N/A</v>
      </c>
      <c r="AE76" s="15">
        <f t="shared" si="23"/>
        <v>0</v>
      </c>
      <c r="AF76" s="15">
        <f t="shared" si="24"/>
        <v>0</v>
      </c>
      <c r="AG76" s="15">
        <f t="shared" si="25"/>
        <v>0</v>
      </c>
      <c r="AH76" s="15">
        <f t="shared" si="26"/>
        <v>0</v>
      </c>
      <c r="AI76" s="15">
        <f t="shared" si="27"/>
        <v>0</v>
      </c>
      <c r="AJ76" s="15">
        <f t="shared" si="28"/>
        <v>0</v>
      </c>
      <c r="AK76" s="15"/>
      <c r="AL76" s="15"/>
    </row>
    <row r="77" spans="1:38" s="1" customFormat="1" ht="11.1" customHeight="1" outlineLevel="1" x14ac:dyDescent="0.2">
      <c r="A77" s="7" t="s">
        <v>79</v>
      </c>
      <c r="B77" s="7" t="s">
        <v>8</v>
      </c>
      <c r="C77" s="8">
        <v>58</v>
      </c>
      <c r="D77" s="8">
        <v>61</v>
      </c>
      <c r="E77" s="8">
        <v>115</v>
      </c>
      <c r="F77" s="8">
        <v>3</v>
      </c>
      <c r="G77" s="1">
        <f>VLOOKUP(A:A,[1]TDSheet!$A:$G,7,0)</f>
        <v>0.09</v>
      </c>
      <c r="H77" s="1">
        <f>VLOOKUP(A:A,[1]TDSheet!$A:$H,8,0)</f>
        <v>60</v>
      </c>
      <c r="I77" s="15">
        <f>VLOOKUP(A:A,[2]TDSheet!$A:$F,6,0)</f>
        <v>204</v>
      </c>
      <c r="J77" s="15">
        <f t="shared" si="19"/>
        <v>-89</v>
      </c>
      <c r="K77" s="15">
        <f>VLOOKUP(A:A,[1]TDSheet!$A:$L,12,0)</f>
        <v>0</v>
      </c>
      <c r="L77" s="15">
        <f>VLOOKUP(A:A,[1]TDSheet!$A:$M,13,0)</f>
        <v>120</v>
      </c>
      <c r="M77" s="15">
        <f>VLOOKUP(A:A,[1]TDSheet!$A:$T,20,0)</f>
        <v>60</v>
      </c>
      <c r="N77" s="15"/>
      <c r="O77" s="17"/>
      <c r="P77" s="17"/>
      <c r="Q77" s="17"/>
      <c r="R77" s="17">
        <v>60</v>
      </c>
      <c r="S77" s="15">
        <f t="shared" si="20"/>
        <v>23</v>
      </c>
      <c r="T77" s="17"/>
      <c r="U77" s="18">
        <f t="shared" si="21"/>
        <v>10.565217391304348</v>
      </c>
      <c r="V77" s="15">
        <f t="shared" si="22"/>
        <v>0.13043478260869565</v>
      </c>
      <c r="W77" s="15"/>
      <c r="X77" s="15"/>
      <c r="Y77" s="15">
        <f>VLOOKUP(A:A,[1]TDSheet!$A:$Y,25,0)</f>
        <v>30.2</v>
      </c>
      <c r="Z77" s="15">
        <f>VLOOKUP(A:A,[1]TDSheet!$A:$Z,26,0)</f>
        <v>7.8</v>
      </c>
      <c r="AA77" s="15">
        <f>VLOOKUP(A:A,[1]TDSheet!$A:$AA,27,0)</f>
        <v>14.8</v>
      </c>
      <c r="AB77" s="15">
        <f>VLOOKUP(A:A,[3]TDSheet!$A:$D,4,0)</f>
        <v>0</v>
      </c>
      <c r="AC77" s="15" t="str">
        <f>VLOOKUP(A:A,[1]TDSheet!$A:$AC,29,0)</f>
        <v>Витал</v>
      </c>
      <c r="AD77" s="15" t="e">
        <f>VLOOKUP(A:A,[1]TDSheet!$A:$AD,30,0)</f>
        <v>#N/A</v>
      </c>
      <c r="AE77" s="15">
        <f t="shared" si="23"/>
        <v>0</v>
      </c>
      <c r="AF77" s="15">
        <f t="shared" si="24"/>
        <v>5.3999999999999995</v>
      </c>
      <c r="AG77" s="15">
        <f t="shared" si="25"/>
        <v>0</v>
      </c>
      <c r="AH77" s="15">
        <f t="shared" si="26"/>
        <v>0</v>
      </c>
      <c r="AI77" s="15">
        <f t="shared" si="27"/>
        <v>0</v>
      </c>
      <c r="AJ77" s="15">
        <f t="shared" si="28"/>
        <v>0</v>
      </c>
      <c r="AK77" s="15"/>
      <c r="AL77" s="15"/>
    </row>
    <row r="78" spans="1:38" s="1" customFormat="1" ht="11.1" customHeight="1" outlineLevel="1" x14ac:dyDescent="0.2">
      <c r="A78" s="7" t="s">
        <v>80</v>
      </c>
      <c r="B78" s="7" t="s">
        <v>8</v>
      </c>
      <c r="C78" s="8">
        <v>3</v>
      </c>
      <c r="D78" s="8"/>
      <c r="E78" s="8">
        <v>0</v>
      </c>
      <c r="F78" s="8"/>
      <c r="G78" s="1">
        <f>VLOOKUP(A:A,[1]TDSheet!$A:$G,7,0)</f>
        <v>0</v>
      </c>
      <c r="H78" s="1" t="e">
        <f>VLOOKUP(A:A,[1]TDSheet!$A:$H,8,0)</f>
        <v>#N/A</v>
      </c>
      <c r="I78" s="15">
        <v>0</v>
      </c>
      <c r="J78" s="15">
        <f t="shared" si="19"/>
        <v>0</v>
      </c>
      <c r="K78" s="15">
        <f>VLOOKUP(A:A,[1]TDSheet!$A:$L,12,0)</f>
        <v>0</v>
      </c>
      <c r="L78" s="15">
        <f>VLOOKUP(A:A,[1]TDSheet!$A:$M,13,0)</f>
        <v>0</v>
      </c>
      <c r="M78" s="15">
        <f>VLOOKUP(A:A,[1]TDSheet!$A:$T,20,0)</f>
        <v>0</v>
      </c>
      <c r="N78" s="15"/>
      <c r="O78" s="17"/>
      <c r="P78" s="17"/>
      <c r="Q78" s="17"/>
      <c r="R78" s="17"/>
      <c r="S78" s="15">
        <f t="shared" si="20"/>
        <v>0</v>
      </c>
      <c r="T78" s="17"/>
      <c r="U78" s="18" t="e">
        <f t="shared" si="21"/>
        <v>#DIV/0!</v>
      </c>
      <c r="V78" s="15" t="e">
        <f t="shared" si="22"/>
        <v>#DIV/0!</v>
      </c>
      <c r="W78" s="15"/>
      <c r="X78" s="15"/>
      <c r="Y78" s="15">
        <f>VLOOKUP(A:A,[1]TDSheet!$A:$Y,25,0)</f>
        <v>0.6</v>
      </c>
      <c r="Z78" s="15">
        <f>VLOOKUP(A:A,[1]TDSheet!$A:$Z,26,0)</f>
        <v>0</v>
      </c>
      <c r="AA78" s="15">
        <f>VLOOKUP(A:A,[1]TDSheet!$A:$AA,27,0)</f>
        <v>0</v>
      </c>
      <c r="AB78" s="15">
        <v>0</v>
      </c>
      <c r="AC78" s="15" t="str">
        <f>VLOOKUP(A:A,[1]TDSheet!$A:$AC,29,0)</f>
        <v>увел</v>
      </c>
      <c r="AD78" s="15" t="str">
        <f>VLOOKUP(A:A,[1]TDSheet!$A:$AD,30,0)</f>
        <v>вывод</v>
      </c>
      <c r="AE78" s="15">
        <f t="shared" si="23"/>
        <v>0</v>
      </c>
      <c r="AF78" s="15">
        <f t="shared" si="24"/>
        <v>0</v>
      </c>
      <c r="AG78" s="15">
        <f t="shared" si="25"/>
        <v>0</v>
      </c>
      <c r="AH78" s="15">
        <f t="shared" si="26"/>
        <v>0</v>
      </c>
      <c r="AI78" s="15">
        <f t="shared" si="27"/>
        <v>0</v>
      </c>
      <c r="AJ78" s="15">
        <f t="shared" si="28"/>
        <v>0</v>
      </c>
      <c r="AK78" s="15"/>
      <c r="AL78" s="15"/>
    </row>
    <row r="79" spans="1:38" s="1" customFormat="1" ht="11.1" customHeight="1" outlineLevel="1" x14ac:dyDescent="0.2">
      <c r="A79" s="7" t="s">
        <v>81</v>
      </c>
      <c r="B79" s="7" t="s">
        <v>8</v>
      </c>
      <c r="C79" s="8">
        <v>161</v>
      </c>
      <c r="D79" s="8">
        <v>128</v>
      </c>
      <c r="E79" s="8">
        <v>119</v>
      </c>
      <c r="F79" s="8">
        <v>159</v>
      </c>
      <c r="G79" s="1">
        <f>VLOOKUP(A:A,[1]TDSheet!$A:$G,7,0)</f>
        <v>0.22</v>
      </c>
      <c r="H79" s="1">
        <f>VLOOKUP(A:A,[1]TDSheet!$A:$H,8,0)</f>
        <v>120</v>
      </c>
      <c r="I79" s="15">
        <f>VLOOKUP(A:A,[2]TDSheet!$A:$F,6,0)</f>
        <v>130</v>
      </c>
      <c r="J79" s="15">
        <f t="shared" si="19"/>
        <v>-11</v>
      </c>
      <c r="K79" s="15">
        <f>VLOOKUP(A:A,[1]TDSheet!$A:$L,12,0)</f>
        <v>0</v>
      </c>
      <c r="L79" s="15">
        <f>VLOOKUP(A:A,[1]TDSheet!$A:$M,13,0)</f>
        <v>0</v>
      </c>
      <c r="M79" s="15">
        <f>VLOOKUP(A:A,[1]TDSheet!$A:$T,20,0)</f>
        <v>0</v>
      </c>
      <c r="N79" s="15"/>
      <c r="O79" s="17"/>
      <c r="P79" s="17"/>
      <c r="Q79" s="17"/>
      <c r="R79" s="17">
        <v>80</v>
      </c>
      <c r="S79" s="15">
        <f t="shared" si="20"/>
        <v>23.8</v>
      </c>
      <c r="T79" s="17"/>
      <c r="U79" s="18">
        <f t="shared" si="21"/>
        <v>10.042016806722689</v>
      </c>
      <c r="V79" s="15">
        <f t="shared" si="22"/>
        <v>6.6806722689075624</v>
      </c>
      <c r="W79" s="15"/>
      <c r="X79" s="15"/>
      <c r="Y79" s="15">
        <f>VLOOKUP(A:A,[1]TDSheet!$A:$Y,25,0)</f>
        <v>0</v>
      </c>
      <c r="Z79" s="15">
        <f>VLOOKUP(A:A,[1]TDSheet!$A:$Z,26,0)</f>
        <v>19.8</v>
      </c>
      <c r="AA79" s="15">
        <f>VLOOKUP(A:A,[1]TDSheet!$A:$AA,27,0)</f>
        <v>23.4</v>
      </c>
      <c r="AB79" s="15">
        <f>VLOOKUP(A:A,[3]TDSheet!$A:$D,4,0)</f>
        <v>2</v>
      </c>
      <c r="AC79" s="15" t="str">
        <f>VLOOKUP(A:A,[1]TDSheet!$A:$AC,29,0)</f>
        <v>Вит</v>
      </c>
      <c r="AD79" s="15" t="e">
        <f>VLOOKUP(A:A,[1]TDSheet!$A:$AD,30,0)</f>
        <v>#N/A</v>
      </c>
      <c r="AE79" s="15">
        <f t="shared" si="23"/>
        <v>0</v>
      </c>
      <c r="AF79" s="15">
        <f t="shared" si="24"/>
        <v>17.600000000000001</v>
      </c>
      <c r="AG79" s="15">
        <f t="shared" si="25"/>
        <v>0</v>
      </c>
      <c r="AH79" s="15">
        <f t="shared" si="26"/>
        <v>0</v>
      </c>
      <c r="AI79" s="15">
        <f t="shared" si="27"/>
        <v>0</v>
      </c>
      <c r="AJ79" s="15">
        <f t="shared" si="28"/>
        <v>0</v>
      </c>
      <c r="AK79" s="15"/>
      <c r="AL79" s="15"/>
    </row>
    <row r="80" spans="1:38" s="1" customFormat="1" ht="11.1" customHeight="1" outlineLevel="1" x14ac:dyDescent="0.2">
      <c r="A80" s="7" t="s">
        <v>82</v>
      </c>
      <c r="B80" s="7" t="s">
        <v>8</v>
      </c>
      <c r="C80" s="8">
        <v>27</v>
      </c>
      <c r="D80" s="8">
        <v>62</v>
      </c>
      <c r="E80" s="8">
        <v>35</v>
      </c>
      <c r="F80" s="8">
        <v>53</v>
      </c>
      <c r="G80" s="1">
        <f>VLOOKUP(A:A,[1]TDSheet!$A:$G,7,0)</f>
        <v>0.84</v>
      </c>
      <c r="H80" s="1">
        <f>VLOOKUP(A:A,[1]TDSheet!$A:$H,8,0)</f>
        <v>50</v>
      </c>
      <c r="I80" s="15">
        <f>VLOOKUP(A:A,[2]TDSheet!$A:$F,6,0)</f>
        <v>36</v>
      </c>
      <c r="J80" s="15">
        <f t="shared" si="19"/>
        <v>-1</v>
      </c>
      <c r="K80" s="15">
        <f>VLOOKUP(A:A,[1]TDSheet!$A:$L,12,0)</f>
        <v>0</v>
      </c>
      <c r="L80" s="15">
        <f>VLOOKUP(A:A,[1]TDSheet!$A:$M,13,0)</f>
        <v>30</v>
      </c>
      <c r="M80" s="15">
        <f>VLOOKUP(A:A,[1]TDSheet!$A:$T,20,0)</f>
        <v>0</v>
      </c>
      <c r="N80" s="15"/>
      <c r="O80" s="17"/>
      <c r="P80" s="17"/>
      <c r="Q80" s="17"/>
      <c r="R80" s="17"/>
      <c r="S80" s="15">
        <f t="shared" si="20"/>
        <v>7</v>
      </c>
      <c r="T80" s="17"/>
      <c r="U80" s="18">
        <f t="shared" si="21"/>
        <v>11.857142857142858</v>
      </c>
      <c r="V80" s="15">
        <f t="shared" si="22"/>
        <v>7.5714285714285712</v>
      </c>
      <c r="W80" s="15"/>
      <c r="X80" s="15"/>
      <c r="Y80" s="15">
        <f>VLOOKUP(A:A,[1]TDSheet!$A:$Y,25,0)</f>
        <v>7.6</v>
      </c>
      <c r="Z80" s="15">
        <f>VLOOKUP(A:A,[1]TDSheet!$A:$Z,26,0)</f>
        <v>9.1999999999999993</v>
      </c>
      <c r="AA80" s="15">
        <f>VLOOKUP(A:A,[1]TDSheet!$A:$AA,27,0)</f>
        <v>9.8000000000000007</v>
      </c>
      <c r="AB80" s="15">
        <f>VLOOKUP(A:A,[3]TDSheet!$A:$D,4,0)</f>
        <v>3</v>
      </c>
      <c r="AC80" s="15" t="str">
        <f>VLOOKUP(A:A,[1]TDSheet!$A:$AC,29,0)</f>
        <v>увел</v>
      </c>
      <c r="AD80" s="15" t="e">
        <f>VLOOKUP(A:A,[1]TDSheet!$A:$AD,30,0)</f>
        <v>#N/A</v>
      </c>
      <c r="AE80" s="15">
        <f t="shared" si="23"/>
        <v>0</v>
      </c>
      <c r="AF80" s="15">
        <f t="shared" si="24"/>
        <v>0</v>
      </c>
      <c r="AG80" s="15">
        <f t="shared" si="25"/>
        <v>0</v>
      </c>
      <c r="AH80" s="15">
        <f t="shared" si="26"/>
        <v>0</v>
      </c>
      <c r="AI80" s="15">
        <f t="shared" si="27"/>
        <v>0</v>
      </c>
      <c r="AJ80" s="15">
        <f t="shared" si="28"/>
        <v>0</v>
      </c>
      <c r="AK80" s="15"/>
      <c r="AL80" s="15"/>
    </row>
    <row r="81" spans="1:38" s="1" customFormat="1" ht="11.1" customHeight="1" outlineLevel="1" x14ac:dyDescent="0.2">
      <c r="A81" s="7" t="s">
        <v>83</v>
      </c>
      <c r="B81" s="7" t="s">
        <v>8</v>
      </c>
      <c r="C81" s="8">
        <v>2239</v>
      </c>
      <c r="D81" s="8">
        <v>5561</v>
      </c>
      <c r="E81" s="8">
        <v>3870</v>
      </c>
      <c r="F81" s="8">
        <v>1890</v>
      </c>
      <c r="G81" s="1">
        <f>VLOOKUP(A:A,[1]TDSheet!$A:$G,7,0)</f>
        <v>0.35</v>
      </c>
      <c r="H81" s="1" t="e">
        <f>VLOOKUP(A:A,[1]TDSheet!$A:$H,8,0)</f>
        <v>#N/A</v>
      </c>
      <c r="I81" s="15">
        <f>VLOOKUP(A:A,[2]TDSheet!$A:$F,6,0)</f>
        <v>3955</v>
      </c>
      <c r="J81" s="15">
        <f t="shared" si="19"/>
        <v>-85</v>
      </c>
      <c r="K81" s="15">
        <f>VLOOKUP(A:A,[1]TDSheet!$A:$L,12,0)</f>
        <v>0</v>
      </c>
      <c r="L81" s="15">
        <f>VLOOKUP(A:A,[1]TDSheet!$A:$M,13,0)</f>
        <v>1600</v>
      </c>
      <c r="M81" s="15">
        <f>VLOOKUP(A:A,[1]TDSheet!$A:$T,20,0)</f>
        <v>400</v>
      </c>
      <c r="N81" s="15"/>
      <c r="O81" s="17">
        <v>480</v>
      </c>
      <c r="P81" s="17">
        <v>1200</v>
      </c>
      <c r="Q81" s="17">
        <v>600</v>
      </c>
      <c r="R81" s="17">
        <v>1600</v>
      </c>
      <c r="S81" s="15">
        <f t="shared" si="20"/>
        <v>774</v>
      </c>
      <c r="T81" s="17"/>
      <c r="U81" s="18">
        <f t="shared" si="21"/>
        <v>10.038759689922481</v>
      </c>
      <c r="V81" s="15">
        <f t="shared" si="22"/>
        <v>2.441860465116279</v>
      </c>
      <c r="W81" s="15"/>
      <c r="X81" s="15"/>
      <c r="Y81" s="15">
        <f>VLOOKUP(A:A,[1]TDSheet!$A:$Y,25,0)</f>
        <v>655</v>
      </c>
      <c r="Z81" s="15">
        <f>VLOOKUP(A:A,[1]TDSheet!$A:$Z,26,0)</f>
        <v>795.8</v>
      </c>
      <c r="AA81" s="15">
        <f>VLOOKUP(A:A,[1]TDSheet!$A:$AA,27,0)</f>
        <v>748.2</v>
      </c>
      <c r="AB81" s="15">
        <f>VLOOKUP(A:A,[3]TDSheet!$A:$D,4,0)</f>
        <v>546</v>
      </c>
      <c r="AC81" s="15" t="e">
        <f>VLOOKUP(A:A,[1]TDSheet!$A:$AC,29,0)</f>
        <v>#N/A</v>
      </c>
      <c r="AD81" s="15" t="e">
        <f>VLOOKUP(A:A,[1]TDSheet!$A:$AD,30,0)</f>
        <v>#N/A</v>
      </c>
      <c r="AE81" s="15">
        <f t="shared" si="23"/>
        <v>210</v>
      </c>
      <c r="AF81" s="15">
        <f t="shared" si="24"/>
        <v>560</v>
      </c>
      <c r="AG81" s="15">
        <f t="shared" si="25"/>
        <v>0</v>
      </c>
      <c r="AH81" s="15">
        <f t="shared" si="26"/>
        <v>0</v>
      </c>
      <c r="AI81" s="15">
        <f t="shared" si="27"/>
        <v>168</v>
      </c>
      <c r="AJ81" s="15">
        <f t="shared" si="28"/>
        <v>420</v>
      </c>
      <c r="AK81" s="15"/>
      <c r="AL81" s="15"/>
    </row>
    <row r="82" spans="1:38" s="1" customFormat="1" ht="11.1" customHeight="1" outlineLevel="1" x14ac:dyDescent="0.2">
      <c r="A82" s="7" t="s">
        <v>84</v>
      </c>
      <c r="B82" s="7" t="s">
        <v>9</v>
      </c>
      <c r="C82" s="8">
        <v>279.45400000000001</v>
      </c>
      <c r="D82" s="8">
        <v>712.62900000000002</v>
      </c>
      <c r="E82" s="8">
        <v>609.61900000000003</v>
      </c>
      <c r="F82" s="8">
        <v>374.69400000000002</v>
      </c>
      <c r="G82" s="1">
        <f>VLOOKUP(A:A,[1]TDSheet!$A:$G,7,0)</f>
        <v>1</v>
      </c>
      <c r="H82" s="1" t="e">
        <f>VLOOKUP(A:A,[1]TDSheet!$A:$H,8,0)</f>
        <v>#N/A</v>
      </c>
      <c r="I82" s="15">
        <f>VLOOKUP(A:A,[2]TDSheet!$A:$F,6,0)</f>
        <v>579.10400000000004</v>
      </c>
      <c r="J82" s="15">
        <f t="shared" si="19"/>
        <v>30.514999999999986</v>
      </c>
      <c r="K82" s="15">
        <f>VLOOKUP(A:A,[1]TDSheet!$A:$L,12,0)</f>
        <v>0</v>
      </c>
      <c r="L82" s="15">
        <f>VLOOKUP(A:A,[1]TDSheet!$A:$M,13,0)</f>
        <v>200</v>
      </c>
      <c r="M82" s="15">
        <f>VLOOKUP(A:A,[1]TDSheet!$A:$T,20,0)</f>
        <v>100</v>
      </c>
      <c r="N82" s="15"/>
      <c r="O82" s="17">
        <v>100</v>
      </c>
      <c r="P82" s="17">
        <v>200</v>
      </c>
      <c r="Q82" s="17">
        <v>50</v>
      </c>
      <c r="R82" s="17">
        <v>250</v>
      </c>
      <c r="S82" s="15">
        <f t="shared" si="20"/>
        <v>121.9238</v>
      </c>
      <c r="T82" s="17"/>
      <c r="U82" s="18">
        <f t="shared" si="21"/>
        <v>10.45484146655534</v>
      </c>
      <c r="V82" s="15">
        <f t="shared" si="22"/>
        <v>3.0731817741901089</v>
      </c>
      <c r="W82" s="15"/>
      <c r="X82" s="15"/>
      <c r="Y82" s="15">
        <f>VLOOKUP(A:A,[1]TDSheet!$A:$Y,25,0)</f>
        <v>95.807400000000001</v>
      </c>
      <c r="Z82" s="15">
        <f>VLOOKUP(A:A,[1]TDSheet!$A:$Z,26,0)</f>
        <v>115.08759999999999</v>
      </c>
      <c r="AA82" s="15">
        <f>VLOOKUP(A:A,[1]TDSheet!$A:$AA,27,0)</f>
        <v>121.6262</v>
      </c>
      <c r="AB82" s="15">
        <f>VLOOKUP(A:A,[3]TDSheet!$A:$D,4,0)</f>
        <v>59.085000000000001</v>
      </c>
      <c r="AC82" s="15" t="e">
        <f>VLOOKUP(A:A,[1]TDSheet!$A:$AC,29,0)</f>
        <v>#N/A</v>
      </c>
      <c r="AD82" s="15" t="e">
        <f>VLOOKUP(A:A,[1]TDSheet!$A:$AD,30,0)</f>
        <v>#N/A</v>
      </c>
      <c r="AE82" s="15">
        <f t="shared" si="23"/>
        <v>50</v>
      </c>
      <c r="AF82" s="15">
        <f t="shared" si="24"/>
        <v>250</v>
      </c>
      <c r="AG82" s="15">
        <f t="shared" si="25"/>
        <v>0</v>
      </c>
      <c r="AH82" s="15">
        <f t="shared" si="26"/>
        <v>0</v>
      </c>
      <c r="AI82" s="15">
        <f t="shared" si="27"/>
        <v>100</v>
      </c>
      <c r="AJ82" s="15">
        <f t="shared" si="28"/>
        <v>200</v>
      </c>
      <c r="AK82" s="15"/>
      <c r="AL82" s="15"/>
    </row>
    <row r="83" spans="1:38" s="1" customFormat="1" ht="11.1" customHeight="1" outlineLevel="1" x14ac:dyDescent="0.2">
      <c r="A83" s="7" t="s">
        <v>85</v>
      </c>
      <c r="B83" s="7" t="s">
        <v>8</v>
      </c>
      <c r="C83" s="8">
        <v>1998</v>
      </c>
      <c r="D83" s="8">
        <v>14920</v>
      </c>
      <c r="E83" s="8">
        <v>4607</v>
      </c>
      <c r="F83" s="8">
        <v>2162</v>
      </c>
      <c r="G83" s="1">
        <f>VLOOKUP(A:A,[1]TDSheet!$A:$G,7,0)</f>
        <v>0.35</v>
      </c>
      <c r="H83" s="1" t="e">
        <f>VLOOKUP(A:A,[1]TDSheet!$A:$H,8,0)</f>
        <v>#N/A</v>
      </c>
      <c r="I83" s="15">
        <f>VLOOKUP(A:A,[2]TDSheet!$A:$F,6,0)</f>
        <v>4651</v>
      </c>
      <c r="J83" s="15">
        <f t="shared" si="19"/>
        <v>-44</v>
      </c>
      <c r="K83" s="15">
        <f>VLOOKUP(A:A,[1]TDSheet!$A:$L,12,0)</f>
        <v>240</v>
      </c>
      <c r="L83" s="15">
        <f>VLOOKUP(A:A,[1]TDSheet!$A:$M,13,0)</f>
        <v>1400</v>
      </c>
      <c r="M83" s="15">
        <f>VLOOKUP(A:A,[1]TDSheet!$A:$T,20,0)</f>
        <v>600</v>
      </c>
      <c r="N83" s="15"/>
      <c r="O83" s="17">
        <v>600</v>
      </c>
      <c r="P83" s="17">
        <v>2000</v>
      </c>
      <c r="Q83" s="17">
        <v>800</v>
      </c>
      <c r="R83" s="17">
        <v>1800</v>
      </c>
      <c r="S83" s="15">
        <f t="shared" si="20"/>
        <v>921.4</v>
      </c>
      <c r="T83" s="17">
        <v>200</v>
      </c>
      <c r="U83" s="18">
        <f t="shared" si="21"/>
        <v>10.638159322769699</v>
      </c>
      <c r="V83" s="15">
        <f t="shared" si="22"/>
        <v>2.3464293466464077</v>
      </c>
      <c r="W83" s="15"/>
      <c r="X83" s="15"/>
      <c r="Y83" s="15">
        <f>VLOOKUP(A:A,[1]TDSheet!$A:$Y,25,0)</f>
        <v>718.8</v>
      </c>
      <c r="Z83" s="15">
        <f>VLOOKUP(A:A,[1]TDSheet!$A:$Z,26,0)</f>
        <v>850</v>
      </c>
      <c r="AA83" s="15">
        <f>VLOOKUP(A:A,[1]TDSheet!$A:$AA,27,0)</f>
        <v>904.2</v>
      </c>
      <c r="AB83" s="15">
        <f>VLOOKUP(A:A,[3]TDSheet!$A:$D,4,0)</f>
        <v>677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23"/>
        <v>280</v>
      </c>
      <c r="AF83" s="15">
        <f t="shared" si="24"/>
        <v>630</v>
      </c>
      <c r="AG83" s="15">
        <f t="shared" si="25"/>
        <v>70</v>
      </c>
      <c r="AH83" s="15">
        <f t="shared" si="26"/>
        <v>0</v>
      </c>
      <c r="AI83" s="15">
        <f t="shared" si="27"/>
        <v>210</v>
      </c>
      <c r="AJ83" s="15">
        <f t="shared" si="28"/>
        <v>700</v>
      </c>
      <c r="AK83" s="15"/>
      <c r="AL83" s="15"/>
    </row>
    <row r="84" spans="1:38" s="1" customFormat="1" ht="11.1" customHeight="1" outlineLevel="1" x14ac:dyDescent="0.2">
      <c r="A84" s="7" t="s">
        <v>86</v>
      </c>
      <c r="B84" s="7" t="s">
        <v>8</v>
      </c>
      <c r="C84" s="8">
        <v>565</v>
      </c>
      <c r="D84" s="8">
        <v>851</v>
      </c>
      <c r="E84" s="8">
        <v>1137</v>
      </c>
      <c r="F84" s="8">
        <v>265</v>
      </c>
      <c r="G84" s="1">
        <f>VLOOKUP(A:A,[1]TDSheet!$A:$G,7,0)</f>
        <v>0.3</v>
      </c>
      <c r="H84" s="1" t="e">
        <f>VLOOKUP(A:A,[1]TDSheet!$A:$H,8,0)</f>
        <v>#N/A</v>
      </c>
      <c r="I84" s="15">
        <f>VLOOKUP(A:A,[2]TDSheet!$A:$F,6,0)</f>
        <v>1139</v>
      </c>
      <c r="J84" s="15">
        <f t="shared" si="19"/>
        <v>-2</v>
      </c>
      <c r="K84" s="15">
        <f>VLOOKUP(A:A,[1]TDSheet!$A:$L,12,0)</f>
        <v>120</v>
      </c>
      <c r="L84" s="15">
        <f>VLOOKUP(A:A,[1]TDSheet!$A:$M,13,0)</f>
        <v>720</v>
      </c>
      <c r="M84" s="15">
        <f>VLOOKUP(A:A,[1]TDSheet!$A:$T,20,0)</f>
        <v>120</v>
      </c>
      <c r="N84" s="15"/>
      <c r="O84" s="17">
        <v>120</v>
      </c>
      <c r="P84" s="17">
        <v>360</v>
      </c>
      <c r="Q84" s="17">
        <v>120</v>
      </c>
      <c r="R84" s="17">
        <v>480</v>
      </c>
      <c r="S84" s="15">
        <f t="shared" si="20"/>
        <v>227.4</v>
      </c>
      <c r="T84" s="17"/>
      <c r="U84" s="18">
        <f t="shared" si="21"/>
        <v>10.136323658751099</v>
      </c>
      <c r="V84" s="15">
        <f t="shared" si="22"/>
        <v>1.1653474054529462</v>
      </c>
      <c r="W84" s="15"/>
      <c r="X84" s="15"/>
      <c r="Y84" s="15">
        <f>VLOOKUP(A:A,[1]TDSheet!$A:$Y,25,0)</f>
        <v>113.8</v>
      </c>
      <c r="Z84" s="15">
        <f>VLOOKUP(A:A,[1]TDSheet!$A:$Z,26,0)</f>
        <v>172</v>
      </c>
      <c r="AA84" s="15">
        <f>VLOOKUP(A:A,[1]TDSheet!$A:$AA,27,0)</f>
        <v>184.2</v>
      </c>
      <c r="AB84" s="15">
        <f>VLOOKUP(A:A,[3]TDSheet!$A:$D,4,0)</f>
        <v>146</v>
      </c>
      <c r="AC84" s="15" t="str">
        <f>VLOOKUP(A:A,[1]TDSheet!$A:$AC,29,0)</f>
        <v>Вит</v>
      </c>
      <c r="AD84" s="15" t="e">
        <f>VLOOKUP(A:A,[1]TDSheet!$A:$AD,30,0)</f>
        <v>#N/A</v>
      </c>
      <c r="AE84" s="15">
        <f t="shared" si="23"/>
        <v>36</v>
      </c>
      <c r="AF84" s="15">
        <f t="shared" si="24"/>
        <v>144</v>
      </c>
      <c r="AG84" s="15">
        <f t="shared" si="25"/>
        <v>0</v>
      </c>
      <c r="AH84" s="15">
        <f t="shared" si="26"/>
        <v>0</v>
      </c>
      <c r="AI84" s="15">
        <f t="shared" si="27"/>
        <v>36</v>
      </c>
      <c r="AJ84" s="15">
        <f t="shared" si="28"/>
        <v>108</v>
      </c>
      <c r="AK84" s="15"/>
      <c r="AL84" s="15"/>
    </row>
    <row r="85" spans="1:38" s="1" customFormat="1" ht="11.1" customHeight="1" outlineLevel="1" x14ac:dyDescent="0.2">
      <c r="A85" s="7" t="s">
        <v>87</v>
      </c>
      <c r="B85" s="7" t="s">
        <v>8</v>
      </c>
      <c r="C85" s="8">
        <v>28</v>
      </c>
      <c r="D85" s="8">
        <v>2</v>
      </c>
      <c r="E85" s="8">
        <v>12</v>
      </c>
      <c r="F85" s="8">
        <v>18</v>
      </c>
      <c r="G85" s="1">
        <f>VLOOKUP(A:A,[1]TDSheet!$A:$G,7,0)</f>
        <v>0.18</v>
      </c>
      <c r="H85" s="1" t="e">
        <f>VLOOKUP(A:A,[1]TDSheet!$A:$H,8,0)</f>
        <v>#N/A</v>
      </c>
      <c r="I85" s="15">
        <f>VLOOKUP(A:A,[2]TDSheet!$A:$F,6,0)</f>
        <v>12</v>
      </c>
      <c r="J85" s="15">
        <f t="shared" si="19"/>
        <v>0</v>
      </c>
      <c r="K85" s="15">
        <f>VLOOKUP(A:A,[1]TDSheet!$A:$L,12,0)</f>
        <v>0</v>
      </c>
      <c r="L85" s="15">
        <f>VLOOKUP(A:A,[1]TDSheet!$A:$M,13,0)</f>
        <v>0</v>
      </c>
      <c r="M85" s="15">
        <f>VLOOKUP(A:A,[1]TDSheet!$A:$T,20,0)</f>
        <v>0</v>
      </c>
      <c r="N85" s="15"/>
      <c r="O85" s="17"/>
      <c r="P85" s="17"/>
      <c r="Q85" s="17"/>
      <c r="R85" s="17"/>
      <c r="S85" s="15">
        <f t="shared" si="20"/>
        <v>2.4</v>
      </c>
      <c r="T85" s="17"/>
      <c r="U85" s="18">
        <f t="shared" si="21"/>
        <v>7.5</v>
      </c>
      <c r="V85" s="15">
        <f t="shared" si="22"/>
        <v>7.5</v>
      </c>
      <c r="W85" s="15"/>
      <c r="X85" s="15"/>
      <c r="Y85" s="15">
        <f>VLOOKUP(A:A,[1]TDSheet!$A:$Y,25,0)</f>
        <v>0</v>
      </c>
      <c r="Z85" s="15">
        <f>VLOOKUP(A:A,[1]TDSheet!$A:$Z,26,0)</f>
        <v>0</v>
      </c>
      <c r="AA85" s="15">
        <f>VLOOKUP(A:A,[1]TDSheet!$A:$AA,27,0)</f>
        <v>2.6</v>
      </c>
      <c r="AB85" s="15">
        <f>VLOOKUP(A:A,[3]TDSheet!$A:$D,4,0)</f>
        <v>2</v>
      </c>
      <c r="AC85" s="15" t="str">
        <f>VLOOKUP(A:A,[1]TDSheet!$A:$AC,29,0)</f>
        <v>Вит</v>
      </c>
      <c r="AD85" s="15" t="e">
        <f>VLOOKUP(A:A,[1]TDSheet!$A:$AD,30,0)</f>
        <v>#N/A</v>
      </c>
      <c r="AE85" s="15">
        <f t="shared" si="23"/>
        <v>0</v>
      </c>
      <c r="AF85" s="15">
        <f t="shared" si="24"/>
        <v>0</v>
      </c>
      <c r="AG85" s="15">
        <f t="shared" si="25"/>
        <v>0</v>
      </c>
      <c r="AH85" s="15">
        <f t="shared" si="26"/>
        <v>0</v>
      </c>
      <c r="AI85" s="15">
        <f t="shared" si="27"/>
        <v>0</v>
      </c>
      <c r="AJ85" s="15">
        <f t="shared" si="28"/>
        <v>0</v>
      </c>
      <c r="AK85" s="15"/>
      <c r="AL85" s="15"/>
    </row>
    <row r="86" spans="1:38" s="1" customFormat="1" ht="11.1" customHeight="1" outlineLevel="1" x14ac:dyDescent="0.2">
      <c r="A86" s="7" t="s">
        <v>88</v>
      </c>
      <c r="B86" s="7" t="s">
        <v>8</v>
      </c>
      <c r="C86" s="8">
        <v>216</v>
      </c>
      <c r="D86" s="8">
        <v>216</v>
      </c>
      <c r="E86" s="8">
        <v>116</v>
      </c>
      <c r="F86" s="8">
        <v>307</v>
      </c>
      <c r="G86" s="1">
        <f>VLOOKUP(A:A,[1]TDSheet!$A:$G,7,0)</f>
        <v>0.18</v>
      </c>
      <c r="H86" s="1" t="e">
        <f>VLOOKUP(A:A,[1]TDSheet!$A:$H,8,0)</f>
        <v>#N/A</v>
      </c>
      <c r="I86" s="15">
        <f>VLOOKUP(A:A,[2]TDSheet!$A:$F,6,0)</f>
        <v>121</v>
      </c>
      <c r="J86" s="15">
        <f t="shared" si="19"/>
        <v>-5</v>
      </c>
      <c r="K86" s="15">
        <f>VLOOKUP(A:A,[1]TDSheet!$A:$L,12,0)</f>
        <v>0</v>
      </c>
      <c r="L86" s="15">
        <f>VLOOKUP(A:A,[1]TDSheet!$A:$M,13,0)</f>
        <v>0</v>
      </c>
      <c r="M86" s="15">
        <f>VLOOKUP(A:A,[1]TDSheet!$A:$T,20,0)</f>
        <v>0</v>
      </c>
      <c r="N86" s="15"/>
      <c r="O86" s="17"/>
      <c r="P86" s="17"/>
      <c r="Q86" s="17"/>
      <c r="R86" s="17"/>
      <c r="S86" s="15">
        <f t="shared" si="20"/>
        <v>23.2</v>
      </c>
      <c r="T86" s="17"/>
      <c r="U86" s="18">
        <f t="shared" si="21"/>
        <v>13.232758620689655</v>
      </c>
      <c r="V86" s="15">
        <f t="shared" si="22"/>
        <v>13.232758620689655</v>
      </c>
      <c r="W86" s="15"/>
      <c r="X86" s="15"/>
      <c r="Y86" s="15">
        <f>VLOOKUP(A:A,[1]TDSheet!$A:$Y,25,0)</f>
        <v>15.6</v>
      </c>
      <c r="Z86" s="15">
        <f>VLOOKUP(A:A,[1]TDSheet!$A:$Z,26,0)</f>
        <v>6.2</v>
      </c>
      <c r="AA86" s="15">
        <f>VLOOKUP(A:A,[1]TDSheet!$A:$AA,27,0)</f>
        <v>14.8</v>
      </c>
      <c r="AB86" s="15">
        <f>VLOOKUP(A:A,[3]TDSheet!$A:$D,4,0)</f>
        <v>22</v>
      </c>
      <c r="AC86" s="21" t="str">
        <f>VLOOKUP(A:A,[1]TDSheet!$A:$AC,29,0)</f>
        <v>Вит</v>
      </c>
      <c r="AD86" s="15" t="e">
        <f>VLOOKUP(A:A,[1]TDSheet!$A:$AD,30,0)</f>
        <v>#N/A</v>
      </c>
      <c r="AE86" s="15">
        <f t="shared" si="23"/>
        <v>0</v>
      </c>
      <c r="AF86" s="15">
        <f t="shared" si="24"/>
        <v>0</v>
      </c>
      <c r="AG86" s="15">
        <f t="shared" si="25"/>
        <v>0</v>
      </c>
      <c r="AH86" s="15">
        <f t="shared" si="26"/>
        <v>0</v>
      </c>
      <c r="AI86" s="15">
        <f t="shared" si="27"/>
        <v>0</v>
      </c>
      <c r="AJ86" s="15">
        <f t="shared" si="28"/>
        <v>0</v>
      </c>
      <c r="AK86" s="15"/>
      <c r="AL86" s="15"/>
    </row>
    <row r="87" spans="1:38" s="1" customFormat="1" ht="11.1" customHeight="1" outlineLevel="1" x14ac:dyDescent="0.2">
      <c r="A87" s="7" t="s">
        <v>89</v>
      </c>
      <c r="B87" s="7" t="s">
        <v>8</v>
      </c>
      <c r="C87" s="8">
        <v>736</v>
      </c>
      <c r="D87" s="8">
        <v>1877</v>
      </c>
      <c r="E87" s="8">
        <v>1687</v>
      </c>
      <c r="F87" s="8">
        <v>885</v>
      </c>
      <c r="G87" s="1">
        <f>VLOOKUP(A:A,[1]TDSheet!$A:$G,7,0)</f>
        <v>0.3</v>
      </c>
      <c r="H87" s="1" t="e">
        <f>VLOOKUP(A:A,[1]TDSheet!$A:$H,8,0)</f>
        <v>#N/A</v>
      </c>
      <c r="I87" s="15">
        <f>VLOOKUP(A:A,[2]TDSheet!$A:$F,6,0)</f>
        <v>1708</v>
      </c>
      <c r="J87" s="15">
        <f t="shared" si="19"/>
        <v>-21</v>
      </c>
      <c r="K87" s="15">
        <f>VLOOKUP(A:A,[1]TDSheet!$A:$L,12,0)</f>
        <v>80</v>
      </c>
      <c r="L87" s="15">
        <f>VLOOKUP(A:A,[1]TDSheet!$A:$M,13,0)</f>
        <v>960</v>
      </c>
      <c r="M87" s="15">
        <f>VLOOKUP(A:A,[1]TDSheet!$A:$T,20,0)</f>
        <v>0</v>
      </c>
      <c r="N87" s="15"/>
      <c r="O87" s="17">
        <v>200</v>
      </c>
      <c r="P87" s="17">
        <v>600</v>
      </c>
      <c r="Q87" s="17">
        <v>80</v>
      </c>
      <c r="R87" s="17">
        <v>600</v>
      </c>
      <c r="S87" s="15">
        <f t="shared" si="20"/>
        <v>337.4</v>
      </c>
      <c r="T87" s="17">
        <v>40</v>
      </c>
      <c r="U87" s="18">
        <f t="shared" si="21"/>
        <v>10.210432720806166</v>
      </c>
      <c r="V87" s="15">
        <f t="shared" si="22"/>
        <v>2.6229994072317724</v>
      </c>
      <c r="W87" s="15"/>
      <c r="X87" s="15"/>
      <c r="Y87" s="15">
        <f>VLOOKUP(A:A,[1]TDSheet!$A:$Y,25,0)</f>
        <v>251.2</v>
      </c>
      <c r="Z87" s="15">
        <f>VLOOKUP(A:A,[1]TDSheet!$A:$Z,26,0)</f>
        <v>316.8</v>
      </c>
      <c r="AA87" s="15">
        <f>VLOOKUP(A:A,[1]TDSheet!$A:$AA,27,0)</f>
        <v>329</v>
      </c>
      <c r="AB87" s="15">
        <f>VLOOKUP(A:A,[3]TDSheet!$A:$D,4,0)</f>
        <v>339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3"/>
        <v>24</v>
      </c>
      <c r="AF87" s="15">
        <f t="shared" si="24"/>
        <v>180</v>
      </c>
      <c r="AG87" s="15">
        <f t="shared" si="25"/>
        <v>12</v>
      </c>
      <c r="AH87" s="15">
        <f t="shared" si="26"/>
        <v>0</v>
      </c>
      <c r="AI87" s="15">
        <f t="shared" si="27"/>
        <v>60</v>
      </c>
      <c r="AJ87" s="15">
        <f t="shared" si="28"/>
        <v>180</v>
      </c>
      <c r="AK87" s="15"/>
      <c r="AL87" s="15"/>
    </row>
    <row r="88" spans="1:38" s="1" customFormat="1" ht="11.1" customHeight="1" outlineLevel="1" x14ac:dyDescent="0.2">
      <c r="A88" s="7" t="s">
        <v>90</v>
      </c>
      <c r="B88" s="7" t="s">
        <v>8</v>
      </c>
      <c r="C88" s="8">
        <v>1102</v>
      </c>
      <c r="D88" s="8">
        <v>1626</v>
      </c>
      <c r="E88" s="8">
        <v>2035</v>
      </c>
      <c r="F88" s="8">
        <v>660</v>
      </c>
      <c r="G88" s="1">
        <f>VLOOKUP(A:A,[1]TDSheet!$A:$G,7,0)</f>
        <v>0.28000000000000003</v>
      </c>
      <c r="H88" s="1" t="e">
        <f>VLOOKUP(A:A,[1]TDSheet!$A:$H,8,0)</f>
        <v>#N/A</v>
      </c>
      <c r="I88" s="15">
        <f>VLOOKUP(A:A,[2]TDSheet!$A:$F,6,0)</f>
        <v>2062</v>
      </c>
      <c r="J88" s="15">
        <f t="shared" si="19"/>
        <v>-27</v>
      </c>
      <c r="K88" s="15">
        <f>VLOOKUP(A:A,[1]TDSheet!$A:$L,12,0)</f>
        <v>0</v>
      </c>
      <c r="L88" s="15">
        <f>VLOOKUP(A:A,[1]TDSheet!$A:$M,13,0)</f>
        <v>1000</v>
      </c>
      <c r="M88" s="15">
        <f>VLOOKUP(A:A,[1]TDSheet!$A:$T,20,0)</f>
        <v>480</v>
      </c>
      <c r="N88" s="15"/>
      <c r="O88" s="17">
        <v>280</v>
      </c>
      <c r="P88" s="17">
        <v>800</v>
      </c>
      <c r="Q88" s="17">
        <v>200</v>
      </c>
      <c r="R88" s="17">
        <v>800</v>
      </c>
      <c r="S88" s="15">
        <f t="shared" si="20"/>
        <v>407</v>
      </c>
      <c r="T88" s="17"/>
      <c r="U88" s="18">
        <f t="shared" si="21"/>
        <v>10.368550368550368</v>
      </c>
      <c r="V88" s="15">
        <f t="shared" si="22"/>
        <v>1.6216216216216217</v>
      </c>
      <c r="W88" s="15"/>
      <c r="X88" s="15"/>
      <c r="Y88" s="15">
        <f>VLOOKUP(A:A,[1]TDSheet!$A:$Y,25,0)</f>
        <v>327</v>
      </c>
      <c r="Z88" s="15">
        <f>VLOOKUP(A:A,[1]TDSheet!$A:$Z,26,0)</f>
        <v>354.6</v>
      </c>
      <c r="AA88" s="15">
        <f>VLOOKUP(A:A,[1]TDSheet!$A:$AA,27,0)</f>
        <v>381</v>
      </c>
      <c r="AB88" s="15">
        <f>VLOOKUP(A:A,[3]TDSheet!$A:$D,4,0)</f>
        <v>242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23"/>
        <v>56.000000000000007</v>
      </c>
      <c r="AF88" s="15">
        <f t="shared" si="24"/>
        <v>224.00000000000003</v>
      </c>
      <c r="AG88" s="15">
        <f t="shared" si="25"/>
        <v>0</v>
      </c>
      <c r="AH88" s="15">
        <f t="shared" si="26"/>
        <v>0</v>
      </c>
      <c r="AI88" s="15">
        <f t="shared" si="27"/>
        <v>78.400000000000006</v>
      </c>
      <c r="AJ88" s="15">
        <f t="shared" si="28"/>
        <v>224.00000000000003</v>
      </c>
      <c r="AK88" s="15"/>
      <c r="AL88" s="15"/>
    </row>
    <row r="89" spans="1:38" s="1" customFormat="1" ht="11.1" customHeight="1" outlineLevel="1" x14ac:dyDescent="0.2">
      <c r="A89" s="7" t="s">
        <v>91</v>
      </c>
      <c r="B89" s="7" t="s">
        <v>8</v>
      </c>
      <c r="C89" s="8">
        <v>69</v>
      </c>
      <c r="D89" s="8">
        <v>40</v>
      </c>
      <c r="E89" s="8">
        <v>26</v>
      </c>
      <c r="F89" s="8">
        <v>83</v>
      </c>
      <c r="G89" s="1">
        <f>VLOOKUP(A:A,[1]TDSheet!$A:$G,7,0)</f>
        <v>0.35</v>
      </c>
      <c r="H89" s="1" t="e">
        <f>VLOOKUP(A:A,[1]TDSheet!$A:$H,8,0)</f>
        <v>#N/A</v>
      </c>
      <c r="I89" s="15">
        <f>VLOOKUP(A:A,[2]TDSheet!$A:$F,6,0)</f>
        <v>26</v>
      </c>
      <c r="J89" s="15">
        <f t="shared" si="19"/>
        <v>0</v>
      </c>
      <c r="K89" s="15">
        <f>VLOOKUP(A:A,[1]TDSheet!$A:$L,12,0)</f>
        <v>0</v>
      </c>
      <c r="L89" s="15">
        <f>VLOOKUP(A:A,[1]TDSheet!$A:$M,13,0)</f>
        <v>0</v>
      </c>
      <c r="M89" s="15">
        <f>VLOOKUP(A:A,[1]TDSheet!$A:$T,20,0)</f>
        <v>0</v>
      </c>
      <c r="N89" s="15"/>
      <c r="O89" s="17"/>
      <c r="P89" s="17"/>
      <c r="Q89" s="17"/>
      <c r="R89" s="17"/>
      <c r="S89" s="15">
        <f t="shared" si="20"/>
        <v>5.2</v>
      </c>
      <c r="T89" s="17"/>
      <c r="U89" s="18">
        <f t="shared" si="21"/>
        <v>15.961538461538462</v>
      </c>
      <c r="V89" s="15">
        <f t="shared" si="22"/>
        <v>15.961538461538462</v>
      </c>
      <c r="W89" s="15"/>
      <c r="X89" s="15"/>
      <c r="Y89" s="15">
        <f>VLOOKUP(A:A,[1]TDSheet!$A:$Y,25,0)</f>
        <v>8.4</v>
      </c>
      <c r="Z89" s="15">
        <f>VLOOKUP(A:A,[1]TDSheet!$A:$Z,26,0)</f>
        <v>12</v>
      </c>
      <c r="AA89" s="15">
        <f>VLOOKUP(A:A,[1]TDSheet!$A:$AA,27,0)</f>
        <v>4.5999999999999996</v>
      </c>
      <c r="AB89" s="15">
        <f>VLOOKUP(A:A,[3]TDSheet!$A:$D,4,0)</f>
        <v>8</v>
      </c>
      <c r="AC89" s="21" t="str">
        <f>VLOOKUP(A:A,[1]TDSheet!$A:$AC,29,0)</f>
        <v>увел</v>
      </c>
      <c r="AD89" s="15" t="e">
        <f>VLOOKUP(A:A,[1]TDSheet!$A:$AD,30,0)</f>
        <v>#N/A</v>
      </c>
      <c r="AE89" s="15">
        <f t="shared" si="23"/>
        <v>0</v>
      </c>
      <c r="AF89" s="15">
        <f t="shared" si="24"/>
        <v>0</v>
      </c>
      <c r="AG89" s="15">
        <f t="shared" si="25"/>
        <v>0</v>
      </c>
      <c r="AH89" s="15">
        <f t="shared" si="26"/>
        <v>0</v>
      </c>
      <c r="AI89" s="15">
        <f t="shared" si="27"/>
        <v>0</v>
      </c>
      <c r="AJ89" s="15">
        <f t="shared" si="28"/>
        <v>0</v>
      </c>
      <c r="AK89" s="15"/>
      <c r="AL89" s="15"/>
    </row>
    <row r="90" spans="1:38" s="1" customFormat="1" ht="11.1" customHeight="1" outlineLevel="1" x14ac:dyDescent="0.2">
      <c r="A90" s="7" t="s">
        <v>92</v>
      </c>
      <c r="B90" s="7" t="s">
        <v>8</v>
      </c>
      <c r="C90" s="8">
        <v>1900</v>
      </c>
      <c r="D90" s="8">
        <v>4339</v>
      </c>
      <c r="E90" s="8">
        <v>4186</v>
      </c>
      <c r="F90" s="8">
        <v>1998</v>
      </c>
      <c r="G90" s="1">
        <f>VLOOKUP(A:A,[1]TDSheet!$A:$G,7,0)</f>
        <v>0.28000000000000003</v>
      </c>
      <c r="H90" s="1">
        <f>VLOOKUP(A:A,[1]TDSheet!$A:$H,8,0)</f>
        <v>45</v>
      </c>
      <c r="I90" s="15">
        <f>VLOOKUP(A:A,[2]TDSheet!$A:$F,6,0)</f>
        <v>4221</v>
      </c>
      <c r="J90" s="15">
        <f t="shared" si="19"/>
        <v>-35</v>
      </c>
      <c r="K90" s="15">
        <f>VLOOKUP(A:A,[1]TDSheet!$A:$L,12,0)</f>
        <v>320</v>
      </c>
      <c r="L90" s="15">
        <f>VLOOKUP(A:A,[1]TDSheet!$A:$M,13,0)</f>
        <v>1600</v>
      </c>
      <c r="M90" s="15">
        <f>VLOOKUP(A:A,[1]TDSheet!$A:$T,20,0)</f>
        <v>200</v>
      </c>
      <c r="N90" s="15"/>
      <c r="O90" s="17">
        <v>600</v>
      </c>
      <c r="P90" s="17">
        <v>1400</v>
      </c>
      <c r="Q90" s="17">
        <v>800</v>
      </c>
      <c r="R90" s="17">
        <v>1400</v>
      </c>
      <c r="S90" s="15">
        <f t="shared" si="20"/>
        <v>837.2</v>
      </c>
      <c r="T90" s="17">
        <v>200</v>
      </c>
      <c r="U90" s="18">
        <f t="shared" si="21"/>
        <v>10.174390826564739</v>
      </c>
      <c r="V90" s="15">
        <f t="shared" si="22"/>
        <v>2.3865265169612995</v>
      </c>
      <c r="W90" s="15"/>
      <c r="X90" s="15"/>
      <c r="Y90" s="15">
        <f>VLOOKUP(A:A,[1]TDSheet!$A:$Y,25,0)</f>
        <v>685.4</v>
      </c>
      <c r="Z90" s="15">
        <f>VLOOKUP(A:A,[1]TDSheet!$A:$Z,26,0)</f>
        <v>786.6</v>
      </c>
      <c r="AA90" s="15">
        <f>VLOOKUP(A:A,[1]TDSheet!$A:$AA,27,0)</f>
        <v>795.4</v>
      </c>
      <c r="AB90" s="15">
        <f>VLOOKUP(A:A,[3]TDSheet!$A:$D,4,0)</f>
        <v>513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23"/>
        <v>224.00000000000003</v>
      </c>
      <c r="AF90" s="15">
        <f t="shared" si="24"/>
        <v>392.00000000000006</v>
      </c>
      <c r="AG90" s="15">
        <f t="shared" si="25"/>
        <v>56.000000000000007</v>
      </c>
      <c r="AH90" s="15">
        <f t="shared" si="26"/>
        <v>0</v>
      </c>
      <c r="AI90" s="15">
        <f t="shared" si="27"/>
        <v>168.00000000000003</v>
      </c>
      <c r="AJ90" s="15">
        <f t="shared" si="28"/>
        <v>392.00000000000006</v>
      </c>
      <c r="AK90" s="15"/>
      <c r="AL90" s="15"/>
    </row>
    <row r="91" spans="1:38" s="1" customFormat="1" ht="11.1" customHeight="1" outlineLevel="1" x14ac:dyDescent="0.2">
      <c r="A91" s="7" t="s">
        <v>93</v>
      </c>
      <c r="B91" s="7" t="s">
        <v>8</v>
      </c>
      <c r="C91" s="8">
        <v>574</v>
      </c>
      <c r="D91" s="8">
        <v>1146</v>
      </c>
      <c r="E91" s="8">
        <v>1355</v>
      </c>
      <c r="F91" s="8">
        <v>339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1376</v>
      </c>
      <c r="J91" s="15">
        <f t="shared" si="19"/>
        <v>-21</v>
      </c>
      <c r="K91" s="15">
        <f>VLOOKUP(A:A,[1]TDSheet!$A:$L,12,0)</f>
        <v>0</v>
      </c>
      <c r="L91" s="15">
        <f>VLOOKUP(A:A,[1]TDSheet!$A:$M,13,0)</f>
        <v>600</v>
      </c>
      <c r="M91" s="15">
        <f>VLOOKUP(A:A,[1]TDSheet!$A:$T,20,0)</f>
        <v>400</v>
      </c>
      <c r="N91" s="15"/>
      <c r="O91" s="17">
        <v>200</v>
      </c>
      <c r="P91" s="17">
        <v>480</v>
      </c>
      <c r="Q91" s="17">
        <v>200</v>
      </c>
      <c r="R91" s="17">
        <v>480</v>
      </c>
      <c r="S91" s="15">
        <f t="shared" si="20"/>
        <v>271</v>
      </c>
      <c r="T91" s="17">
        <v>80</v>
      </c>
      <c r="U91" s="18">
        <f t="shared" si="21"/>
        <v>10.254612546125461</v>
      </c>
      <c r="V91" s="15">
        <f t="shared" si="22"/>
        <v>1.2509225092250922</v>
      </c>
      <c r="W91" s="15"/>
      <c r="X91" s="15"/>
      <c r="Y91" s="15">
        <f>VLOOKUP(A:A,[1]TDSheet!$A:$Y,25,0)</f>
        <v>206.4</v>
      </c>
      <c r="Z91" s="15">
        <f>VLOOKUP(A:A,[1]TDSheet!$A:$Z,26,0)</f>
        <v>224</v>
      </c>
      <c r="AA91" s="15">
        <f>VLOOKUP(A:A,[1]TDSheet!$A:$AA,27,0)</f>
        <v>214.6</v>
      </c>
      <c r="AB91" s="15">
        <f>VLOOKUP(A:A,[3]TDSheet!$A:$D,4,0)</f>
        <v>171</v>
      </c>
      <c r="AC91" s="15" t="str">
        <f>VLOOKUP(A:A,[1]TDSheet!$A:$AC,29,0)</f>
        <v>Мерч</v>
      </c>
      <c r="AD91" s="15" t="e">
        <f>VLOOKUP(A:A,[1]TDSheet!$A:$AD,30,0)</f>
        <v>#N/A</v>
      </c>
      <c r="AE91" s="15">
        <f t="shared" si="23"/>
        <v>56.000000000000007</v>
      </c>
      <c r="AF91" s="15">
        <f t="shared" si="24"/>
        <v>134.4</v>
      </c>
      <c r="AG91" s="15">
        <f t="shared" si="25"/>
        <v>22.400000000000002</v>
      </c>
      <c r="AH91" s="15">
        <f t="shared" si="26"/>
        <v>0</v>
      </c>
      <c r="AI91" s="15">
        <f t="shared" si="27"/>
        <v>56.000000000000007</v>
      </c>
      <c r="AJ91" s="15">
        <f t="shared" si="28"/>
        <v>134.4</v>
      </c>
      <c r="AK91" s="15"/>
      <c r="AL91" s="15"/>
    </row>
    <row r="92" spans="1:38" s="1" customFormat="1" ht="11.1" customHeight="1" outlineLevel="1" x14ac:dyDescent="0.2">
      <c r="A92" s="7" t="s">
        <v>94</v>
      </c>
      <c r="B92" s="7" t="s">
        <v>8</v>
      </c>
      <c r="C92" s="8">
        <v>107</v>
      </c>
      <c r="D92" s="8">
        <v>121</v>
      </c>
      <c r="E92" s="8">
        <v>107</v>
      </c>
      <c r="F92" s="8">
        <v>120</v>
      </c>
      <c r="G92" s="1">
        <f>VLOOKUP(A:A,[1]TDSheet!$A:$G,7,0)</f>
        <v>0.4</v>
      </c>
      <c r="H92" s="1" t="e">
        <f>VLOOKUP(A:A,[1]TDSheet!$A:$H,8,0)</f>
        <v>#N/A</v>
      </c>
      <c r="I92" s="15">
        <f>VLOOKUP(A:A,[2]TDSheet!$A:$F,6,0)</f>
        <v>108</v>
      </c>
      <c r="J92" s="15">
        <f t="shared" si="19"/>
        <v>-1</v>
      </c>
      <c r="K92" s="15">
        <f>VLOOKUP(A:A,[1]TDSheet!$A:$L,12,0)</f>
        <v>0</v>
      </c>
      <c r="L92" s="15">
        <f>VLOOKUP(A:A,[1]TDSheet!$A:$M,13,0)</f>
        <v>0</v>
      </c>
      <c r="M92" s="15">
        <f>VLOOKUP(A:A,[1]TDSheet!$A:$T,20,0)</f>
        <v>40</v>
      </c>
      <c r="N92" s="15"/>
      <c r="O92" s="17">
        <v>40</v>
      </c>
      <c r="P92" s="17">
        <v>40</v>
      </c>
      <c r="Q92" s="17"/>
      <c r="R92" s="17"/>
      <c r="S92" s="15">
        <f t="shared" si="20"/>
        <v>21.4</v>
      </c>
      <c r="T92" s="17"/>
      <c r="U92" s="18">
        <f t="shared" si="21"/>
        <v>11.214953271028039</v>
      </c>
      <c r="V92" s="15">
        <f t="shared" si="22"/>
        <v>5.6074766355140193</v>
      </c>
      <c r="W92" s="15"/>
      <c r="X92" s="15"/>
      <c r="Y92" s="15">
        <f>VLOOKUP(A:A,[1]TDSheet!$A:$Y,25,0)</f>
        <v>26</v>
      </c>
      <c r="Z92" s="15">
        <f>VLOOKUP(A:A,[1]TDSheet!$A:$Z,26,0)</f>
        <v>29.6</v>
      </c>
      <c r="AA92" s="15">
        <f>VLOOKUP(A:A,[1]TDSheet!$A:$AA,27,0)</f>
        <v>26.4</v>
      </c>
      <c r="AB92" s="15">
        <f>VLOOKUP(A:A,[3]TDSheet!$A:$D,4,0)</f>
        <v>13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23"/>
        <v>0</v>
      </c>
      <c r="AF92" s="15">
        <f t="shared" si="24"/>
        <v>0</v>
      </c>
      <c r="AG92" s="15">
        <f t="shared" si="25"/>
        <v>0</v>
      </c>
      <c r="AH92" s="15">
        <f t="shared" si="26"/>
        <v>0</v>
      </c>
      <c r="AI92" s="15">
        <f t="shared" si="27"/>
        <v>16</v>
      </c>
      <c r="AJ92" s="15">
        <f t="shared" si="28"/>
        <v>16</v>
      </c>
      <c r="AK92" s="15"/>
      <c r="AL92" s="15"/>
    </row>
    <row r="93" spans="1:38" s="1" customFormat="1" ht="11.1" customHeight="1" outlineLevel="1" x14ac:dyDescent="0.2">
      <c r="A93" s="7" t="s">
        <v>98</v>
      </c>
      <c r="B93" s="7" t="s">
        <v>9</v>
      </c>
      <c r="C93" s="8"/>
      <c r="D93" s="8">
        <v>185.94399999999999</v>
      </c>
      <c r="E93" s="8">
        <v>7.0640000000000001</v>
      </c>
      <c r="F93" s="8">
        <v>178.88</v>
      </c>
      <c r="G93" s="1">
        <f>VLOOKUP(A:A,[1]TDSheet!$A:$G,7,0)</f>
        <v>1</v>
      </c>
      <c r="H93" s="1" t="e">
        <f>VLOOKUP(A:A,[1]TDSheet!$A:$H,8,0)</f>
        <v>#N/A</v>
      </c>
      <c r="I93" s="15">
        <f>VLOOKUP(A:A,[2]TDSheet!$A:$F,6,0)</f>
        <v>4.5</v>
      </c>
      <c r="J93" s="15">
        <f t="shared" si="19"/>
        <v>2.5640000000000001</v>
      </c>
      <c r="K93" s="15">
        <f>VLOOKUP(A:A,[1]TDSheet!$A:$L,12,0)</f>
        <v>0</v>
      </c>
      <c r="L93" s="15">
        <f>VLOOKUP(A:A,[1]TDSheet!$A:$M,13,0)</f>
        <v>50</v>
      </c>
      <c r="M93" s="15">
        <f>VLOOKUP(A:A,[1]TDSheet!$A:$T,20,0)</f>
        <v>80</v>
      </c>
      <c r="N93" s="15"/>
      <c r="O93" s="17">
        <v>40</v>
      </c>
      <c r="P93" s="17">
        <v>40</v>
      </c>
      <c r="Q93" s="17"/>
      <c r="R93" s="17">
        <v>40</v>
      </c>
      <c r="S93" s="15">
        <f t="shared" si="20"/>
        <v>1.4128000000000001</v>
      </c>
      <c r="T93" s="17"/>
      <c r="U93" s="18">
        <f t="shared" si="21"/>
        <v>303.56738391845977</v>
      </c>
      <c r="V93" s="15">
        <f t="shared" si="22"/>
        <v>126.61381653454133</v>
      </c>
      <c r="W93" s="15"/>
      <c r="X93" s="15"/>
      <c r="Y93" s="15">
        <f>VLOOKUP(A:A,[1]TDSheet!$A:$Y,25,0)</f>
        <v>26.6538</v>
      </c>
      <c r="Z93" s="15">
        <f>VLOOKUP(A:A,[1]TDSheet!$A:$Z,26,0)</f>
        <v>26.877800000000001</v>
      </c>
      <c r="AA93" s="15">
        <f>VLOOKUP(A:A,[1]TDSheet!$A:$AA,27,0)</f>
        <v>23.5824</v>
      </c>
      <c r="AB93" s="15">
        <f>VLOOKUP(A:A,[3]TDSheet!$A:$D,4,0)</f>
        <v>23.427</v>
      </c>
      <c r="AC93" s="21" t="str">
        <f>VLOOKUP(A:A,[1]TDSheet!$A:$AC,29,0)</f>
        <v>Вит</v>
      </c>
      <c r="AD93" s="15" t="e">
        <f>VLOOKUP(A:A,[1]TDSheet!$A:$AD,30,0)</f>
        <v>#N/A</v>
      </c>
      <c r="AE93" s="15">
        <f t="shared" si="23"/>
        <v>0</v>
      </c>
      <c r="AF93" s="15">
        <f t="shared" si="24"/>
        <v>40</v>
      </c>
      <c r="AG93" s="15">
        <f t="shared" si="25"/>
        <v>0</v>
      </c>
      <c r="AH93" s="15">
        <f t="shared" si="26"/>
        <v>0</v>
      </c>
      <c r="AI93" s="15">
        <f t="shared" si="27"/>
        <v>40</v>
      </c>
      <c r="AJ93" s="15">
        <f t="shared" si="28"/>
        <v>40</v>
      </c>
      <c r="AK93" s="15"/>
      <c r="AL93" s="15"/>
    </row>
    <row r="94" spans="1:38" s="1" customFormat="1" ht="11.1" customHeight="1" outlineLevel="1" x14ac:dyDescent="0.2">
      <c r="A94" s="7" t="s">
        <v>95</v>
      </c>
      <c r="B94" s="7" t="s">
        <v>8</v>
      </c>
      <c r="C94" s="8">
        <v>146</v>
      </c>
      <c r="D94" s="8">
        <v>281</v>
      </c>
      <c r="E94" s="8">
        <v>314</v>
      </c>
      <c r="F94" s="8">
        <v>96</v>
      </c>
      <c r="G94" s="1">
        <f>VLOOKUP(A:A,[1]TDSheet!$A:$G,7,0)</f>
        <v>0.33</v>
      </c>
      <c r="H94" s="1">
        <f>VLOOKUP(A:A,[1]TDSheet!$A:$H,8,0)</f>
        <v>30</v>
      </c>
      <c r="I94" s="15">
        <f>VLOOKUP(A:A,[2]TDSheet!$A:$F,6,0)</f>
        <v>337</v>
      </c>
      <c r="J94" s="15">
        <f t="shared" si="19"/>
        <v>-23</v>
      </c>
      <c r="K94" s="15">
        <f>VLOOKUP(A:A,[1]TDSheet!$A:$L,12,0)</f>
        <v>0</v>
      </c>
      <c r="L94" s="15">
        <f>VLOOKUP(A:A,[1]TDSheet!$A:$M,13,0)</f>
        <v>90</v>
      </c>
      <c r="M94" s="15">
        <f>VLOOKUP(A:A,[1]TDSheet!$A:$T,20,0)</f>
        <v>150</v>
      </c>
      <c r="N94" s="15"/>
      <c r="O94" s="17">
        <v>30</v>
      </c>
      <c r="P94" s="17">
        <v>90</v>
      </c>
      <c r="Q94" s="17">
        <v>30</v>
      </c>
      <c r="R94" s="17">
        <v>90</v>
      </c>
      <c r="S94" s="15">
        <f t="shared" si="20"/>
        <v>62.8</v>
      </c>
      <c r="T94" s="17">
        <v>30</v>
      </c>
      <c r="U94" s="18">
        <f t="shared" si="21"/>
        <v>9.6496815286624216</v>
      </c>
      <c r="V94" s="15">
        <f t="shared" si="22"/>
        <v>1.5286624203821657</v>
      </c>
      <c r="W94" s="15"/>
      <c r="X94" s="15"/>
      <c r="Y94" s="15">
        <f>VLOOKUP(A:A,[1]TDSheet!$A:$Y,25,0)</f>
        <v>40.4</v>
      </c>
      <c r="Z94" s="15">
        <f>VLOOKUP(A:A,[1]TDSheet!$A:$Z,26,0)</f>
        <v>56.4</v>
      </c>
      <c r="AA94" s="15">
        <f>VLOOKUP(A:A,[1]TDSheet!$A:$AA,27,0)</f>
        <v>53</v>
      </c>
      <c r="AB94" s="15">
        <f>VLOOKUP(A:A,[3]TDSheet!$A:$D,4,0)</f>
        <v>47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3"/>
        <v>9.9</v>
      </c>
      <c r="AF94" s="15">
        <f t="shared" si="24"/>
        <v>29.700000000000003</v>
      </c>
      <c r="AG94" s="15">
        <f t="shared" si="25"/>
        <v>9.9</v>
      </c>
      <c r="AH94" s="15">
        <f t="shared" si="26"/>
        <v>0</v>
      </c>
      <c r="AI94" s="15">
        <f t="shared" si="27"/>
        <v>9.9</v>
      </c>
      <c r="AJ94" s="15">
        <f t="shared" si="28"/>
        <v>29.700000000000003</v>
      </c>
      <c r="AK94" s="15"/>
      <c r="AL94" s="15"/>
    </row>
    <row r="95" spans="1:38" s="1" customFormat="1" ht="11.1" customHeight="1" outlineLevel="1" x14ac:dyDescent="0.2">
      <c r="A95" s="7" t="s">
        <v>99</v>
      </c>
      <c r="B95" s="7" t="s">
        <v>8</v>
      </c>
      <c r="C95" s="8">
        <v>97</v>
      </c>
      <c r="D95" s="8">
        <v>203</v>
      </c>
      <c r="E95" s="20">
        <v>106</v>
      </c>
      <c r="F95" s="20">
        <v>190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110</v>
      </c>
      <c r="J95" s="15">
        <f t="shared" si="19"/>
        <v>-4</v>
      </c>
      <c r="K95" s="15">
        <f>VLOOKUP(A:A,[1]TDSheet!$A:$L,12,0)</f>
        <v>0</v>
      </c>
      <c r="L95" s="15">
        <f>VLOOKUP(A:A,[1]TDSheet!$A:$M,13,0)</f>
        <v>0</v>
      </c>
      <c r="M95" s="15">
        <f>VLOOKUP(A:A,[1]TDSheet!$A:$T,20,0)</f>
        <v>0</v>
      </c>
      <c r="N95" s="15"/>
      <c r="O95" s="17"/>
      <c r="P95" s="17"/>
      <c r="Q95" s="17"/>
      <c r="R95" s="17"/>
      <c r="S95" s="15">
        <f t="shared" si="20"/>
        <v>21.2</v>
      </c>
      <c r="T95" s="17"/>
      <c r="U95" s="18">
        <f t="shared" si="21"/>
        <v>8.9622641509433958</v>
      </c>
      <c r="V95" s="15">
        <f t="shared" si="22"/>
        <v>8.9622641509433958</v>
      </c>
      <c r="W95" s="15"/>
      <c r="X95" s="15"/>
      <c r="Y95" s="15">
        <f>VLOOKUP(A:A,[1]TDSheet!$A:$Y,25,0)</f>
        <v>16.2</v>
      </c>
      <c r="Z95" s="15">
        <f>VLOOKUP(A:A,[1]TDSheet!$A:$Z,26,0)</f>
        <v>16.600000000000001</v>
      </c>
      <c r="AA95" s="15">
        <f>VLOOKUP(A:A,[1]TDSheet!$A:$AA,27,0)</f>
        <v>21.2</v>
      </c>
      <c r="AB95" s="15">
        <f>VLOOKUP(A:A,[3]TDSheet!$A:$D,4,0)</f>
        <v>18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23"/>
        <v>0</v>
      </c>
      <c r="AF95" s="15">
        <f t="shared" si="24"/>
        <v>0</v>
      </c>
      <c r="AG95" s="15">
        <f t="shared" si="25"/>
        <v>0</v>
      </c>
      <c r="AH95" s="15">
        <f t="shared" si="26"/>
        <v>0</v>
      </c>
      <c r="AI95" s="15">
        <f t="shared" si="27"/>
        <v>0</v>
      </c>
      <c r="AJ95" s="15">
        <f t="shared" si="28"/>
        <v>0</v>
      </c>
      <c r="AK95" s="15"/>
      <c r="AL95" s="15"/>
    </row>
    <row r="96" spans="1:38" s="1" customFormat="1" ht="11.1" customHeight="1" outlineLevel="1" x14ac:dyDescent="0.2">
      <c r="A96" s="7" t="s">
        <v>100</v>
      </c>
      <c r="B96" s="7" t="s">
        <v>9</v>
      </c>
      <c r="C96" s="8">
        <v>74.441999999999993</v>
      </c>
      <c r="D96" s="8">
        <v>200</v>
      </c>
      <c r="E96" s="20">
        <v>21.042999999999999</v>
      </c>
      <c r="F96" s="20">
        <v>181.05799999999999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44</v>
      </c>
      <c r="J96" s="15">
        <f t="shared" si="19"/>
        <v>-22.957000000000001</v>
      </c>
      <c r="K96" s="15">
        <f>VLOOKUP(A:A,[1]TDSheet!$A:$L,12,0)</f>
        <v>0</v>
      </c>
      <c r="L96" s="15">
        <f>VLOOKUP(A:A,[1]TDSheet!$A:$M,13,0)</f>
        <v>0</v>
      </c>
      <c r="M96" s="15">
        <f>VLOOKUP(A:A,[1]TDSheet!$A:$T,20,0)</f>
        <v>0</v>
      </c>
      <c r="N96" s="15"/>
      <c r="O96" s="17"/>
      <c r="P96" s="17"/>
      <c r="Q96" s="17"/>
      <c r="R96" s="17"/>
      <c r="S96" s="15">
        <f t="shared" si="20"/>
        <v>4.2085999999999997</v>
      </c>
      <c r="T96" s="17"/>
      <c r="U96" s="18">
        <f t="shared" si="21"/>
        <v>43.0209570878677</v>
      </c>
      <c r="V96" s="15">
        <f t="shared" si="22"/>
        <v>43.0209570878677</v>
      </c>
      <c r="W96" s="15"/>
      <c r="X96" s="15"/>
      <c r="Y96" s="15">
        <f>VLOOKUP(A:A,[1]TDSheet!$A:$Y,25,0)</f>
        <v>5.4771999999999998</v>
      </c>
      <c r="Z96" s="15">
        <f>VLOOKUP(A:A,[1]TDSheet!$A:$Z,26,0)</f>
        <v>6.4343999999999992</v>
      </c>
      <c r="AA96" s="15">
        <f>VLOOKUP(A:A,[1]TDSheet!$A:$AA,27,0)</f>
        <v>8.0237999999999996</v>
      </c>
      <c r="AB96" s="15">
        <f>VLOOKUP(A:A,[3]TDSheet!$A:$D,4,0)</f>
        <v>17.074999999999999</v>
      </c>
      <c r="AC96" s="15" t="e">
        <f>VLOOKUP(A:A,[1]TDSheet!$A:$AC,29,0)</f>
        <v>#N/A</v>
      </c>
      <c r="AD96" s="15" t="e">
        <f>VLOOKUP(A:A,[1]TDSheet!$A:$AD,30,0)</f>
        <v>#N/A</v>
      </c>
      <c r="AE96" s="15">
        <f t="shared" si="23"/>
        <v>0</v>
      </c>
      <c r="AF96" s="15">
        <f t="shared" si="24"/>
        <v>0</v>
      </c>
      <c r="AG96" s="15">
        <f t="shared" si="25"/>
        <v>0</v>
      </c>
      <c r="AH96" s="15">
        <f t="shared" si="26"/>
        <v>0</v>
      </c>
      <c r="AI96" s="15">
        <f t="shared" si="27"/>
        <v>0</v>
      </c>
      <c r="AJ96" s="15">
        <f t="shared" si="28"/>
        <v>0</v>
      </c>
      <c r="AK96" s="15"/>
      <c r="AL96" s="15"/>
    </row>
    <row r="97" spans="1:38" s="1" customFormat="1" ht="11.1" customHeight="1" outlineLevel="1" x14ac:dyDescent="0.2">
      <c r="A97" s="7" t="s">
        <v>101</v>
      </c>
      <c r="B97" s="7" t="s">
        <v>9</v>
      </c>
      <c r="C97" s="8">
        <v>223.68100000000001</v>
      </c>
      <c r="D97" s="8">
        <v>506.28500000000003</v>
      </c>
      <c r="E97" s="20">
        <v>482.47899999999998</v>
      </c>
      <c r="F97" s="20">
        <v>242.745</v>
      </c>
      <c r="G97" s="1">
        <f>VLOOKUP(A:A,[1]TDSheet!$A:$G,7,0)</f>
        <v>0</v>
      </c>
      <c r="H97" s="1" t="e">
        <f>VLOOKUP(A:A,[1]TDSheet!$A:$H,8,0)</f>
        <v>#N/A</v>
      </c>
      <c r="I97" s="15">
        <f>VLOOKUP(A:A,[2]TDSheet!$A:$F,6,0)</f>
        <v>472.5</v>
      </c>
      <c r="J97" s="15">
        <f t="shared" si="19"/>
        <v>9.978999999999985</v>
      </c>
      <c r="K97" s="15">
        <f>VLOOKUP(A:A,[1]TDSheet!$A:$L,12,0)</f>
        <v>0</v>
      </c>
      <c r="L97" s="15">
        <f>VLOOKUP(A:A,[1]TDSheet!$A:$M,13,0)</f>
        <v>0</v>
      </c>
      <c r="M97" s="15">
        <f>VLOOKUP(A:A,[1]TDSheet!$A:$T,20,0)</f>
        <v>0</v>
      </c>
      <c r="N97" s="15"/>
      <c r="O97" s="17"/>
      <c r="P97" s="17"/>
      <c r="Q97" s="17"/>
      <c r="R97" s="17"/>
      <c r="S97" s="15">
        <f t="shared" si="20"/>
        <v>96.495800000000003</v>
      </c>
      <c r="T97" s="17"/>
      <c r="U97" s="18">
        <f t="shared" si="21"/>
        <v>2.5156017153078163</v>
      </c>
      <c r="V97" s="15">
        <f t="shared" si="22"/>
        <v>2.5156017153078163</v>
      </c>
      <c r="W97" s="15"/>
      <c r="X97" s="15"/>
      <c r="Y97" s="15">
        <f>VLOOKUP(A:A,[1]TDSheet!$A:$Y,25,0)</f>
        <v>55.161800000000007</v>
      </c>
      <c r="Z97" s="15">
        <f>VLOOKUP(A:A,[1]TDSheet!$A:$Z,26,0)</f>
        <v>89.490600000000001</v>
      </c>
      <c r="AA97" s="15">
        <f>VLOOKUP(A:A,[1]TDSheet!$A:$AA,27,0)</f>
        <v>86.247799999999998</v>
      </c>
      <c r="AB97" s="15">
        <f>VLOOKUP(A:A,[3]TDSheet!$A:$D,4,0)</f>
        <v>58.954000000000001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23"/>
        <v>0</v>
      </c>
      <c r="AF97" s="15">
        <f t="shared" si="24"/>
        <v>0</v>
      </c>
      <c r="AG97" s="15">
        <f t="shared" si="25"/>
        <v>0</v>
      </c>
      <c r="AH97" s="15">
        <f t="shared" si="26"/>
        <v>0</v>
      </c>
      <c r="AI97" s="15">
        <f t="shared" si="27"/>
        <v>0</v>
      </c>
      <c r="AJ97" s="15">
        <f t="shared" si="28"/>
        <v>0</v>
      </c>
      <c r="AK97" s="15"/>
      <c r="AL97" s="15"/>
    </row>
    <row r="98" spans="1:38" s="1" customFormat="1" ht="11.1" customHeight="1" outlineLevel="1" x14ac:dyDescent="0.2">
      <c r="A98" s="7" t="s">
        <v>96</v>
      </c>
      <c r="B98" s="7" t="s">
        <v>8</v>
      </c>
      <c r="C98" s="8">
        <v>2</v>
      </c>
      <c r="D98" s="8">
        <v>706</v>
      </c>
      <c r="E98" s="20">
        <v>342</v>
      </c>
      <c r="F98" s="20">
        <v>359</v>
      </c>
      <c r="G98" s="1">
        <f>VLOOKUP(A:A,[1]TDSheet!$A:$G,7,0)</f>
        <v>0</v>
      </c>
      <c r="H98" s="1">
        <f>VLOOKUP(A:A,[1]TDSheet!$A:$H,8,0)</f>
        <v>0</v>
      </c>
      <c r="I98" s="15">
        <f>VLOOKUP(A:A,[2]TDSheet!$A:$F,6,0)</f>
        <v>356</v>
      </c>
      <c r="J98" s="15">
        <f t="shared" si="19"/>
        <v>-14</v>
      </c>
      <c r="K98" s="15">
        <f>VLOOKUP(A:A,[1]TDSheet!$A:$L,12,0)</f>
        <v>0</v>
      </c>
      <c r="L98" s="15">
        <f>VLOOKUP(A:A,[1]TDSheet!$A:$M,13,0)</f>
        <v>0</v>
      </c>
      <c r="M98" s="15">
        <f>VLOOKUP(A:A,[1]TDSheet!$A:$T,20,0)</f>
        <v>0</v>
      </c>
      <c r="N98" s="15"/>
      <c r="O98" s="17"/>
      <c r="P98" s="17"/>
      <c r="Q98" s="17"/>
      <c r="R98" s="17"/>
      <c r="S98" s="15">
        <f t="shared" si="20"/>
        <v>68.400000000000006</v>
      </c>
      <c r="T98" s="17"/>
      <c r="U98" s="18">
        <f t="shared" si="21"/>
        <v>5.2485380116959064</v>
      </c>
      <c r="V98" s="15">
        <f t="shared" si="22"/>
        <v>5.2485380116959064</v>
      </c>
      <c r="W98" s="15"/>
      <c r="X98" s="15"/>
      <c r="Y98" s="15">
        <f>VLOOKUP(A:A,[1]TDSheet!$A:$Y,25,0)</f>
        <v>58.8</v>
      </c>
      <c r="Z98" s="15">
        <f>VLOOKUP(A:A,[1]TDSheet!$A:$Z,26,0)</f>
        <v>52.8</v>
      </c>
      <c r="AA98" s="15">
        <f>VLOOKUP(A:A,[1]TDSheet!$A:$AA,27,0)</f>
        <v>76.2</v>
      </c>
      <c r="AB98" s="15">
        <f>VLOOKUP(A:A,[3]TDSheet!$A:$D,4,0)</f>
        <v>34</v>
      </c>
      <c r="AC98" s="15">
        <f>VLOOKUP(A:A,[1]TDSheet!$A:$AC,29,0)</f>
        <v>0</v>
      </c>
      <c r="AD98" s="15">
        <f>VLOOKUP(A:A,[1]TDSheet!$A:$AD,30,0)</f>
        <v>0</v>
      </c>
      <c r="AE98" s="15">
        <f t="shared" si="23"/>
        <v>0</v>
      </c>
      <c r="AF98" s="15">
        <f t="shared" si="24"/>
        <v>0</v>
      </c>
      <c r="AG98" s="15">
        <f t="shared" si="25"/>
        <v>0</v>
      </c>
      <c r="AH98" s="15">
        <f t="shared" si="26"/>
        <v>0</v>
      </c>
      <c r="AI98" s="15">
        <f t="shared" si="27"/>
        <v>0</v>
      </c>
      <c r="AJ98" s="15">
        <f t="shared" si="28"/>
        <v>0</v>
      </c>
      <c r="AK98" s="15"/>
      <c r="AL98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2025-07-28T11:35:44Z</dcterms:modified>
</cp:coreProperties>
</file>