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EF5D869-5E7C-407B-B0EC-27AF890B90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S520" i="1" s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X329" i="1"/>
  <c r="Y328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Y237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0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0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43" i="1" l="1"/>
  <c r="Z85" i="1"/>
  <c r="H9" i="1"/>
  <c r="A10" i="1"/>
  <c r="Y33" i="1"/>
  <c r="Y37" i="1"/>
  <c r="Y45" i="1"/>
  <c r="Y49" i="1"/>
  <c r="Y58" i="1"/>
  <c r="Y66" i="1"/>
  <c r="Y72" i="1"/>
  <c r="Y80" i="1"/>
  <c r="Y86" i="1"/>
  <c r="E520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Z122" i="1" s="1"/>
  <c r="BP132" i="1"/>
  <c r="BN132" i="1"/>
  <c r="Z132" i="1"/>
  <c r="Z133" i="1" s="1"/>
  <c r="Y134" i="1"/>
  <c r="Y139" i="1"/>
  <c r="BP136" i="1"/>
  <c r="BN136" i="1"/>
  <c r="Z136" i="1"/>
  <c r="Z138" i="1" s="1"/>
  <c r="BP153" i="1"/>
  <c r="BN153" i="1"/>
  <c r="Z153" i="1"/>
  <c r="Y155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Z216" i="1" s="1"/>
  <c r="Y216" i="1"/>
  <c r="BP220" i="1"/>
  <c r="BN220" i="1"/>
  <c r="Z220" i="1"/>
  <c r="Z221" i="1" s="1"/>
  <c r="Y222" i="1"/>
  <c r="K520" i="1"/>
  <c r="Y232" i="1"/>
  <c r="BP225" i="1"/>
  <c r="BN225" i="1"/>
  <c r="Z225" i="1"/>
  <c r="Y233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Y249" i="1"/>
  <c r="BP247" i="1"/>
  <c r="BN247" i="1"/>
  <c r="Z247" i="1"/>
  <c r="Z273" i="1"/>
  <c r="BP271" i="1"/>
  <c r="BN271" i="1"/>
  <c r="Z271" i="1"/>
  <c r="O520" i="1"/>
  <c r="Y273" i="1"/>
  <c r="BP347" i="1"/>
  <c r="BN347" i="1"/>
  <c r="Z347" i="1"/>
  <c r="Z353" i="1" s="1"/>
  <c r="Y353" i="1"/>
  <c r="BP351" i="1"/>
  <c r="BN351" i="1"/>
  <c r="Z351" i="1"/>
  <c r="F520" i="1"/>
  <c r="F9" i="1"/>
  <c r="J9" i="1"/>
  <c r="B520" i="1"/>
  <c r="X511" i="1"/>
  <c r="X513" i="1" s="1"/>
  <c r="X512" i="1"/>
  <c r="X514" i="1"/>
  <c r="Y24" i="1"/>
  <c r="Z27" i="1"/>
  <c r="Z32" i="1" s="1"/>
  <c r="BN27" i="1"/>
  <c r="Y511" i="1" s="1"/>
  <c r="Z29" i="1"/>
  <c r="BN29" i="1"/>
  <c r="Z31" i="1"/>
  <c r="BN31" i="1"/>
  <c r="Z35" i="1"/>
  <c r="Z36" i="1" s="1"/>
  <c r="BN35" i="1"/>
  <c r="BP35" i="1"/>
  <c r="Y512" i="1" s="1"/>
  <c r="Z41" i="1"/>
  <c r="BN41" i="1"/>
  <c r="BP41" i="1"/>
  <c r="Z43" i="1"/>
  <c r="BN43" i="1"/>
  <c r="Y44" i="1"/>
  <c r="Y514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5" i="1"/>
  <c r="Z84" i="1"/>
  <c r="BN84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Y322" i="1"/>
  <c r="BP332" i="1"/>
  <c r="BN332" i="1"/>
  <c r="Z332" i="1"/>
  <c r="Z334" i="1" s="1"/>
  <c r="Y334" i="1"/>
  <c r="BP372" i="1"/>
  <c r="BN372" i="1"/>
  <c r="Z372" i="1"/>
  <c r="Y376" i="1"/>
  <c r="BP396" i="1"/>
  <c r="BN396" i="1"/>
  <c r="Z396" i="1"/>
  <c r="BP400" i="1"/>
  <c r="BN400" i="1"/>
  <c r="Z400" i="1"/>
  <c r="BP417" i="1"/>
  <c r="BN417" i="1"/>
  <c r="Z417" i="1"/>
  <c r="Z420" i="1" s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Z258" i="1"/>
  <c r="BP254" i="1"/>
  <c r="BN254" i="1"/>
  <c r="Z254" i="1"/>
  <c r="Y258" i="1"/>
  <c r="BP263" i="1"/>
  <c r="BN263" i="1"/>
  <c r="Z263" i="1"/>
  <c r="Z266" i="1" s="1"/>
  <c r="Y274" i="1"/>
  <c r="BP292" i="1"/>
  <c r="BN292" i="1"/>
  <c r="Z292" i="1"/>
  <c r="Z297" i="1" s="1"/>
  <c r="BP296" i="1"/>
  <c r="BN296" i="1"/>
  <c r="Z296" i="1"/>
  <c r="Y298" i="1"/>
  <c r="Y307" i="1"/>
  <c r="BP300" i="1"/>
  <c r="BN300" i="1"/>
  <c r="Z300" i="1"/>
  <c r="Z307" i="1" s="1"/>
  <c r="BP304" i="1"/>
  <c r="BN304" i="1"/>
  <c r="Z304" i="1"/>
  <c r="BP312" i="1"/>
  <c r="BN312" i="1"/>
  <c r="Z312" i="1"/>
  <c r="BP320" i="1"/>
  <c r="BN320" i="1"/>
  <c r="Z320" i="1"/>
  <c r="Z328" i="1"/>
  <c r="BP326" i="1"/>
  <c r="BN326" i="1"/>
  <c r="Z326" i="1"/>
  <c r="Y335" i="1"/>
  <c r="BP339" i="1"/>
  <c r="BN339" i="1"/>
  <c r="Z339" i="1"/>
  <c r="Z341" i="1" s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Z375" i="1" s="1"/>
  <c r="Y379" i="1"/>
  <c r="BP378" i="1"/>
  <c r="BN378" i="1"/>
  <c r="Z378" i="1"/>
  <c r="Z379" i="1" s="1"/>
  <c r="Y380" i="1"/>
  <c r="Y385" i="1"/>
  <c r="BP382" i="1"/>
  <c r="BN382" i="1"/>
  <c r="Z382" i="1"/>
  <c r="Z384" i="1" s="1"/>
  <c r="Y384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Z403" i="1" s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Y513" i="1" l="1"/>
  <c r="Z450" i="1"/>
  <c r="Z232" i="1"/>
  <c r="Z172" i="1"/>
  <c r="Z488" i="1"/>
  <c r="Z466" i="1"/>
  <c r="Z321" i="1"/>
  <c r="Z315" i="1"/>
  <c r="Z80" i="1"/>
  <c r="Z44" i="1"/>
  <c r="Z515" i="1" s="1"/>
  <c r="Y510" i="1"/>
  <c r="Z249" i="1"/>
  <c r="Z204" i="1"/>
  <c r="Z178" i="1"/>
  <c r="Z92" i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<sst xmlns="http://schemas.openxmlformats.org/spreadsheetml/2006/main" count="2282" uniqueCount="830">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</sst>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88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227</v>
      </c>
      <c r="Y89" s="568">
        <f>IFERROR(IF(X89="",0,CEILING((X89/$H89),1)*$H89),"")</f>
        <v>237.60000000000002</v>
      </c>
      <c r="Z89" s="36">
        <f>IFERROR(IF(Y89=0,"",ROUNDUP(Y89/H89,0)*0.01898),"")</f>
        <v>0.41755999999999999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236.14305555555552</v>
      </c>
      <c r="BN89" s="64">
        <f>IFERROR(Y89*I89/H89,"0")</f>
        <v>247.17</v>
      </c>
      <c r="BO89" s="64">
        <f>IFERROR(1/J89*(X89/H89),"0")</f>
        <v>0.3284143518518518</v>
      </c>
      <c r="BP89" s="64">
        <f>IFERROR(1/J89*(Y89/H89),"0")</f>
        <v>0.34375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87</v>
      </c>
      <c r="Y91" s="568">
        <f>IFERROR(IF(X91="",0,CEILING((X91/$H91),1)*$H91),"")</f>
        <v>90</v>
      </c>
      <c r="Z91" s="36">
        <f>IFERROR(IF(Y91=0,"",ROUNDUP(Y91/H91,0)*0.00902),"")</f>
        <v>0.1804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91.06</v>
      </c>
      <c r="BN91" s="64">
        <f>IFERROR(Y91*I91/H91,"0")</f>
        <v>94.199999999999989</v>
      </c>
      <c r="BO91" s="64">
        <f>IFERROR(1/J91*(X91/H91),"0")</f>
        <v>0.14646464646464646</v>
      </c>
      <c r="BP91" s="64">
        <f>IFERROR(1/J91*(Y91/H91),"0")</f>
        <v>0.15151515151515152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40.351851851851848</v>
      </c>
      <c r="Y92" s="569">
        <f>IFERROR(Y89/H89,"0")+IFERROR(Y90/H90,"0")+IFERROR(Y91/H91,"0")</f>
        <v>42</v>
      </c>
      <c r="Z92" s="569">
        <f>IFERROR(IF(Z89="",0,Z89),"0")+IFERROR(IF(Z90="",0,Z90),"0")+IFERROR(IF(Z91="",0,Z91),"0")</f>
        <v>0.59796000000000005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314</v>
      </c>
      <c r="Y93" s="569">
        <f>IFERROR(SUM(Y89:Y91),"0")</f>
        <v>327.60000000000002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261</v>
      </c>
      <c r="Y105" s="568">
        <f>IFERROR(IF(X105="",0,CEILING((X105/$H105),1)*$H105),"")</f>
        <v>270</v>
      </c>
      <c r="Z105" s="36">
        <f>IFERROR(IF(Y105=0,"",ROUNDUP(Y105/H105,0)*0.01898),"")</f>
        <v>0.47450000000000003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271.51249999999999</v>
      </c>
      <c r="BN105" s="64">
        <f>IFERROR(Y105*I105/H105,"0")</f>
        <v>280.87499999999994</v>
      </c>
      <c r="BO105" s="64">
        <f>IFERROR(1/J105*(X105/H105),"0")</f>
        <v>0.37760416666666663</v>
      </c>
      <c r="BP105" s="64">
        <f>IFERROR(1/J105*(Y105/H105),"0")</f>
        <v>0.390625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24.166666666666664</v>
      </c>
      <c r="Y109" s="569">
        <f>IFERROR(Y105/H105,"0")+IFERROR(Y106/H106,"0")+IFERROR(Y107/H107,"0")+IFERROR(Y108/H108,"0")</f>
        <v>25</v>
      </c>
      <c r="Z109" s="569">
        <f>IFERROR(IF(Z105="",0,Z105),"0")+IFERROR(IF(Z106="",0,Z106),"0")+IFERROR(IF(Z107="",0,Z107),"0")+IFERROR(IF(Z108="",0,Z108),"0")</f>
        <v>0.47450000000000003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261</v>
      </c>
      <c r="Y110" s="569">
        <f>IFERROR(SUM(Y105:Y108),"0")</f>
        <v>270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73</v>
      </c>
      <c r="Y169" s="568">
        <f t="shared" si="21"/>
        <v>73.5</v>
      </c>
      <c r="Z169" s="36">
        <f>IFERROR(IF(Y169=0,"",ROUNDUP(Y169/H169,0)*0.00502),"")</f>
        <v>0.1757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76.476190476190482</v>
      </c>
      <c r="BN169" s="64">
        <f t="shared" si="23"/>
        <v>77</v>
      </c>
      <c r="BO169" s="64">
        <f t="shared" si="24"/>
        <v>0.14855514855514856</v>
      </c>
      <c r="BP169" s="64">
        <f t="shared" si="25"/>
        <v>0.1495726495726496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34.761904761904759</v>
      </c>
      <c r="Y172" s="569">
        <f>IFERROR(Y163/H163,"0")+IFERROR(Y164/H164,"0")+IFERROR(Y165/H165,"0")+IFERROR(Y166/H166,"0")+IFERROR(Y167/H167,"0")+IFERROR(Y168/H168,"0")+IFERROR(Y169/H169,"0")+IFERROR(Y170/H170,"0")+IFERROR(Y171/H171,"0")</f>
        <v>35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0.1757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73</v>
      </c>
      <c r="Y173" s="569">
        <f>IFERROR(SUM(Y163:Y171),"0")</f>
        <v>73.5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0</v>
      </c>
      <c r="Y200" s="568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0</v>
      </c>
      <c r="Y204" s="569">
        <f>IFERROR(Y196/H196,"0")+IFERROR(Y197/H197,"0")+IFERROR(Y198/H198,"0")+IFERROR(Y199/H199,"0")+IFERROR(Y200/H200,"0")+IFERROR(Y201/H201,"0")+IFERROR(Y202/H202,"0")+IFERROR(Y203/H203,"0")</f>
        <v>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0</v>
      </c>
      <c r="Y205" s="569">
        <f>IFERROR(SUM(Y196:Y203),"0")</f>
        <v>0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102</v>
      </c>
      <c r="Y210" s="568">
        <f t="shared" si="31"/>
        <v>103.2</v>
      </c>
      <c r="Z210" s="36">
        <f t="shared" ref="Z210:Z215" si="36">IFERROR(IF(Y210=0,"",ROUNDUP(Y210/H210,0)*0.00651),"")</f>
        <v>0.27993000000000001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113.47499999999999</v>
      </c>
      <c r="BN210" s="64">
        <f t="shared" si="33"/>
        <v>114.81</v>
      </c>
      <c r="BO210" s="64">
        <f t="shared" si="34"/>
        <v>0.23351648351648355</v>
      </c>
      <c r="BP210" s="64">
        <f t="shared" si="35"/>
        <v>0.23626373626373628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118</v>
      </c>
      <c r="Y212" s="568">
        <f t="shared" si="31"/>
        <v>120</v>
      </c>
      <c r="Z212" s="36">
        <f t="shared" si="36"/>
        <v>0.32550000000000001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130.39000000000001</v>
      </c>
      <c r="BN212" s="64">
        <f t="shared" si="33"/>
        <v>132.60000000000002</v>
      </c>
      <c r="BO212" s="64">
        <f t="shared" si="34"/>
        <v>0.27014652014652019</v>
      </c>
      <c r="BP212" s="64">
        <f t="shared" si="35"/>
        <v>0.27472527472527475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85</v>
      </c>
      <c r="Y215" s="568">
        <f t="shared" si="31"/>
        <v>86.399999999999991</v>
      </c>
      <c r="Z215" s="36">
        <f t="shared" si="36"/>
        <v>0.23436000000000001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94.137500000000003</v>
      </c>
      <c r="BN215" s="64">
        <f t="shared" si="33"/>
        <v>95.687999999999988</v>
      </c>
      <c r="BO215" s="64">
        <f t="shared" si="34"/>
        <v>0.19459706959706963</v>
      </c>
      <c r="BP215" s="64">
        <f t="shared" si="35"/>
        <v>0.19780219780219782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127.08333333333334</v>
      </c>
      <c r="Y216" s="569">
        <f>IFERROR(Y207/H207,"0")+IFERROR(Y208/H208,"0")+IFERROR(Y209/H209,"0")+IFERROR(Y210/H210,"0")+IFERROR(Y211/H211,"0")+IFERROR(Y212/H212,"0")+IFERROR(Y213/H213,"0")+IFERROR(Y214/H214,"0")+IFERROR(Y215/H215,"0")</f>
        <v>129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0.83979000000000004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305</v>
      </c>
      <c r="Y217" s="569">
        <f>IFERROR(SUM(Y207:Y215),"0")</f>
        <v>309.59999999999997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0</v>
      </c>
      <c r="Y272" s="56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0</v>
      </c>
      <c r="Y273" s="569">
        <f>IFERROR(Y270/H270,"0")+IFERROR(Y271/H271,"0")+IFERROR(Y272/H272,"0")</f>
        <v>0</v>
      </c>
      <c r="Z273" s="569">
        <f>IFERROR(IF(Z270="",0,Z270),"0")+IFERROR(IF(Z271="",0,Z271),"0")+IFERROR(IF(Z272="",0,Z272),"0")</f>
        <v>0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0</v>
      </c>
      <c r="Y274" s="569">
        <f>IFERROR(SUM(Y270:Y272),"0")</f>
        <v>0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0</v>
      </c>
      <c r="Y321" s="569">
        <f>IFERROR(Y318/H318,"0")+IFERROR(Y319/H319,"0")+IFERROR(Y320/H320,"0")</f>
        <v>0</v>
      </c>
      <c r="Z321" s="569">
        <f>IFERROR(IF(Z318="",0,Z318),"0")+IFERROR(IF(Z319="",0,Z319),"0")+IFERROR(IF(Z320="",0,Z320),"0")</f>
        <v>0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0</v>
      </c>
      <c r="Y322" s="569">
        <f>IFERROR(SUM(Y318:Y320),"0")</f>
        <v>0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681</v>
      </c>
      <c r="Y346" s="568">
        <f t="shared" ref="Y346:Y352" si="52">IFERROR(IF(X346="",0,CEILING((X346/$H346),1)*$H346),"")</f>
        <v>690</v>
      </c>
      <c r="Z346" s="36">
        <f>IFERROR(IF(Y346=0,"",ROUNDUP(Y346/H346,0)*0.02175),"")</f>
        <v>1.0004999999999999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702.79200000000003</v>
      </c>
      <c r="BN346" s="64">
        <f t="shared" ref="BN346:BN352" si="54">IFERROR(Y346*I346/H346,"0")</f>
        <v>712.08</v>
      </c>
      <c r="BO346" s="64">
        <f t="shared" ref="BO346:BO352" si="55">IFERROR(1/J346*(X346/H346),"0")</f>
        <v>0.9458333333333333</v>
      </c>
      <c r="BP346" s="64">
        <f t="shared" ref="BP346:BP352" si="56">IFERROR(1/J346*(Y346/H346),"0")</f>
        <v>0.95833333333333326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270</v>
      </c>
      <c r="Y347" s="568">
        <f t="shared" si="52"/>
        <v>270</v>
      </c>
      <c r="Z347" s="36">
        <f>IFERROR(IF(Y347=0,"",ROUNDUP(Y347/H347,0)*0.02175),"")</f>
        <v>0.39149999999999996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278.64000000000004</v>
      </c>
      <c r="BN347" s="64">
        <f t="shared" si="54"/>
        <v>278.64000000000004</v>
      </c>
      <c r="BO347" s="64">
        <f t="shared" si="55"/>
        <v>0.375</v>
      </c>
      <c r="BP347" s="64">
        <f t="shared" si="56"/>
        <v>0.375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210</v>
      </c>
      <c r="Y348" s="568">
        <f t="shared" si="52"/>
        <v>210</v>
      </c>
      <c r="Z348" s="36">
        <f>IFERROR(IF(Y348=0,"",ROUNDUP(Y348/H348,0)*0.02175),"")</f>
        <v>0.30449999999999999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216.72</v>
      </c>
      <c r="BN348" s="64">
        <f t="shared" si="54"/>
        <v>216.72</v>
      </c>
      <c r="BO348" s="64">
        <f t="shared" si="55"/>
        <v>0.29166666666666663</v>
      </c>
      <c r="BP348" s="64">
        <f t="shared" si="56"/>
        <v>0.29166666666666663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271</v>
      </c>
      <c r="Y349" s="568">
        <f t="shared" si="52"/>
        <v>285</v>
      </c>
      <c r="Z349" s="36">
        <f>IFERROR(IF(Y349=0,"",ROUNDUP(Y349/H349,0)*0.02175),"")</f>
        <v>0.41324999999999995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279.67199999999997</v>
      </c>
      <c r="BN349" s="64">
        <f t="shared" si="54"/>
        <v>294.12</v>
      </c>
      <c r="BO349" s="64">
        <f t="shared" si="55"/>
        <v>0.37638888888888888</v>
      </c>
      <c r="BP349" s="64">
        <f t="shared" si="56"/>
        <v>0.39583333333333331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95.466666666666669</v>
      </c>
      <c r="Y353" s="569">
        <f>IFERROR(Y346/H346,"0")+IFERROR(Y347/H347,"0")+IFERROR(Y348/H348,"0")+IFERROR(Y349/H349,"0")+IFERROR(Y350/H350,"0")+IFERROR(Y351/H351,"0")+IFERROR(Y352/H352,"0")</f>
        <v>97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2.10975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1432</v>
      </c>
      <c r="Y354" s="569">
        <f>IFERROR(SUM(Y346:Y352),"0")</f>
        <v>1455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526</v>
      </c>
      <c r="Y356" s="568">
        <f>IFERROR(IF(X356="",0,CEILING((X356/$H356),1)*$H356),"")</f>
        <v>540</v>
      </c>
      <c r="Z356" s="36">
        <f>IFERROR(IF(Y356=0,"",ROUNDUP(Y356/H356,0)*0.02175),"")</f>
        <v>0.78299999999999992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542.83199999999999</v>
      </c>
      <c r="BN356" s="64">
        <f>IFERROR(Y356*I356/H356,"0")</f>
        <v>557.28000000000009</v>
      </c>
      <c r="BO356" s="64">
        <f>IFERROR(1/J356*(X356/H356),"0")</f>
        <v>0.73055555555555562</v>
      </c>
      <c r="BP356" s="64">
        <f>IFERROR(1/J356*(Y356/H356),"0")</f>
        <v>0.75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35.06666666666667</v>
      </c>
      <c r="Y358" s="569">
        <f>IFERROR(Y356/H356,"0")+IFERROR(Y357/H357,"0")</f>
        <v>36</v>
      </c>
      <c r="Z358" s="569">
        <f>IFERROR(IF(Z356="",0,Z356),"0")+IFERROR(IF(Z357="",0,Z357),"0")</f>
        <v>0.78299999999999992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526</v>
      </c>
      <c r="Y359" s="569">
        <f>IFERROR(SUM(Y356:Y357),"0")</f>
        <v>540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523</v>
      </c>
      <c r="Y382" s="568">
        <f>IFERROR(IF(X382="",0,CEILING((X382/$H382),1)*$H382),"")</f>
        <v>531</v>
      </c>
      <c r="Z382" s="36">
        <f>IFERROR(IF(Y382=0,"",ROUNDUP(Y382/H382,0)*0.01898),"")</f>
        <v>1.11982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553.15966666666668</v>
      </c>
      <c r="BN382" s="64">
        <f>IFERROR(Y382*I382/H382,"0")</f>
        <v>561.62099999999998</v>
      </c>
      <c r="BO382" s="64">
        <f>IFERROR(1/J382*(X382/H382),"0")</f>
        <v>0.90798611111111116</v>
      </c>
      <c r="BP382" s="64">
        <f>IFERROR(1/J382*(Y382/H382),"0")</f>
        <v>0.921875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58.111111111111114</v>
      </c>
      <c r="Y384" s="569">
        <f>IFERROR(Y382/H382,"0")+IFERROR(Y383/H383,"0")</f>
        <v>59</v>
      </c>
      <c r="Z384" s="569">
        <f>IFERROR(IF(Z382="",0,Z382),"0")+IFERROR(IF(Z383="",0,Z383),"0")</f>
        <v>1.11982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523</v>
      </c>
      <c r="Y385" s="569">
        <f>IFERROR(SUM(Y382:Y383),"0")</f>
        <v>531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0</v>
      </c>
      <c r="Y404" s="569">
        <f>IFERROR(SUM(Y393:Y402),"0")</f>
        <v>0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222</v>
      </c>
      <c r="Y437" s="568">
        <f t="shared" si="63"/>
        <v>227.04000000000002</v>
      </c>
      <c r="Z437" s="36">
        <f t="shared" si="64"/>
        <v>0.51427999999999996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237.1363636363636</v>
      </c>
      <c r="BN437" s="64">
        <f t="shared" si="66"/>
        <v>242.51999999999998</v>
      </c>
      <c r="BO437" s="64">
        <f t="shared" si="67"/>
        <v>0.40428321678321683</v>
      </c>
      <c r="BP437" s="64">
        <f t="shared" si="68"/>
        <v>0.41346153846153849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379</v>
      </c>
      <c r="Y440" s="568">
        <f t="shared" si="63"/>
        <v>380.16</v>
      </c>
      <c r="Z440" s="36">
        <f t="shared" si="64"/>
        <v>0.86112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404.84090909090907</v>
      </c>
      <c r="BN440" s="64">
        <f t="shared" si="66"/>
        <v>406.08000000000004</v>
      </c>
      <c r="BO440" s="64">
        <f t="shared" si="67"/>
        <v>0.6901952214452215</v>
      </c>
      <c r="BP440" s="64">
        <f t="shared" si="68"/>
        <v>0.69230769230769229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113.82575757575758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115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1.3754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601</v>
      </c>
      <c r="Y451" s="569">
        <f>IFERROR(SUM(Y435:Y449),"0")</f>
        <v>607.20000000000005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0</v>
      </c>
      <c r="Y453" s="568">
        <f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0</v>
      </c>
      <c r="Y456" s="569">
        <f>IFERROR(Y453/H453,"0")+IFERROR(Y454/H454,"0")+IFERROR(Y455/H455,"0")</f>
        <v>0</v>
      </c>
      <c r="Z456" s="569">
        <f>IFERROR(IF(Z453="",0,Z453),"0")+IFERROR(IF(Z454="",0,Z454),"0")+IFERROR(IF(Z455="",0,Z455),"0")</f>
        <v>0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0</v>
      </c>
      <c r="Y457" s="569">
        <f>IFERROR(SUM(Y453:Y455),"0")</f>
        <v>0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ref="Y459:Y465" si="69">IFERROR(IF(X459="",0,CEILING((X459/$H459),1)*$H459),"")</f>
        <v>0</v>
      </c>
      <c r="Z459" s="36" t="str">
        <f>IFERROR(IF(Y459=0,"",ROUNDUP(Y459/H459,0)*0.01196),"")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0</v>
      </c>
      <c r="BN459" s="64">
        <f t="shared" ref="BN459:BN465" si="71">IFERROR(Y459*I459/H459,"0")</f>
        <v>0</v>
      </c>
      <c r="BO459" s="64">
        <f t="shared" ref="BO459:BO465" si="72">IFERROR(1/J459*(X459/H459),"0")</f>
        <v>0</v>
      </c>
      <c r="BP459" s="64">
        <f t="shared" ref="BP459:BP465" si="73">IFERROR(1/J459*(Y459/H459),"0")</f>
        <v>0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69"/>
        <v>0</v>
      </c>
      <c r="Z460" s="36" t="str">
        <f>IFERROR(IF(Y460=0,"",ROUNDUP(Y460/H460,0)*0.01196),"")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0</v>
      </c>
      <c r="Y466" s="569">
        <f>IFERROR(Y459/H459,"0")+IFERROR(Y460/H460,"0")+IFERROR(Y461/H461,"0")+IFERROR(Y462/H462,"0")+IFERROR(Y463/H463,"0")+IFERROR(Y464/H464,"0")+IFERROR(Y465/H465,"0")</f>
        <v>0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0</v>
      </c>
      <c r="Y467" s="569">
        <f>IFERROR(SUM(Y459:Y465),"0")</f>
        <v>0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4035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4113.8999999999996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4228.9871854256853</v>
      </c>
      <c r="Y511" s="569">
        <f>IFERROR(SUM(BN22:BN507),"0")</f>
        <v>4311.4040000000005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7</v>
      </c>
      <c r="Y512" s="38">
        <f>ROUNDUP(SUM(BP22:BP507),0)</f>
        <v>7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4403.9871854256853</v>
      </c>
      <c r="Y513" s="569">
        <f>GrossWeightTotalR+PalletQtyTotalR*25</f>
        <v>4486.4040000000005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528.83395863395867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538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7.4759200000000003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0" s="46">
        <f>IFERROR(Y89*1,"0")+IFERROR(Y90*1,"0")+IFERROR(Y91*1,"0")+IFERROR(Y95*1,"0")+IFERROR(Y96*1,"0")+IFERROR(Y97*1,"0")+IFERROR(Y98*1,"0")+IFERROR(Y99*1,"0")+IFERROR(Y100*1,"0")</f>
        <v>327.60000000000002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270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73.5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309.59999999999997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0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0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1995</v>
      </c>
      <c r="U520" s="46">
        <f>IFERROR(Y371*1,"0")+IFERROR(Y372*1,"0")+IFERROR(Y373*1,"0")+IFERROR(Y374*1,"0")+IFERROR(Y378*1,"0")+IFERROR(Y382*1,"0")+IFERROR(Y383*1,"0")+IFERROR(Y387*1,"0")</f>
        <v>531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607.20000000000005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2025-07-28T08:41:16Z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