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ПОКОМ КИ филиалы\"/>
    </mc:Choice>
  </mc:AlternateContent>
  <xr:revisionPtr revIDLastSave="0" documentId="13_ncr:1_{7FB40706-9BA4-4ECE-A10D-10D2121FFD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6" i="1"/>
  <c r="L7" i="1" l="1"/>
  <c r="P7" i="1" s="1"/>
  <c r="L8" i="1"/>
  <c r="P8" i="1" s="1"/>
  <c r="L9" i="1"/>
  <c r="P9" i="1" s="1"/>
  <c r="L10" i="1"/>
  <c r="P10" i="1" s="1"/>
  <c r="Q10" i="1" s="1"/>
  <c r="L11" i="1"/>
  <c r="P11" i="1" s="1"/>
  <c r="T11" i="1" s="1"/>
  <c r="L12" i="1"/>
  <c r="P12" i="1" s="1"/>
  <c r="L13" i="1"/>
  <c r="P13" i="1" s="1"/>
  <c r="L14" i="1"/>
  <c r="P14" i="1" s="1"/>
  <c r="T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T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T28" i="1" s="1"/>
  <c r="L29" i="1"/>
  <c r="P29" i="1" s="1"/>
  <c r="L30" i="1"/>
  <c r="P30" i="1" s="1"/>
  <c r="L31" i="1"/>
  <c r="P31" i="1" s="1"/>
  <c r="L32" i="1"/>
  <c r="P32" i="1" s="1"/>
  <c r="L33" i="1"/>
  <c r="P33" i="1" s="1"/>
  <c r="Q33" i="1" s="1"/>
  <c r="L34" i="1"/>
  <c r="P34" i="1" s="1"/>
  <c r="L35" i="1"/>
  <c r="P35" i="1" s="1"/>
  <c r="Q35" i="1" s="1"/>
  <c r="L36" i="1"/>
  <c r="P36" i="1" s="1"/>
  <c r="T36" i="1" s="1"/>
  <c r="L37" i="1"/>
  <c r="P37" i="1" s="1"/>
  <c r="T37" i="1" s="1"/>
  <c r="L38" i="1"/>
  <c r="P38" i="1" s="1"/>
  <c r="L39" i="1"/>
  <c r="P39" i="1" s="1"/>
  <c r="L40" i="1"/>
  <c r="P40" i="1" s="1"/>
  <c r="L41" i="1"/>
  <c r="P41" i="1" s="1"/>
  <c r="L42" i="1"/>
  <c r="P42" i="1" s="1"/>
  <c r="T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T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T54" i="1" s="1"/>
  <c r="L55" i="1"/>
  <c r="P55" i="1" s="1"/>
  <c r="L56" i="1"/>
  <c r="P56" i="1" s="1"/>
  <c r="L57" i="1"/>
  <c r="P57" i="1" s="1"/>
  <c r="T57" i="1" s="1"/>
  <c r="L58" i="1"/>
  <c r="P58" i="1" s="1"/>
  <c r="T58" i="1" s="1"/>
  <c r="L59" i="1"/>
  <c r="P59" i="1" s="1"/>
  <c r="L60" i="1"/>
  <c r="P60" i="1" s="1"/>
  <c r="L61" i="1"/>
  <c r="P61" i="1" s="1"/>
  <c r="L62" i="1"/>
  <c r="P62" i="1" s="1"/>
  <c r="L63" i="1"/>
  <c r="P63" i="1" s="1"/>
  <c r="T63" i="1" s="1"/>
  <c r="L64" i="1"/>
  <c r="P64" i="1" s="1"/>
  <c r="T64" i="1" s="1"/>
  <c r="L65" i="1"/>
  <c r="P65" i="1" s="1"/>
  <c r="L66" i="1"/>
  <c r="P66" i="1" s="1"/>
  <c r="T66" i="1" s="1"/>
  <c r="L67" i="1"/>
  <c r="P67" i="1" s="1"/>
  <c r="T67" i="1" s="1"/>
  <c r="L68" i="1"/>
  <c r="P68" i="1" s="1"/>
  <c r="L69" i="1"/>
  <c r="P69" i="1" s="1"/>
  <c r="T69" i="1" s="1"/>
  <c r="L70" i="1"/>
  <c r="P70" i="1" s="1"/>
  <c r="T70" i="1" s="1"/>
  <c r="L71" i="1"/>
  <c r="P71" i="1" s="1"/>
  <c r="T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T84" i="1" s="1"/>
  <c r="L85" i="1"/>
  <c r="P85" i="1" s="1"/>
  <c r="L86" i="1"/>
  <c r="P86" i="1" s="1"/>
  <c r="L87" i="1"/>
  <c r="P87" i="1" s="1"/>
  <c r="L88" i="1"/>
  <c r="P88" i="1" s="1"/>
  <c r="Q88" i="1" s="1"/>
  <c r="L89" i="1"/>
  <c r="P89" i="1" s="1"/>
  <c r="L90" i="1"/>
  <c r="P90" i="1" s="1"/>
  <c r="U90" i="1" s="1"/>
  <c r="L91" i="1"/>
  <c r="P91" i="1" s="1"/>
  <c r="L92" i="1"/>
  <c r="P92" i="1" s="1"/>
  <c r="U92" i="1" s="1"/>
  <c r="L93" i="1"/>
  <c r="P93" i="1" s="1"/>
  <c r="L94" i="1"/>
  <c r="P94" i="1" s="1"/>
  <c r="U94" i="1" s="1"/>
  <c r="L95" i="1"/>
  <c r="P95" i="1" s="1"/>
  <c r="L96" i="1"/>
  <c r="P96" i="1" s="1"/>
  <c r="U96" i="1" s="1"/>
  <c r="L97" i="1"/>
  <c r="P97" i="1" s="1"/>
  <c r="L98" i="1"/>
  <c r="P98" i="1" s="1"/>
  <c r="U98" i="1" s="1"/>
  <c r="L6" i="1"/>
  <c r="P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86" i="1" l="1"/>
  <c r="Q44" i="1"/>
  <c r="T44" i="1" s="1"/>
  <c r="Q90" i="1"/>
  <c r="U6" i="1"/>
  <c r="U97" i="1"/>
  <c r="U95" i="1"/>
  <c r="U93" i="1"/>
  <c r="U91" i="1"/>
  <c r="U89" i="1"/>
  <c r="Q87" i="1"/>
  <c r="Q73" i="1"/>
  <c r="Q59" i="1"/>
  <c r="Q53" i="1"/>
  <c r="Q45" i="1"/>
  <c r="Q27" i="1"/>
  <c r="Q13" i="1"/>
  <c r="Q39" i="1"/>
  <c r="Q41" i="1"/>
  <c r="T80" i="1"/>
  <c r="T38" i="1"/>
  <c r="Q40" i="1"/>
  <c r="Q50" i="1"/>
  <c r="T88" i="1"/>
  <c r="T68" i="1"/>
  <c r="T62" i="1"/>
  <c r="T60" i="1"/>
  <c r="T56" i="1"/>
  <c r="T46" i="1"/>
  <c r="T26" i="1"/>
  <c r="T24" i="1"/>
  <c r="T22" i="1"/>
  <c r="T12" i="1"/>
  <c r="T95" i="1"/>
  <c r="U84" i="1"/>
  <c r="U80" i="1"/>
  <c r="U76" i="1"/>
  <c r="U72" i="1"/>
  <c r="U68" i="1"/>
  <c r="U64" i="1"/>
  <c r="U60" i="1"/>
  <c r="U56" i="1"/>
  <c r="U52" i="1"/>
  <c r="U49" i="1"/>
  <c r="U45" i="1"/>
  <c r="U41" i="1"/>
  <c r="U37" i="1"/>
  <c r="U33" i="1"/>
  <c r="U30" i="1"/>
  <c r="U26" i="1"/>
  <c r="U22" i="1"/>
  <c r="U18" i="1"/>
  <c r="U14" i="1"/>
  <c r="U10" i="1"/>
  <c r="U86" i="1"/>
  <c r="U82" i="1"/>
  <c r="U78" i="1"/>
  <c r="U74" i="1"/>
  <c r="U70" i="1"/>
  <c r="U66" i="1"/>
  <c r="U62" i="1"/>
  <c r="U58" i="1"/>
  <c r="U54" i="1"/>
  <c r="U50" i="1"/>
  <c r="U47" i="1"/>
  <c r="U43" i="1"/>
  <c r="U39" i="1"/>
  <c r="U35" i="1"/>
  <c r="U32" i="1"/>
  <c r="U28" i="1"/>
  <c r="U24" i="1"/>
  <c r="U20" i="1"/>
  <c r="U16" i="1"/>
  <c r="U12" i="1"/>
  <c r="U8" i="1"/>
  <c r="T98" i="1"/>
  <c r="T96" i="1"/>
  <c r="L5" i="1"/>
  <c r="K5" i="1"/>
  <c r="P5" i="1"/>
  <c r="U88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8" i="1"/>
  <c r="U46" i="1"/>
  <c r="U44" i="1"/>
  <c r="U42" i="1"/>
  <c r="U40" i="1"/>
  <c r="U38" i="1"/>
  <c r="U36" i="1"/>
  <c r="U34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86" i="1" l="1"/>
  <c r="AG5" i="1"/>
  <c r="T94" i="1"/>
  <c r="T93" i="1"/>
  <c r="T90" i="1"/>
  <c r="T18" i="1"/>
  <c r="T72" i="1"/>
  <c r="T17" i="1"/>
  <c r="T39" i="1"/>
  <c r="T92" i="1"/>
  <c r="T10" i="1"/>
  <c r="T32" i="1"/>
  <c r="T50" i="1"/>
  <c r="T76" i="1"/>
  <c r="T13" i="1"/>
  <c r="T29" i="1"/>
  <c r="T9" i="1"/>
  <c r="T33" i="1"/>
  <c r="T6" i="1"/>
  <c r="T89" i="1"/>
  <c r="T97" i="1"/>
  <c r="T91" i="1"/>
  <c r="Q5" i="1"/>
  <c r="T8" i="1"/>
  <c r="T16" i="1"/>
  <c r="T30" i="1"/>
  <c r="T34" i="1"/>
  <c r="T40" i="1"/>
  <c r="T52" i="1"/>
  <c r="T74" i="1"/>
  <c r="T78" i="1"/>
  <c r="T82" i="1"/>
  <c r="T7" i="1"/>
  <c r="T15" i="1"/>
  <c r="T19" i="1"/>
  <c r="T21" i="1"/>
  <c r="T23" i="1"/>
  <c r="T25" i="1"/>
  <c r="T27" i="1"/>
  <c r="T31" i="1"/>
  <c r="T35" i="1"/>
  <c r="T41" i="1"/>
  <c r="T43" i="1"/>
  <c r="T45" i="1"/>
  <c r="T47" i="1"/>
  <c r="T49" i="1"/>
  <c r="T51" i="1"/>
  <c r="T53" i="1"/>
  <c r="T55" i="1"/>
  <c r="T59" i="1"/>
  <c r="T61" i="1"/>
  <c r="T65" i="1"/>
  <c r="T73" i="1"/>
  <c r="T75" i="1"/>
  <c r="T77" i="1"/>
  <c r="T79" i="1"/>
  <c r="T81" i="1"/>
  <c r="T83" i="1"/>
  <c r="T85" i="1"/>
  <c r="T87" i="1"/>
</calcChain>
</file>

<file path=xl/sharedStrings.xml><?xml version="1.0" encoding="utf-8"?>
<sst xmlns="http://schemas.openxmlformats.org/spreadsheetml/2006/main" count="377" uniqueCount="154">
  <si>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</si>
  <si>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</si>
  <si>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</si>
  <si>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</si>
  <si>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</si>
  <si>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</si>
  <si>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</si>
  <si>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</si>
  <si>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</si>
  <si>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</si>
  <si>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</si>
  <si>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</si>
  <si>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</si>
  <si>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</si>
  <si>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</si>
  <si>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</si>
  <si>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</si>
  <si>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</si>
  <si>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</si>
  <si>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</si>
  <si>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</si>
  <si>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</si>
  <si>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</si>
  <si>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02,06,</t>
  </si>
  <si>
    <t>04,06,</t>
  </si>
  <si>
    <t>29,05,</t>
  </si>
  <si>
    <t>28,05,</t>
  </si>
  <si>
    <t>22,05,</t>
  </si>
  <si>
    <t>16,05,</t>
  </si>
  <si>
    <t>15,05,</t>
  </si>
  <si>
    <t>14,05,</t>
  </si>
  <si>
    <t>08,05,</t>
  </si>
  <si>
    <t>07,05,</t>
  </si>
  <si>
    <t>01,05,</t>
  </si>
  <si>
    <t>30,04,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</si>
  <si>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</si>
  <si>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</si>
  <si>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</si>
  <si>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</si>
  <si>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</si>
  <si>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</si>
  <si>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</si>
  <si>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</si>
  <si>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</si>
  <si>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</si>
  <si>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</si>
  <si>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</si>
  <si>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</si>
  <si>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</si>
  <si>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</si>
  <si>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</si>
  <si>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</si>
  <si>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</si>
  <si>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</si>
  <si>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</si>
  <si>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</si>
  <si>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</si>
  <si>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</si>
  <si>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</si>
  <si>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</si>
  <si>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</si>
  <si>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</si>
  <si>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</si>
  <si>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</si>
  <si>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</si>
  <si>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</si>
  <si>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</si>
  <si>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</si>
  <si>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</si>
  <si>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</si>
  <si>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</si>
  <si>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</si>
  <si>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</si>
  <si>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</si>
  <si>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</si>
  <si>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</si>
  <si>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</si>
  <si>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</si>
  <si>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</si>
  <si>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</si>
  <si>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</si>
  <si>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</si>
  <si>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</si>
  <si>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</si>
  <si>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</si>
  <si>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</si>
  <si>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</si>
  <si>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</si>
  <si>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</si>
  <si>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</si>
  <si>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</si>
  <si>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</si>
  <si>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</si>
  <si>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</si>
  <si>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</si>
  <si>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</si>
  <si>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</si>
  <si>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</si>
  <si>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</si>
  <si>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</si>
  <si>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</si>
  <si>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</si>
  <si>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</si>
  <si>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</si>
  <si>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</si>
  <si>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</si>
  <si>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</si>
  <si>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</si>
  <si>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</si>
  <si>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</si>
  <si>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</si>
  <si>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</si>
  <si>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</si>
  <si>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</si>
  <si>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</si>
  <si>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</si>
  <si>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</si>
  <si>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</si>
  <si>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</si>
  <si>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</si>
  <si>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</si>
  <si>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</si>
  <si>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</si>
  <si>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</si>
  <si>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</si>
  <si>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</si>
  <si>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</si>
  <si>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</si>
  <si>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</si>
  <si>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</si>
  <si>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</si>
  <si>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</si>
  <si>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</si>
  <si>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</si>
  <si>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</si>
  <si>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</si>
  <si>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</si>
  <si>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</si>
  <si>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</si>
  <si>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</si>
  <si>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</si>
  <si>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</si>
  <si>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</si>
  <si>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</si>
  <si>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</si>
  <si>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</si>
  <si>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</si>
  <si>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нужно увеличить продажи / новинка</t>
  </si>
  <si>
    <t>У_531  Колбаса Сервелат Мясинский 0,58кг ТМ Стародворье  ПОКОМ</t>
  </si>
  <si>
    <t>помощь заводу (ИОСГ)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</si>
  <si>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26,04,25 списание 11шт (недостача)</t>
    </r>
  </si>
  <si>
    <t>заказ</t>
  </si>
  <si>
    <t>07,06,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</si>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</sst>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39" sqref="AF3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28515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27617.121000000003</v>
      </c>
      <c r="F5" s="4">
        <f>SUM(F6:F497)</f>
        <v>6621.2139999999999</v>
      </c>
      <c r="G5" s="7"/>
      <c r="H5" s="1"/>
      <c r="I5" s="1"/>
      <c r="J5" s="4">
        <f t="shared" ref="J5:R5" si="0">SUM(J6:J497)</f>
        <v>8983.8619999999992</v>
      </c>
      <c r="K5" s="4">
        <f t="shared" si="0"/>
        <v>18633.259000000002</v>
      </c>
      <c r="L5" s="4">
        <f t="shared" si="0"/>
        <v>8625.4549999999999</v>
      </c>
      <c r="M5" s="4">
        <f t="shared" si="0"/>
        <v>18991.665999999997</v>
      </c>
      <c r="N5" s="4">
        <f t="shared" si="0"/>
        <v>8280.9438999999966</v>
      </c>
      <c r="O5" s="4">
        <f t="shared" si="0"/>
        <v>5637.2372999999989</v>
      </c>
      <c r="P5" s="4">
        <f t="shared" si="0"/>
        <v>1725.0910000000001</v>
      </c>
      <c r="Q5" s="4">
        <f t="shared" si="0"/>
        <v>1549.663</v>
      </c>
      <c r="R5" s="4">
        <f t="shared" si="0"/>
        <v>0</v>
      </c>
      <c r="S5" s="1"/>
      <c r="T5" s="1"/>
      <c r="U5" s="1"/>
      <c r="V5" s="4">
        <f t="shared" ref="V5:AE5" si="1">SUM(V6:V497)</f>
        <v>2067.3510000000006</v>
      </c>
      <c r="W5" s="4">
        <f t="shared" si="1"/>
        <v>2134.8449999999998</v>
      </c>
      <c r="X5" s="4">
        <f t="shared" si="1"/>
        <v>2015.6872000000003</v>
      </c>
      <c r="Y5" s="4">
        <f t="shared" si="1"/>
        <v>2000.6708000000008</v>
      </c>
      <c r="Z5" s="4">
        <f t="shared" si="1"/>
        <v>1747.1678000000004</v>
      </c>
      <c r="AA5" s="4">
        <f t="shared" si="1"/>
        <v>1751.0594000000001</v>
      </c>
      <c r="AB5" s="4">
        <f t="shared" si="1"/>
        <v>2018.8829999999989</v>
      </c>
      <c r="AC5" s="4">
        <f t="shared" si="1"/>
        <v>2036.0125999999998</v>
      </c>
      <c r="AD5" s="4">
        <f t="shared" si="1"/>
        <v>1835.2402000000002</v>
      </c>
      <c r="AE5" s="4">
        <f t="shared" si="1"/>
        <v>1830.9721999999995</v>
      </c>
      <c r="AF5" s="1"/>
      <c r="AG5" s="4">
        <f>SUM(AG6:AG497)</f>
        <v>670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65.956000000000003</v>
      </c>
      <c r="D6" s="1">
        <v>6.0510000000000002</v>
      </c>
      <c r="E6" s="1">
        <v>32.19</v>
      </c>
      <c r="F6" s="1">
        <v>30.26</v>
      </c>
      <c r="G6" s="7">
        <v>1</v>
      </c>
      <c r="H6" s="1">
        <v>50</v>
      </c>
      <c r="I6" s="1" t="s">
        <v>37</v>
      </c>
      <c r="J6" s="1">
        <v>32.049999999999997</v>
      </c>
      <c r="K6" s="1">
        <f t="shared" ref="K6:K36" si="2">E6-J6</f>
        <v>0.14000000000000057</v>
      </c>
      <c r="L6" s="1">
        <f>E6-M6</f>
        <v>32.19</v>
      </c>
      <c r="M6" s="1"/>
      <c r="N6" s="1">
        <v>125.0538</v>
      </c>
      <c r="O6" s="1">
        <v>0</v>
      </c>
      <c r="P6" s="1">
        <f>L6/5</f>
        <v>6.4379999999999997</v>
      </c>
      <c r="Q6" s="5"/>
      <c r="R6" s="5"/>
      <c r="S6" s="1"/>
      <c r="T6" s="1">
        <f>(F6+N6+O6+Q6)/P6</f>
        <v>24.124541783162471</v>
      </c>
      <c r="U6" s="1">
        <f>(F6+N6+O6)/P6</f>
        <v>24.124541783162471</v>
      </c>
      <c r="V6" s="1">
        <v>15.356999999999999</v>
      </c>
      <c r="W6" s="1">
        <v>16.145800000000001</v>
      </c>
      <c r="X6" s="1">
        <v>8.0068000000000001</v>
      </c>
      <c r="Y6" s="1">
        <v>7.2012</v>
      </c>
      <c r="Z6" s="1">
        <v>14.114000000000001</v>
      </c>
      <c r="AA6" s="1">
        <v>13.494</v>
      </c>
      <c r="AB6" s="1">
        <v>13.7986</v>
      </c>
      <c r="AC6" s="1">
        <v>16.076799999999999</v>
      </c>
      <c r="AD6" s="1">
        <v>13.4314</v>
      </c>
      <c r="AE6" s="1">
        <v>11.535600000000001</v>
      </c>
      <c r="AF6" s="22" t="s">
        <v>49</v>
      </c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54.524999999999999</v>
      </c>
      <c r="D7" s="1">
        <v>276.50799999999998</v>
      </c>
      <c r="E7" s="1">
        <v>255.048</v>
      </c>
      <c r="F7" s="1">
        <v>39.4</v>
      </c>
      <c r="G7" s="7">
        <v>1</v>
      </c>
      <c r="H7" s="1">
        <v>45</v>
      </c>
      <c r="I7" s="1" t="s">
        <v>37</v>
      </c>
      <c r="J7" s="1">
        <v>164.7</v>
      </c>
      <c r="K7" s="1">
        <f t="shared" si="2"/>
        <v>90.348000000000013</v>
      </c>
      <c r="L7" s="1">
        <f t="shared" ref="L7:L68" si="3">E7-M7</f>
        <v>156.89600000000002</v>
      </c>
      <c r="M7" s="1">
        <v>98.152000000000001</v>
      </c>
      <c r="N7" s="1">
        <v>311.42059999999998</v>
      </c>
      <c r="O7" s="1">
        <v>100</v>
      </c>
      <c r="P7" s="1">
        <f t="shared" ref="P7:P68" si="4">L7/5</f>
        <v>31.379200000000004</v>
      </c>
      <c r="Q7" s="5"/>
      <c r="R7" s="5"/>
      <c r="S7" s="1"/>
      <c r="T7" s="1">
        <f t="shared" ref="T7:T68" si="5">(F7+N7+O7+Q7)/P7</f>
        <v>14.366860850499691</v>
      </c>
      <c r="U7" s="1">
        <f t="shared" ref="U7:U68" si="6">(F7+N7+O7)/P7</f>
        <v>14.366860850499691</v>
      </c>
      <c r="V7" s="1">
        <v>40.349600000000002</v>
      </c>
      <c r="W7" s="1">
        <v>44.0062</v>
      </c>
      <c r="X7" s="1">
        <v>29.8416</v>
      </c>
      <c r="Y7" s="1">
        <v>25.1328</v>
      </c>
      <c r="Z7" s="1">
        <v>22.0688</v>
      </c>
      <c r="AA7" s="1">
        <v>23.175599999999999</v>
      </c>
      <c r="AB7" s="1">
        <v>25.8568</v>
      </c>
      <c r="AC7" s="1">
        <v>26.197399999999998</v>
      </c>
      <c r="AD7" s="1">
        <v>23.148199999999999</v>
      </c>
      <c r="AE7" s="1">
        <v>21.653600000000001</v>
      </c>
      <c r="AF7" s="1" t="s">
        <v>39</v>
      </c>
      <c r="AG7" s="1">
        <f t="shared" ref="AG7:AG70" si="7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155.03</v>
      </c>
      <c r="D8" s="1">
        <v>352.16800000000001</v>
      </c>
      <c r="E8" s="1">
        <v>222.339</v>
      </c>
      <c r="F8" s="1">
        <v>84.006</v>
      </c>
      <c r="G8" s="7">
        <v>1</v>
      </c>
      <c r="H8" s="1">
        <v>45</v>
      </c>
      <c r="I8" s="1" t="s">
        <v>37</v>
      </c>
      <c r="J8" s="1">
        <v>122.9</v>
      </c>
      <c r="K8" s="1">
        <f t="shared" si="2"/>
        <v>99.438999999999993</v>
      </c>
      <c r="L8" s="1">
        <f t="shared" si="3"/>
        <v>125.488</v>
      </c>
      <c r="M8" s="1">
        <v>96.850999999999999</v>
      </c>
      <c r="N8" s="1">
        <v>136.291</v>
      </c>
      <c r="O8" s="1">
        <v>46.641400000000019</v>
      </c>
      <c r="P8" s="1">
        <f t="shared" si="4"/>
        <v>25.0976</v>
      </c>
      <c r="Q8" s="5"/>
      <c r="R8" s="5"/>
      <c r="S8" s="1"/>
      <c r="T8" s="1">
        <f t="shared" si="5"/>
        <v>10.636013005227591</v>
      </c>
      <c r="U8" s="1">
        <f t="shared" si="6"/>
        <v>10.636013005227591</v>
      </c>
      <c r="V8" s="1">
        <v>31.349</v>
      </c>
      <c r="W8" s="1">
        <v>29.087599999999998</v>
      </c>
      <c r="X8" s="1">
        <v>26.9236</v>
      </c>
      <c r="Y8" s="1">
        <v>27.844200000000001</v>
      </c>
      <c r="Z8" s="1">
        <v>34.395000000000003</v>
      </c>
      <c r="AA8" s="1">
        <v>32.547199999999997</v>
      </c>
      <c r="AB8" s="1">
        <v>29.2956</v>
      </c>
      <c r="AC8" s="1">
        <v>30.4148</v>
      </c>
      <c r="AD8" s="1">
        <v>30.3508</v>
      </c>
      <c r="AE8" s="1">
        <v>29.251999999999999</v>
      </c>
      <c r="AF8" s="1"/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166</v>
      </c>
      <c r="D9" s="1">
        <v>84</v>
      </c>
      <c r="E9" s="1">
        <v>184</v>
      </c>
      <c r="F9" s="1"/>
      <c r="G9" s="7">
        <v>0.45</v>
      </c>
      <c r="H9" s="1">
        <v>45</v>
      </c>
      <c r="I9" s="1" t="s">
        <v>37</v>
      </c>
      <c r="J9" s="1">
        <v>204</v>
      </c>
      <c r="K9" s="1">
        <f t="shared" si="2"/>
        <v>-20</v>
      </c>
      <c r="L9" s="1">
        <f t="shared" si="3"/>
        <v>184</v>
      </c>
      <c r="M9" s="1"/>
      <c r="N9" s="1">
        <v>386.2</v>
      </c>
      <c r="O9" s="1">
        <v>250</v>
      </c>
      <c r="P9" s="1">
        <f t="shared" si="4"/>
        <v>36.799999999999997</v>
      </c>
      <c r="Q9" s="5"/>
      <c r="R9" s="5"/>
      <c r="S9" s="1"/>
      <c r="T9" s="1">
        <f t="shared" si="5"/>
        <v>17.288043478260871</v>
      </c>
      <c r="U9" s="1">
        <f t="shared" si="6"/>
        <v>17.288043478260871</v>
      </c>
      <c r="V9" s="1">
        <v>52.8</v>
      </c>
      <c r="W9" s="1">
        <v>54.6</v>
      </c>
      <c r="X9" s="1">
        <v>33.799999999999997</v>
      </c>
      <c r="Y9" s="1">
        <v>42.8</v>
      </c>
      <c r="Z9" s="1">
        <v>36.200000000000003</v>
      </c>
      <c r="AA9" s="1">
        <v>31.4</v>
      </c>
      <c r="AB9" s="1">
        <v>23.4</v>
      </c>
      <c r="AC9" s="1">
        <v>23</v>
      </c>
      <c r="AD9" s="1">
        <v>10</v>
      </c>
      <c r="AE9" s="1">
        <v>0</v>
      </c>
      <c r="AF9" s="1" t="s">
        <v>43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156</v>
      </c>
      <c r="D10" s="1">
        <v>126</v>
      </c>
      <c r="E10" s="1">
        <v>216</v>
      </c>
      <c r="F10" s="1"/>
      <c r="G10" s="7">
        <v>0.45</v>
      </c>
      <c r="H10" s="1">
        <v>45</v>
      </c>
      <c r="I10" s="1" t="s">
        <v>37</v>
      </c>
      <c r="J10" s="1">
        <v>230</v>
      </c>
      <c r="K10" s="1">
        <f t="shared" si="2"/>
        <v>-14</v>
      </c>
      <c r="L10" s="1">
        <f t="shared" si="3"/>
        <v>216</v>
      </c>
      <c r="M10" s="1"/>
      <c r="N10" s="1">
        <v>189.4</v>
      </c>
      <c r="O10" s="1">
        <v>0</v>
      </c>
      <c r="P10" s="1">
        <f t="shared" si="4"/>
        <v>43.2</v>
      </c>
      <c r="Q10" s="5">
        <f>8*P10-O10-N10-F10</f>
        <v>156.20000000000002</v>
      </c>
      <c r="R10" s="5"/>
      <c r="S10" s="1"/>
      <c r="T10" s="1">
        <f t="shared" si="5"/>
        <v>8</v>
      </c>
      <c r="U10" s="1">
        <f t="shared" si="6"/>
        <v>4.3842592592592595</v>
      </c>
      <c r="V10" s="1">
        <v>43.6</v>
      </c>
      <c r="W10" s="1">
        <v>45.8</v>
      </c>
      <c r="X10" s="1">
        <v>43</v>
      </c>
      <c r="Y10" s="1">
        <v>37</v>
      </c>
      <c r="Z10" s="1">
        <v>3.4</v>
      </c>
      <c r="AA10" s="1">
        <v>0</v>
      </c>
      <c r="AB10" s="1">
        <v>32</v>
      </c>
      <c r="AC10" s="1">
        <v>43.2</v>
      </c>
      <c r="AD10" s="1">
        <v>11.2</v>
      </c>
      <c r="AE10" s="1">
        <v>0</v>
      </c>
      <c r="AF10" s="1" t="s">
        <v>45</v>
      </c>
      <c r="AG10" s="1">
        <f t="shared" si="7"/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46</v>
      </c>
      <c r="B11" s="14" t="s">
        <v>42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>
        <v>0</v>
      </c>
      <c r="P11" s="14">
        <f t="shared" si="4"/>
        <v>0</v>
      </c>
      <c r="Q11" s="16"/>
      <c r="R11" s="16"/>
      <c r="S11" s="14"/>
      <c r="T11" s="14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47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42</v>
      </c>
      <c r="C12" s="1">
        <v>21</v>
      </c>
      <c r="D12" s="1">
        <v>32</v>
      </c>
      <c r="E12" s="1">
        <v>7</v>
      </c>
      <c r="F12" s="1">
        <v>32</v>
      </c>
      <c r="G12" s="7">
        <v>0.3</v>
      </c>
      <c r="H12" s="1">
        <v>40</v>
      </c>
      <c r="I12" s="1" t="s">
        <v>37</v>
      </c>
      <c r="J12" s="1">
        <v>10</v>
      </c>
      <c r="K12" s="1">
        <f t="shared" si="2"/>
        <v>-3</v>
      </c>
      <c r="L12" s="1">
        <f t="shared" si="3"/>
        <v>7</v>
      </c>
      <c r="M12" s="1"/>
      <c r="N12" s="1"/>
      <c r="O12" s="1">
        <v>0</v>
      </c>
      <c r="P12" s="1">
        <f t="shared" si="4"/>
        <v>1.4</v>
      </c>
      <c r="Q12" s="5"/>
      <c r="R12" s="5"/>
      <c r="S12" s="1"/>
      <c r="T12" s="1">
        <f t="shared" si="5"/>
        <v>22.857142857142858</v>
      </c>
      <c r="U12" s="1">
        <f t="shared" si="6"/>
        <v>22.857142857142858</v>
      </c>
      <c r="V12" s="1">
        <v>1</v>
      </c>
      <c r="W12" s="1">
        <v>1</v>
      </c>
      <c r="X12" s="1">
        <v>3</v>
      </c>
      <c r="Y12" s="1">
        <v>2.4</v>
      </c>
      <c r="Z12" s="1">
        <v>1.6</v>
      </c>
      <c r="AA12" s="1">
        <v>1.8</v>
      </c>
      <c r="AB12" s="1">
        <v>3</v>
      </c>
      <c r="AC12" s="1">
        <v>3.8</v>
      </c>
      <c r="AD12" s="1">
        <v>1.2</v>
      </c>
      <c r="AE12" s="1">
        <v>-0.4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42</v>
      </c>
      <c r="C13" s="1">
        <v>51</v>
      </c>
      <c r="D13" s="1">
        <v>18</v>
      </c>
      <c r="E13" s="1">
        <v>34</v>
      </c>
      <c r="F13" s="1">
        <v>32</v>
      </c>
      <c r="G13" s="7">
        <v>0.17</v>
      </c>
      <c r="H13" s="1">
        <v>180</v>
      </c>
      <c r="I13" s="1" t="s">
        <v>37</v>
      </c>
      <c r="J13" s="1">
        <v>27</v>
      </c>
      <c r="K13" s="1">
        <f t="shared" si="2"/>
        <v>7</v>
      </c>
      <c r="L13" s="1">
        <f t="shared" si="3"/>
        <v>34</v>
      </c>
      <c r="M13" s="1"/>
      <c r="N13" s="1"/>
      <c r="O13" s="1">
        <v>14</v>
      </c>
      <c r="P13" s="1">
        <f t="shared" si="4"/>
        <v>6.8</v>
      </c>
      <c r="Q13" s="5">
        <f t="shared" ref="Q13" si="8">10*P13-O13-N13-F13</f>
        <v>22</v>
      </c>
      <c r="R13" s="5"/>
      <c r="S13" s="1"/>
      <c r="T13" s="1">
        <f t="shared" si="5"/>
        <v>10</v>
      </c>
      <c r="U13" s="1">
        <f t="shared" si="6"/>
        <v>6.7647058823529411</v>
      </c>
      <c r="V13" s="1">
        <v>4.8</v>
      </c>
      <c r="W13" s="1">
        <v>2</v>
      </c>
      <c r="X13" s="1">
        <v>4.8</v>
      </c>
      <c r="Y13" s="1">
        <v>5.2</v>
      </c>
      <c r="Z13" s="1">
        <v>4</v>
      </c>
      <c r="AA13" s="1">
        <v>4.5999999999999996</v>
      </c>
      <c r="AB13" s="1">
        <v>4.8</v>
      </c>
      <c r="AC13" s="1">
        <v>6.2</v>
      </c>
      <c r="AD13" s="1">
        <v>5.8</v>
      </c>
      <c r="AE13" s="1">
        <v>1.6</v>
      </c>
      <c r="AF13" s="1"/>
      <c r="AG13" s="1">
        <f t="shared" si="7"/>
        <v>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51</v>
      </c>
      <c r="B14" s="14" t="s">
        <v>42</v>
      </c>
      <c r="C14" s="14"/>
      <c r="D14" s="14">
        <v>24</v>
      </c>
      <c r="E14" s="14">
        <v>24</v>
      </c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24</v>
      </c>
      <c r="L14" s="14">
        <f t="shared" si="3"/>
        <v>0</v>
      </c>
      <c r="M14" s="14">
        <v>24</v>
      </c>
      <c r="N14" s="14"/>
      <c r="O14" s="14">
        <v>0</v>
      </c>
      <c r="P14" s="14">
        <f t="shared" si="4"/>
        <v>0</v>
      </c>
      <c r="Q14" s="16"/>
      <c r="R14" s="16"/>
      <c r="S14" s="14"/>
      <c r="T14" s="14" t="e">
        <f t="shared" si="5"/>
        <v>#DIV/0!</v>
      </c>
      <c r="U14" s="14" t="e">
        <f t="shared" si="6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47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42</v>
      </c>
      <c r="C15" s="1">
        <v>21</v>
      </c>
      <c r="D15" s="1">
        <v>93</v>
      </c>
      <c r="E15" s="1">
        <v>56</v>
      </c>
      <c r="F15" s="1">
        <v>50</v>
      </c>
      <c r="G15" s="7">
        <v>0.35</v>
      </c>
      <c r="H15" s="1">
        <v>50</v>
      </c>
      <c r="I15" s="1" t="s">
        <v>37</v>
      </c>
      <c r="J15" s="1">
        <v>42</v>
      </c>
      <c r="K15" s="1">
        <f t="shared" si="2"/>
        <v>14</v>
      </c>
      <c r="L15" s="1">
        <f t="shared" si="3"/>
        <v>38</v>
      </c>
      <c r="M15" s="1">
        <v>18</v>
      </c>
      <c r="N15" s="1">
        <v>132.6</v>
      </c>
      <c r="O15" s="1">
        <v>0</v>
      </c>
      <c r="P15" s="1">
        <f t="shared" si="4"/>
        <v>7.6</v>
      </c>
      <c r="Q15" s="5"/>
      <c r="R15" s="5"/>
      <c r="S15" s="1"/>
      <c r="T15" s="1">
        <f t="shared" si="5"/>
        <v>24.026315789473685</v>
      </c>
      <c r="U15" s="1">
        <f t="shared" si="6"/>
        <v>24.026315789473685</v>
      </c>
      <c r="V15" s="1">
        <v>18.600000000000001</v>
      </c>
      <c r="W15" s="1">
        <v>18.600000000000001</v>
      </c>
      <c r="X15" s="1">
        <v>13</v>
      </c>
      <c r="Y15" s="1">
        <v>10.199999999999999</v>
      </c>
      <c r="Z15" s="1">
        <v>5</v>
      </c>
      <c r="AA15" s="1">
        <v>6.4</v>
      </c>
      <c r="AB15" s="1">
        <v>18.399999999999999</v>
      </c>
      <c r="AC15" s="1">
        <v>17.2</v>
      </c>
      <c r="AD15" s="1">
        <v>9</v>
      </c>
      <c r="AE15" s="1">
        <v>12.6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189.40600000000001</v>
      </c>
      <c r="D16" s="1">
        <v>500.38099999999997</v>
      </c>
      <c r="E16" s="1">
        <v>353.87599999999998</v>
      </c>
      <c r="F16" s="1">
        <v>129.62</v>
      </c>
      <c r="G16" s="7">
        <v>1</v>
      </c>
      <c r="H16" s="1">
        <v>55</v>
      </c>
      <c r="I16" s="1" t="s">
        <v>37</v>
      </c>
      <c r="J16" s="1">
        <v>155.07</v>
      </c>
      <c r="K16" s="1">
        <f t="shared" si="2"/>
        <v>198.80599999999998</v>
      </c>
      <c r="L16" s="1">
        <f t="shared" si="3"/>
        <v>152.82599999999996</v>
      </c>
      <c r="M16" s="1">
        <v>201.05</v>
      </c>
      <c r="N16" s="1">
        <v>242.56700000000001</v>
      </c>
      <c r="O16" s="1">
        <v>350</v>
      </c>
      <c r="P16" s="1">
        <f t="shared" si="4"/>
        <v>30.565199999999994</v>
      </c>
      <c r="Q16" s="5"/>
      <c r="R16" s="5"/>
      <c r="S16" s="1"/>
      <c r="T16" s="1">
        <f t="shared" si="5"/>
        <v>23.627753131011744</v>
      </c>
      <c r="U16" s="1">
        <f t="shared" si="6"/>
        <v>23.627753131011744</v>
      </c>
      <c r="V16" s="1">
        <v>43.460999999999999</v>
      </c>
      <c r="W16" s="1">
        <v>40.994</v>
      </c>
      <c r="X16" s="1">
        <v>27.955200000000001</v>
      </c>
      <c r="Y16" s="1">
        <v>35.686</v>
      </c>
      <c r="Z16" s="1">
        <v>38.351199999999999</v>
      </c>
      <c r="AA16" s="1">
        <v>36.602400000000003</v>
      </c>
      <c r="AB16" s="1">
        <v>38.792999999999999</v>
      </c>
      <c r="AC16" s="1">
        <v>35.287400000000012</v>
      </c>
      <c r="AD16" s="1">
        <v>15.9838</v>
      </c>
      <c r="AE16" s="1">
        <v>18.626200000000001</v>
      </c>
      <c r="AF16" s="1" t="s">
        <v>54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512.10599999999999</v>
      </c>
      <c r="D17" s="1">
        <v>3017.9160000000002</v>
      </c>
      <c r="E17" s="1">
        <v>2925.509</v>
      </c>
      <c r="F17" s="1">
        <v>271.62099999999998</v>
      </c>
      <c r="G17" s="7">
        <v>1</v>
      </c>
      <c r="H17" s="1">
        <v>50</v>
      </c>
      <c r="I17" s="1" t="s">
        <v>37</v>
      </c>
      <c r="J17" s="1">
        <v>419</v>
      </c>
      <c r="K17" s="1">
        <f t="shared" si="2"/>
        <v>2506.509</v>
      </c>
      <c r="L17" s="1">
        <f t="shared" si="3"/>
        <v>415.24499999999989</v>
      </c>
      <c r="M17" s="1">
        <v>2510.2640000000001</v>
      </c>
      <c r="N17" s="1">
        <v>321.22739999999959</v>
      </c>
      <c r="O17" s="1">
        <v>600</v>
      </c>
      <c r="P17" s="1">
        <f t="shared" si="4"/>
        <v>83.048999999999978</v>
      </c>
      <c r="Q17" s="5"/>
      <c r="R17" s="5"/>
      <c r="S17" s="1"/>
      <c r="T17" s="1">
        <f t="shared" si="5"/>
        <v>14.363187997447289</v>
      </c>
      <c r="U17" s="1">
        <f t="shared" si="6"/>
        <v>14.363187997447289</v>
      </c>
      <c r="V17" s="1">
        <v>118.3852</v>
      </c>
      <c r="W17" s="1">
        <v>115.0354</v>
      </c>
      <c r="X17" s="1">
        <v>132.45060000000001</v>
      </c>
      <c r="Y17" s="1">
        <v>125.15179999999999</v>
      </c>
      <c r="Z17" s="1">
        <v>104.9804</v>
      </c>
      <c r="AA17" s="1">
        <v>127.9836</v>
      </c>
      <c r="AB17" s="1">
        <v>160.28200000000001</v>
      </c>
      <c r="AC17" s="1">
        <v>151.9742</v>
      </c>
      <c r="AD17" s="1">
        <v>94.211999999999989</v>
      </c>
      <c r="AE17" s="1">
        <v>111.91240000000001</v>
      </c>
      <c r="AF17" s="1" t="s">
        <v>56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140.59700000000001</v>
      </c>
      <c r="D18" s="1">
        <v>64.167000000000002</v>
      </c>
      <c r="E18" s="1">
        <v>120.33199999999999</v>
      </c>
      <c r="F18" s="1">
        <v>33.698</v>
      </c>
      <c r="G18" s="7">
        <v>1</v>
      </c>
      <c r="H18" s="1">
        <v>60</v>
      </c>
      <c r="I18" s="1" t="s">
        <v>37</v>
      </c>
      <c r="J18" s="1">
        <v>111.28</v>
      </c>
      <c r="K18" s="1">
        <f t="shared" si="2"/>
        <v>9.0519999999999925</v>
      </c>
      <c r="L18" s="1">
        <f t="shared" si="3"/>
        <v>120.33199999999999</v>
      </c>
      <c r="M18" s="1"/>
      <c r="N18" s="1">
        <v>168.48560000000009</v>
      </c>
      <c r="O18" s="1">
        <v>45.403799999999947</v>
      </c>
      <c r="P18" s="1">
        <f t="shared" si="4"/>
        <v>24.066399999999998</v>
      </c>
      <c r="Q18" s="5"/>
      <c r="R18" s="5"/>
      <c r="S18" s="1"/>
      <c r="T18" s="1">
        <f t="shared" si="5"/>
        <v>10.287679087856933</v>
      </c>
      <c r="U18" s="1">
        <f t="shared" si="6"/>
        <v>10.287679087856933</v>
      </c>
      <c r="V18" s="1">
        <v>29.121400000000001</v>
      </c>
      <c r="W18" s="1">
        <v>27.4956</v>
      </c>
      <c r="X18" s="1">
        <v>22.047999999999998</v>
      </c>
      <c r="Y18" s="1">
        <v>24.222000000000001</v>
      </c>
      <c r="Z18" s="1">
        <v>25.279800000000002</v>
      </c>
      <c r="AA18" s="1">
        <v>23.452200000000001</v>
      </c>
      <c r="AB18" s="1">
        <v>19.040800000000001</v>
      </c>
      <c r="AC18" s="1">
        <v>28.648800000000001</v>
      </c>
      <c r="AD18" s="1">
        <v>24.310199999999998</v>
      </c>
      <c r="AE18" s="1">
        <v>19.462199999999999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223.2</v>
      </c>
      <c r="D19" s="1">
        <v>855.80200000000002</v>
      </c>
      <c r="E19" s="1">
        <v>259.78199999999998</v>
      </c>
      <c r="F19" s="1">
        <v>360.17</v>
      </c>
      <c r="G19" s="7">
        <v>1</v>
      </c>
      <c r="H19" s="1">
        <v>60</v>
      </c>
      <c r="I19" s="1" t="s">
        <v>37</v>
      </c>
      <c r="J19" s="1">
        <v>261</v>
      </c>
      <c r="K19" s="1">
        <f t="shared" si="2"/>
        <v>-1.2180000000000177</v>
      </c>
      <c r="L19" s="1">
        <f t="shared" si="3"/>
        <v>259.78199999999998</v>
      </c>
      <c r="M19" s="1"/>
      <c r="N19" s="1">
        <v>234.9873000000002</v>
      </c>
      <c r="O19" s="1">
        <v>70.820499999999925</v>
      </c>
      <c r="P19" s="1">
        <f t="shared" si="4"/>
        <v>51.956399999999995</v>
      </c>
      <c r="Q19" s="5"/>
      <c r="R19" s="5"/>
      <c r="S19" s="1"/>
      <c r="T19" s="1">
        <f t="shared" si="5"/>
        <v>12.818012795343792</v>
      </c>
      <c r="U19" s="1">
        <f t="shared" si="6"/>
        <v>12.818012795343792</v>
      </c>
      <c r="V19" s="1">
        <v>66.144000000000005</v>
      </c>
      <c r="W19" s="1">
        <v>62.8414</v>
      </c>
      <c r="X19" s="1">
        <v>65.073800000000006</v>
      </c>
      <c r="Y19" s="1">
        <v>68.04740000000001</v>
      </c>
      <c r="Z19" s="1">
        <v>43.175199999999997</v>
      </c>
      <c r="AA19" s="1">
        <v>48.213200000000001</v>
      </c>
      <c r="AB19" s="1">
        <v>69.972400000000007</v>
      </c>
      <c r="AC19" s="1">
        <v>69.825999999999993</v>
      </c>
      <c r="AD19" s="1">
        <v>66.239999999999995</v>
      </c>
      <c r="AE19" s="1">
        <v>60.430999999999997</v>
      </c>
      <c r="AF19" s="1" t="s">
        <v>59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60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/>
      <c r="K20" s="14">
        <f t="shared" si="2"/>
        <v>0</v>
      </c>
      <c r="L20" s="14">
        <f t="shared" si="3"/>
        <v>0</v>
      </c>
      <c r="M20" s="14"/>
      <c r="N20" s="14"/>
      <c r="O20" s="14">
        <v>0</v>
      </c>
      <c r="P20" s="14">
        <f t="shared" si="4"/>
        <v>0</v>
      </c>
      <c r="Q20" s="16"/>
      <c r="R20" s="16"/>
      <c r="S20" s="14"/>
      <c r="T20" s="14" t="e">
        <f t="shared" si="5"/>
        <v>#DIV/0!</v>
      </c>
      <c r="U20" s="14" t="e">
        <f t="shared" si="6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47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36</v>
      </c>
      <c r="C21" s="1">
        <v>262.447</v>
      </c>
      <c r="D21" s="1">
        <v>713.01599999999996</v>
      </c>
      <c r="E21" s="1">
        <v>582.32899999999995</v>
      </c>
      <c r="F21" s="1">
        <v>226.18199999999999</v>
      </c>
      <c r="G21" s="7">
        <v>1</v>
      </c>
      <c r="H21" s="1">
        <v>60</v>
      </c>
      <c r="I21" s="1" t="s">
        <v>37</v>
      </c>
      <c r="J21" s="1">
        <v>256.39999999999998</v>
      </c>
      <c r="K21" s="1">
        <f t="shared" si="2"/>
        <v>325.92899999999997</v>
      </c>
      <c r="L21" s="1">
        <f t="shared" si="3"/>
        <v>276.13899999999995</v>
      </c>
      <c r="M21" s="1">
        <v>306.19</v>
      </c>
      <c r="N21" s="1">
        <v>414.12939999999998</v>
      </c>
      <c r="O21" s="1">
        <v>47.463999999999658</v>
      </c>
      <c r="P21" s="1">
        <f t="shared" si="4"/>
        <v>55.227799999999988</v>
      </c>
      <c r="Q21" s="5"/>
      <c r="R21" s="5"/>
      <c r="S21" s="1"/>
      <c r="T21" s="1">
        <f t="shared" si="5"/>
        <v>12.453427440528134</v>
      </c>
      <c r="U21" s="1">
        <f t="shared" si="6"/>
        <v>12.453427440528134</v>
      </c>
      <c r="V21" s="1">
        <v>71.199999999999974</v>
      </c>
      <c r="W21" s="1">
        <v>68.864000000000004</v>
      </c>
      <c r="X21" s="1">
        <v>59.899800000000013</v>
      </c>
      <c r="Y21" s="1">
        <v>57.393400000000007</v>
      </c>
      <c r="Z21" s="1">
        <v>56.283999999999992</v>
      </c>
      <c r="AA21" s="1">
        <v>61.975600000000007</v>
      </c>
      <c r="AB21" s="1">
        <v>63.585599999999999</v>
      </c>
      <c r="AC21" s="1">
        <v>66.123999999999995</v>
      </c>
      <c r="AD21" s="1">
        <v>53.226599999999998</v>
      </c>
      <c r="AE21" s="1">
        <v>52.375</v>
      </c>
      <c r="AF21" s="1" t="s">
        <v>62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36</v>
      </c>
      <c r="C22" s="1">
        <v>108.79600000000001</v>
      </c>
      <c r="D22" s="1">
        <v>141.464</v>
      </c>
      <c r="E22" s="1">
        <v>143.93799999999999</v>
      </c>
      <c r="F22" s="1">
        <v>49.927999999999997</v>
      </c>
      <c r="G22" s="7">
        <v>1</v>
      </c>
      <c r="H22" s="1">
        <v>60</v>
      </c>
      <c r="I22" s="1" t="s">
        <v>37</v>
      </c>
      <c r="J22" s="1">
        <v>84.18</v>
      </c>
      <c r="K22" s="1">
        <f t="shared" si="2"/>
        <v>59.757999999999981</v>
      </c>
      <c r="L22" s="1">
        <f t="shared" si="3"/>
        <v>91.387999999999991</v>
      </c>
      <c r="M22" s="1">
        <v>52.55</v>
      </c>
      <c r="N22" s="1">
        <v>93.043199999999999</v>
      </c>
      <c r="O22" s="1">
        <v>67.509999999999948</v>
      </c>
      <c r="P22" s="1">
        <f t="shared" si="4"/>
        <v>18.2776</v>
      </c>
      <c r="Q22" s="5"/>
      <c r="R22" s="5"/>
      <c r="S22" s="1"/>
      <c r="T22" s="1">
        <f t="shared" si="5"/>
        <v>11.515800761587952</v>
      </c>
      <c r="U22" s="1">
        <f t="shared" si="6"/>
        <v>11.515800761587952</v>
      </c>
      <c r="V22" s="1">
        <v>22.358000000000001</v>
      </c>
      <c r="W22" s="1">
        <v>18.858000000000001</v>
      </c>
      <c r="X22" s="1">
        <v>18.2544</v>
      </c>
      <c r="Y22" s="1">
        <v>17.9116</v>
      </c>
      <c r="Z22" s="1">
        <v>9.3155999999999999</v>
      </c>
      <c r="AA22" s="1">
        <v>11.561999999999999</v>
      </c>
      <c r="AB22" s="1">
        <v>21.790600000000001</v>
      </c>
      <c r="AC22" s="1">
        <v>24.232199999999999</v>
      </c>
      <c r="AD22" s="1">
        <v>20.998799999999999</v>
      </c>
      <c r="AE22" s="1">
        <v>19.973199999999999</v>
      </c>
      <c r="AF22" s="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36</v>
      </c>
      <c r="C23" s="1">
        <v>44.531999999999996</v>
      </c>
      <c r="D23" s="1">
        <v>366.69600000000003</v>
      </c>
      <c r="E23" s="1">
        <v>323.29899999999998</v>
      </c>
      <c r="F23" s="1">
        <v>63.39</v>
      </c>
      <c r="G23" s="7">
        <v>1</v>
      </c>
      <c r="H23" s="1">
        <v>60</v>
      </c>
      <c r="I23" s="1" t="s">
        <v>37</v>
      </c>
      <c r="J23" s="1">
        <v>62.12</v>
      </c>
      <c r="K23" s="1">
        <f t="shared" si="2"/>
        <v>261.17899999999997</v>
      </c>
      <c r="L23" s="1">
        <f t="shared" si="3"/>
        <v>64.877999999999986</v>
      </c>
      <c r="M23" s="1">
        <v>258.42099999999999</v>
      </c>
      <c r="N23" s="1">
        <v>90.92349999999999</v>
      </c>
      <c r="O23" s="1">
        <v>150</v>
      </c>
      <c r="P23" s="1">
        <f t="shared" si="4"/>
        <v>12.975599999999996</v>
      </c>
      <c r="Q23" s="5"/>
      <c r="R23" s="5"/>
      <c r="S23" s="1"/>
      <c r="T23" s="1">
        <f t="shared" si="5"/>
        <v>23.452749776503595</v>
      </c>
      <c r="U23" s="1">
        <f t="shared" si="6"/>
        <v>23.452749776503595</v>
      </c>
      <c r="V23" s="1">
        <v>18.672799999999999</v>
      </c>
      <c r="W23" s="1">
        <v>17.793399999999998</v>
      </c>
      <c r="X23" s="1">
        <v>14.186999999999999</v>
      </c>
      <c r="Y23" s="1">
        <v>14.529199999999999</v>
      </c>
      <c r="Z23" s="1">
        <v>11.1968</v>
      </c>
      <c r="AA23" s="1">
        <v>11.8978</v>
      </c>
      <c r="AB23" s="1">
        <v>18.616399999999999</v>
      </c>
      <c r="AC23" s="1">
        <v>17.583400000000001</v>
      </c>
      <c r="AD23" s="1">
        <v>10.0184</v>
      </c>
      <c r="AE23" s="1">
        <v>12.122400000000001</v>
      </c>
      <c r="AF23" s="1" t="s">
        <v>59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36</v>
      </c>
      <c r="C24" s="1">
        <v>50.694000000000003</v>
      </c>
      <c r="D24" s="1">
        <v>177.53399999999999</v>
      </c>
      <c r="E24" s="1">
        <v>134.18799999999999</v>
      </c>
      <c r="F24" s="1">
        <v>70.995000000000005</v>
      </c>
      <c r="G24" s="7">
        <v>1</v>
      </c>
      <c r="H24" s="1">
        <v>60</v>
      </c>
      <c r="I24" s="1" t="s">
        <v>37</v>
      </c>
      <c r="J24" s="1">
        <v>78.48</v>
      </c>
      <c r="K24" s="1">
        <f t="shared" si="2"/>
        <v>55.707999999999984</v>
      </c>
      <c r="L24" s="1">
        <f t="shared" si="3"/>
        <v>81.642999999999986</v>
      </c>
      <c r="M24" s="1">
        <v>52.545000000000002</v>
      </c>
      <c r="N24" s="1">
        <v>123.76779999999999</v>
      </c>
      <c r="O24" s="1">
        <v>0</v>
      </c>
      <c r="P24" s="1">
        <f t="shared" si="4"/>
        <v>16.328599999999998</v>
      </c>
      <c r="Q24" s="5"/>
      <c r="R24" s="5"/>
      <c r="S24" s="1"/>
      <c r="T24" s="1">
        <f t="shared" si="5"/>
        <v>11.927709662800241</v>
      </c>
      <c r="U24" s="1">
        <f t="shared" si="6"/>
        <v>11.927709662800241</v>
      </c>
      <c r="V24" s="1">
        <v>25.6342</v>
      </c>
      <c r="W24" s="1">
        <v>32.659599999999998</v>
      </c>
      <c r="X24" s="1">
        <v>29.334399999999999</v>
      </c>
      <c r="Y24" s="1">
        <v>28.2864</v>
      </c>
      <c r="Z24" s="1">
        <v>20.8934</v>
      </c>
      <c r="AA24" s="1">
        <v>13.157</v>
      </c>
      <c r="AB24" s="1">
        <v>24.506</v>
      </c>
      <c r="AC24" s="1">
        <v>30.6722</v>
      </c>
      <c r="AD24" s="1">
        <v>18.4434</v>
      </c>
      <c r="AE24" s="1">
        <v>15.295400000000001</v>
      </c>
      <c r="AF24" s="1" t="s">
        <v>56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36</v>
      </c>
      <c r="C25" s="1">
        <v>101.91200000000001</v>
      </c>
      <c r="D25" s="1">
        <v>431.82</v>
      </c>
      <c r="E25" s="1">
        <v>348.93900000000002</v>
      </c>
      <c r="F25" s="1">
        <v>85.366</v>
      </c>
      <c r="G25" s="7">
        <v>1</v>
      </c>
      <c r="H25" s="1">
        <v>30</v>
      </c>
      <c r="I25" s="1" t="s">
        <v>37</v>
      </c>
      <c r="J25" s="1">
        <v>62.2</v>
      </c>
      <c r="K25" s="1">
        <f t="shared" si="2"/>
        <v>286.73900000000003</v>
      </c>
      <c r="L25" s="1">
        <f t="shared" si="3"/>
        <v>44.467000000000041</v>
      </c>
      <c r="M25" s="1">
        <v>304.47199999999998</v>
      </c>
      <c r="N25" s="1"/>
      <c r="O25" s="1">
        <v>0</v>
      </c>
      <c r="P25" s="1">
        <f t="shared" si="4"/>
        <v>8.8934000000000086</v>
      </c>
      <c r="Q25" s="5"/>
      <c r="R25" s="5"/>
      <c r="S25" s="1"/>
      <c r="T25" s="1">
        <f t="shared" si="5"/>
        <v>9.5988036071693514</v>
      </c>
      <c r="U25" s="1">
        <f t="shared" si="6"/>
        <v>9.5988036071693514</v>
      </c>
      <c r="V25" s="1">
        <v>8.7474000000000043</v>
      </c>
      <c r="W25" s="1">
        <v>10.079599999999999</v>
      </c>
      <c r="X25" s="1">
        <v>12.9862</v>
      </c>
      <c r="Y25" s="1">
        <v>12.7674</v>
      </c>
      <c r="Z25" s="1">
        <v>10.231199999999999</v>
      </c>
      <c r="AA25" s="1">
        <v>10.35</v>
      </c>
      <c r="AB25" s="1">
        <v>8.9144000000000005</v>
      </c>
      <c r="AC25" s="1">
        <v>9.2358000000000011</v>
      </c>
      <c r="AD25" s="1">
        <v>12.684200000000001</v>
      </c>
      <c r="AE25" s="1">
        <v>12.902799999999999</v>
      </c>
      <c r="AF25" s="1"/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36</v>
      </c>
      <c r="C26" s="1">
        <v>169.994</v>
      </c>
      <c r="D26" s="1">
        <v>743.14400000000001</v>
      </c>
      <c r="E26" s="1">
        <v>810.97500000000002</v>
      </c>
      <c r="F26" s="1">
        <v>45.042000000000002</v>
      </c>
      <c r="G26" s="7">
        <v>1</v>
      </c>
      <c r="H26" s="1">
        <v>30</v>
      </c>
      <c r="I26" s="1" t="s">
        <v>37</v>
      </c>
      <c r="J26" s="1">
        <v>96.6</v>
      </c>
      <c r="K26" s="1">
        <f t="shared" si="2"/>
        <v>714.375</v>
      </c>
      <c r="L26" s="1">
        <f t="shared" si="3"/>
        <v>109.572</v>
      </c>
      <c r="M26" s="1">
        <v>701.40300000000002</v>
      </c>
      <c r="N26" s="1">
        <v>157.578</v>
      </c>
      <c r="O26" s="1">
        <v>65.040999999999968</v>
      </c>
      <c r="P26" s="1">
        <f t="shared" si="4"/>
        <v>21.914400000000001</v>
      </c>
      <c r="Q26" s="5"/>
      <c r="R26" s="5"/>
      <c r="S26" s="1"/>
      <c r="T26" s="1">
        <f t="shared" si="5"/>
        <v>12.213932391486873</v>
      </c>
      <c r="U26" s="1">
        <f t="shared" si="6"/>
        <v>12.213932391486873</v>
      </c>
      <c r="V26" s="1">
        <v>32.430999999999997</v>
      </c>
      <c r="W26" s="1">
        <v>30.486599999999999</v>
      </c>
      <c r="X26" s="1">
        <v>19.965399999999999</v>
      </c>
      <c r="Y26" s="1">
        <v>21.6234</v>
      </c>
      <c r="Z26" s="1">
        <v>35.197399999999988</v>
      </c>
      <c r="AA26" s="1">
        <v>39.151200000000003</v>
      </c>
      <c r="AB26" s="1">
        <v>25.131599999999999</v>
      </c>
      <c r="AC26" s="1">
        <v>17.633199999999999</v>
      </c>
      <c r="AD26" s="1">
        <v>23.240400000000001</v>
      </c>
      <c r="AE26" s="1">
        <v>33.239400000000003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36</v>
      </c>
      <c r="C27" s="1">
        <v>70.875</v>
      </c>
      <c r="D27" s="1">
        <v>275.26299999999998</v>
      </c>
      <c r="E27" s="1">
        <v>219.39</v>
      </c>
      <c r="F27" s="1">
        <v>71.891999999999996</v>
      </c>
      <c r="G27" s="7">
        <v>1</v>
      </c>
      <c r="H27" s="1">
        <v>30</v>
      </c>
      <c r="I27" s="1" t="s">
        <v>37</v>
      </c>
      <c r="J27" s="1">
        <v>52.5</v>
      </c>
      <c r="K27" s="1">
        <f t="shared" si="2"/>
        <v>166.89</v>
      </c>
      <c r="L27" s="1">
        <f t="shared" si="3"/>
        <v>44.97199999999998</v>
      </c>
      <c r="M27" s="1">
        <v>174.41800000000001</v>
      </c>
      <c r="N27" s="1"/>
      <c r="O27" s="1">
        <v>5.436000000000007</v>
      </c>
      <c r="P27" s="1">
        <f t="shared" si="4"/>
        <v>8.9943999999999953</v>
      </c>
      <c r="Q27" s="5">
        <f t="shared" ref="Q27" si="9">10*P27-O27-N27-F27</f>
        <v>12.615999999999957</v>
      </c>
      <c r="R27" s="5"/>
      <c r="S27" s="1"/>
      <c r="T27" s="1">
        <f t="shared" si="5"/>
        <v>10</v>
      </c>
      <c r="U27" s="1">
        <f t="shared" si="6"/>
        <v>8.5973494618874007</v>
      </c>
      <c r="V27" s="1">
        <v>8.7789999999999999</v>
      </c>
      <c r="W27" s="1">
        <v>9.9811999999999994</v>
      </c>
      <c r="X27" s="1">
        <v>12.012</v>
      </c>
      <c r="Y27" s="1">
        <v>11.8584</v>
      </c>
      <c r="Z27" s="1">
        <v>12.123799999999999</v>
      </c>
      <c r="AA27" s="1">
        <v>13.335800000000001</v>
      </c>
      <c r="AB27" s="1">
        <v>12.937200000000001</v>
      </c>
      <c r="AC27" s="1">
        <v>10.9094</v>
      </c>
      <c r="AD27" s="1">
        <v>14.4756</v>
      </c>
      <c r="AE27" s="1">
        <v>12.381399999999999</v>
      </c>
      <c r="AF27" s="1"/>
      <c r="AG27" s="1">
        <f t="shared" si="7"/>
        <v>13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69</v>
      </c>
      <c r="B28" s="14" t="s">
        <v>36</v>
      </c>
      <c r="C28" s="14"/>
      <c r="D28" s="14"/>
      <c r="E28" s="14"/>
      <c r="F28" s="14"/>
      <c r="G28" s="15">
        <v>0</v>
      </c>
      <c r="H28" s="14">
        <v>45</v>
      </c>
      <c r="I28" s="14" t="s">
        <v>37</v>
      </c>
      <c r="J28" s="14"/>
      <c r="K28" s="14">
        <f t="shared" si="2"/>
        <v>0</v>
      </c>
      <c r="L28" s="14">
        <f t="shared" si="3"/>
        <v>0</v>
      </c>
      <c r="M28" s="14"/>
      <c r="N28" s="14"/>
      <c r="O28" s="14">
        <v>0</v>
      </c>
      <c r="P28" s="14">
        <f t="shared" si="4"/>
        <v>0</v>
      </c>
      <c r="Q28" s="16"/>
      <c r="R28" s="16"/>
      <c r="S28" s="14"/>
      <c r="T28" s="14" t="e">
        <f t="shared" si="5"/>
        <v>#DIV/0!</v>
      </c>
      <c r="U28" s="14" t="e">
        <f t="shared" si="6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47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36</v>
      </c>
      <c r="C29" s="1">
        <v>83.704999999999998</v>
      </c>
      <c r="D29" s="1">
        <v>191.47800000000001</v>
      </c>
      <c r="E29" s="1">
        <v>132.227</v>
      </c>
      <c r="F29" s="1">
        <v>91.820999999999998</v>
      </c>
      <c r="G29" s="7">
        <v>1</v>
      </c>
      <c r="H29" s="1">
        <v>40</v>
      </c>
      <c r="I29" s="1" t="s">
        <v>37</v>
      </c>
      <c r="J29" s="1">
        <v>62.2</v>
      </c>
      <c r="K29" s="1">
        <f t="shared" si="2"/>
        <v>70.027000000000001</v>
      </c>
      <c r="L29" s="1">
        <f t="shared" si="3"/>
        <v>71.278999999999996</v>
      </c>
      <c r="M29" s="1">
        <v>60.948</v>
      </c>
      <c r="N29" s="1">
        <v>5.4681999999999746</v>
      </c>
      <c r="O29" s="1">
        <v>48.474600000000009</v>
      </c>
      <c r="P29" s="1">
        <f t="shared" si="4"/>
        <v>14.255799999999999</v>
      </c>
      <c r="Q29" s="5"/>
      <c r="R29" s="5"/>
      <c r="S29" s="1"/>
      <c r="T29" s="1">
        <f t="shared" si="5"/>
        <v>10.224876892212292</v>
      </c>
      <c r="U29" s="1">
        <f t="shared" si="6"/>
        <v>10.224876892212292</v>
      </c>
      <c r="V29" s="1">
        <v>15.201599999999999</v>
      </c>
      <c r="W29" s="1">
        <v>14.473800000000001</v>
      </c>
      <c r="X29" s="1">
        <v>19.5778</v>
      </c>
      <c r="Y29" s="1">
        <v>16.085000000000001</v>
      </c>
      <c r="Z29" s="1">
        <v>11.6386</v>
      </c>
      <c r="AA29" s="1">
        <v>15.077999999999999</v>
      </c>
      <c r="AB29" s="1">
        <v>19.585799999999999</v>
      </c>
      <c r="AC29" s="1">
        <v>18.730799999999999</v>
      </c>
      <c r="AD29" s="1">
        <v>12.2296</v>
      </c>
      <c r="AE29" s="1">
        <v>15.457599999999999</v>
      </c>
      <c r="AF29" s="1"/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36</v>
      </c>
      <c r="C30" s="1">
        <v>46.994</v>
      </c>
      <c r="D30" s="1">
        <v>53.98</v>
      </c>
      <c r="E30" s="1">
        <v>37.948999999999998</v>
      </c>
      <c r="F30" s="1">
        <v>43.072000000000003</v>
      </c>
      <c r="G30" s="7">
        <v>1</v>
      </c>
      <c r="H30" s="1">
        <v>30</v>
      </c>
      <c r="I30" s="1" t="s">
        <v>37</v>
      </c>
      <c r="J30" s="1">
        <v>21.4</v>
      </c>
      <c r="K30" s="1">
        <f t="shared" si="2"/>
        <v>16.548999999999999</v>
      </c>
      <c r="L30" s="1">
        <f t="shared" si="3"/>
        <v>21.566999999999997</v>
      </c>
      <c r="M30" s="1">
        <v>16.382000000000001</v>
      </c>
      <c r="N30" s="1">
        <v>19.90659999999999</v>
      </c>
      <c r="O30" s="1">
        <v>19.814</v>
      </c>
      <c r="P30" s="1">
        <f t="shared" si="4"/>
        <v>4.3133999999999997</v>
      </c>
      <c r="Q30" s="5"/>
      <c r="R30" s="5"/>
      <c r="S30" s="1"/>
      <c r="T30" s="1">
        <f t="shared" si="5"/>
        <v>19.19427829554412</v>
      </c>
      <c r="U30" s="1">
        <f t="shared" si="6"/>
        <v>19.19427829554412</v>
      </c>
      <c r="V30" s="1">
        <v>7.73</v>
      </c>
      <c r="W30" s="1">
        <v>7.420399999999999</v>
      </c>
      <c r="X30" s="1">
        <v>7.3114000000000008</v>
      </c>
      <c r="Y30" s="1">
        <v>7.3138000000000014</v>
      </c>
      <c r="Z30" s="1">
        <v>4.9962</v>
      </c>
      <c r="AA30" s="1">
        <v>4.1162000000000001</v>
      </c>
      <c r="AB30" s="1">
        <v>8.4480000000000004</v>
      </c>
      <c r="AC30" s="1">
        <v>9.0191999999999997</v>
      </c>
      <c r="AD30" s="1">
        <v>5.9139999999999997</v>
      </c>
      <c r="AE30" s="1">
        <v>5.6288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36</v>
      </c>
      <c r="C31" s="1">
        <v>33.978000000000002</v>
      </c>
      <c r="D31" s="1">
        <v>298.71699999999998</v>
      </c>
      <c r="E31" s="1">
        <v>239.154</v>
      </c>
      <c r="F31" s="1">
        <v>50.981999999999999</v>
      </c>
      <c r="G31" s="7">
        <v>1</v>
      </c>
      <c r="H31" s="1">
        <v>50</v>
      </c>
      <c r="I31" s="1" t="s">
        <v>37</v>
      </c>
      <c r="J31" s="1">
        <v>34.1</v>
      </c>
      <c r="K31" s="1">
        <f t="shared" si="2"/>
        <v>205.054</v>
      </c>
      <c r="L31" s="1">
        <f t="shared" si="3"/>
        <v>34.579999999999984</v>
      </c>
      <c r="M31" s="1">
        <v>204.57400000000001</v>
      </c>
      <c r="N31" s="1">
        <v>103.5158</v>
      </c>
      <c r="O31" s="1">
        <v>0</v>
      </c>
      <c r="P31" s="1">
        <f t="shared" si="4"/>
        <v>6.9159999999999968</v>
      </c>
      <c r="Q31" s="5"/>
      <c r="R31" s="5"/>
      <c r="S31" s="1"/>
      <c r="T31" s="1">
        <f t="shared" si="5"/>
        <v>22.339184499710825</v>
      </c>
      <c r="U31" s="1">
        <f t="shared" si="6"/>
        <v>22.339184499710825</v>
      </c>
      <c r="V31" s="1">
        <v>15.6928</v>
      </c>
      <c r="W31" s="1">
        <v>16.193999999999999</v>
      </c>
      <c r="X31" s="1">
        <v>12.3726</v>
      </c>
      <c r="Y31" s="1">
        <v>9.9093999999999998</v>
      </c>
      <c r="Z31" s="1">
        <v>10.611599999999999</v>
      </c>
      <c r="AA31" s="1">
        <v>12.674200000000001</v>
      </c>
      <c r="AB31" s="1">
        <v>14.1812</v>
      </c>
      <c r="AC31" s="1">
        <v>15.744</v>
      </c>
      <c r="AD31" s="1">
        <v>12.1084</v>
      </c>
      <c r="AE31" s="1">
        <v>8.8255999999999997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36</v>
      </c>
      <c r="C32" s="1">
        <v>34.848999999999997</v>
      </c>
      <c r="D32" s="1">
        <v>73.210999999999999</v>
      </c>
      <c r="E32" s="1">
        <v>29.027999999999999</v>
      </c>
      <c r="F32" s="1">
        <v>66.727999999999994</v>
      </c>
      <c r="G32" s="7">
        <v>1</v>
      </c>
      <c r="H32" s="1">
        <v>50</v>
      </c>
      <c r="I32" s="1" t="s">
        <v>37</v>
      </c>
      <c r="J32" s="1">
        <v>28</v>
      </c>
      <c r="K32" s="1">
        <f t="shared" si="2"/>
        <v>1.0279999999999987</v>
      </c>
      <c r="L32" s="1">
        <f t="shared" si="3"/>
        <v>29.027999999999999</v>
      </c>
      <c r="M32" s="1"/>
      <c r="N32" s="1">
        <v>62.23960000000001</v>
      </c>
      <c r="O32" s="1">
        <v>0</v>
      </c>
      <c r="P32" s="1">
        <f t="shared" si="4"/>
        <v>5.8056000000000001</v>
      </c>
      <c r="Q32" s="5"/>
      <c r="R32" s="5"/>
      <c r="S32" s="1"/>
      <c r="T32" s="1">
        <f t="shared" si="5"/>
        <v>22.214344770566349</v>
      </c>
      <c r="U32" s="1">
        <f t="shared" si="6"/>
        <v>22.214344770566349</v>
      </c>
      <c r="V32" s="1">
        <v>11.445399999999999</v>
      </c>
      <c r="W32" s="1">
        <v>12.919600000000001</v>
      </c>
      <c r="X32" s="1">
        <v>11.585000000000001</v>
      </c>
      <c r="Y32" s="1">
        <v>8.9858000000000011</v>
      </c>
      <c r="Z32" s="1">
        <v>7.0066000000000006</v>
      </c>
      <c r="AA32" s="1">
        <v>9.3597999999999999</v>
      </c>
      <c r="AB32" s="1">
        <v>15.0562</v>
      </c>
      <c r="AC32" s="1">
        <v>14.673999999999999</v>
      </c>
      <c r="AD32" s="1">
        <v>8.1138000000000012</v>
      </c>
      <c r="AE32" s="1">
        <v>7.7713999999999999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42</v>
      </c>
      <c r="C33" s="1">
        <v>300</v>
      </c>
      <c r="D33" s="1">
        <v>1098</v>
      </c>
      <c r="E33" s="1">
        <v>998</v>
      </c>
      <c r="F33" s="1">
        <v>122</v>
      </c>
      <c r="G33" s="7">
        <v>0.4</v>
      </c>
      <c r="H33" s="1">
        <v>45</v>
      </c>
      <c r="I33" s="1" t="s">
        <v>37</v>
      </c>
      <c r="J33" s="1">
        <v>398</v>
      </c>
      <c r="K33" s="1">
        <f t="shared" si="2"/>
        <v>600</v>
      </c>
      <c r="L33" s="1">
        <f t="shared" si="3"/>
        <v>398</v>
      </c>
      <c r="M33" s="1">
        <v>600</v>
      </c>
      <c r="N33" s="1">
        <v>310</v>
      </c>
      <c r="O33" s="1">
        <v>150</v>
      </c>
      <c r="P33" s="1">
        <f t="shared" si="4"/>
        <v>79.599999999999994</v>
      </c>
      <c r="Q33" s="5">
        <f>8*P33-O33-N33-F33</f>
        <v>54.799999999999955</v>
      </c>
      <c r="R33" s="5"/>
      <c r="S33" s="1"/>
      <c r="T33" s="1">
        <f t="shared" si="5"/>
        <v>8</v>
      </c>
      <c r="U33" s="1">
        <f t="shared" si="6"/>
        <v>7.3115577889447243</v>
      </c>
      <c r="V33" s="1">
        <v>90.4</v>
      </c>
      <c r="W33" s="1">
        <v>98</v>
      </c>
      <c r="X33" s="1">
        <v>90.6</v>
      </c>
      <c r="Y33" s="1">
        <v>100.2</v>
      </c>
      <c r="Z33" s="1">
        <v>89</v>
      </c>
      <c r="AA33" s="1">
        <v>78</v>
      </c>
      <c r="AB33" s="1">
        <v>75</v>
      </c>
      <c r="AC33" s="1">
        <v>70</v>
      </c>
      <c r="AD33" s="1">
        <v>73</v>
      </c>
      <c r="AE33" s="1">
        <v>72</v>
      </c>
      <c r="AF33" s="1" t="s">
        <v>76</v>
      </c>
      <c r="AG33" s="1">
        <f t="shared" si="7"/>
        <v>22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42</v>
      </c>
      <c r="C34" s="1">
        <v>156</v>
      </c>
      <c r="D34" s="1">
        <v>2</v>
      </c>
      <c r="E34" s="1">
        <v>156</v>
      </c>
      <c r="F34" s="1">
        <v>1</v>
      </c>
      <c r="G34" s="7">
        <v>0.45</v>
      </c>
      <c r="H34" s="1">
        <v>50</v>
      </c>
      <c r="I34" s="1" t="s">
        <v>37</v>
      </c>
      <c r="J34" s="1">
        <v>208</v>
      </c>
      <c r="K34" s="1">
        <f t="shared" si="2"/>
        <v>-52</v>
      </c>
      <c r="L34" s="1">
        <f t="shared" si="3"/>
        <v>156</v>
      </c>
      <c r="M34" s="1"/>
      <c r="N34" s="1">
        <v>255.6</v>
      </c>
      <c r="O34" s="1">
        <v>400</v>
      </c>
      <c r="P34" s="1">
        <f t="shared" si="4"/>
        <v>31.2</v>
      </c>
      <c r="Q34" s="5"/>
      <c r="R34" s="5"/>
      <c r="S34" s="1"/>
      <c r="T34" s="1">
        <f t="shared" si="5"/>
        <v>21.044871794871796</v>
      </c>
      <c r="U34" s="1">
        <f t="shared" si="6"/>
        <v>21.044871794871796</v>
      </c>
      <c r="V34" s="1">
        <v>43.8</v>
      </c>
      <c r="W34" s="1">
        <v>32.6</v>
      </c>
      <c r="X34" s="1">
        <v>20.6</v>
      </c>
      <c r="Y34" s="1">
        <v>31.4</v>
      </c>
      <c r="Z34" s="1">
        <v>20.6</v>
      </c>
      <c r="AA34" s="1">
        <v>10.4</v>
      </c>
      <c r="AB34" s="1">
        <v>25.4</v>
      </c>
      <c r="AC34" s="1">
        <v>34.4</v>
      </c>
      <c r="AD34" s="1">
        <v>29.2</v>
      </c>
      <c r="AE34" s="1">
        <v>26.2</v>
      </c>
      <c r="AF34" s="1" t="s">
        <v>39</v>
      </c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42</v>
      </c>
      <c r="C35" s="1">
        <v>232</v>
      </c>
      <c r="D35" s="1">
        <v>983</v>
      </c>
      <c r="E35" s="1">
        <v>982</v>
      </c>
      <c r="F35" s="1">
        <v>72</v>
      </c>
      <c r="G35" s="7">
        <v>0.4</v>
      </c>
      <c r="H35" s="1">
        <v>45</v>
      </c>
      <c r="I35" s="1" t="s">
        <v>37</v>
      </c>
      <c r="J35" s="1">
        <v>393</v>
      </c>
      <c r="K35" s="1">
        <f t="shared" si="2"/>
        <v>589</v>
      </c>
      <c r="L35" s="1">
        <f t="shared" si="3"/>
        <v>382</v>
      </c>
      <c r="M35" s="1">
        <v>600</v>
      </c>
      <c r="N35" s="1">
        <v>189.8</v>
      </c>
      <c r="O35" s="1">
        <v>19.400000000000031</v>
      </c>
      <c r="P35" s="1">
        <f t="shared" si="4"/>
        <v>76.400000000000006</v>
      </c>
      <c r="Q35" s="5">
        <f>8*P35-O35-N35-F35</f>
        <v>330.00000000000006</v>
      </c>
      <c r="R35" s="5"/>
      <c r="S35" s="1"/>
      <c r="T35" s="1">
        <f t="shared" si="5"/>
        <v>8</v>
      </c>
      <c r="U35" s="1">
        <f t="shared" si="6"/>
        <v>3.6806282722513091</v>
      </c>
      <c r="V35" s="1">
        <v>70.400000000000006</v>
      </c>
      <c r="W35" s="1">
        <v>73.599999999999994</v>
      </c>
      <c r="X35" s="1">
        <v>83.8</v>
      </c>
      <c r="Y35" s="1">
        <v>81.8</v>
      </c>
      <c r="Z35" s="1">
        <v>71.8</v>
      </c>
      <c r="AA35" s="1">
        <v>68.8</v>
      </c>
      <c r="AB35" s="1">
        <v>65</v>
      </c>
      <c r="AC35" s="1">
        <v>66.400000000000006</v>
      </c>
      <c r="AD35" s="1">
        <v>78.400000000000006</v>
      </c>
      <c r="AE35" s="1">
        <v>77.400000000000006</v>
      </c>
      <c r="AF35" s="1" t="s">
        <v>56</v>
      </c>
      <c r="AG35" s="1">
        <f t="shared" si="7"/>
        <v>132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79</v>
      </c>
      <c r="B36" s="14" t="s">
        <v>36</v>
      </c>
      <c r="C36" s="14"/>
      <c r="D36" s="14">
        <v>53.683999999999997</v>
      </c>
      <c r="E36" s="14">
        <v>53.683999999999997</v>
      </c>
      <c r="F36" s="14"/>
      <c r="G36" s="15">
        <v>0</v>
      </c>
      <c r="H36" s="14">
        <v>45</v>
      </c>
      <c r="I36" s="14" t="s">
        <v>37</v>
      </c>
      <c r="J36" s="14"/>
      <c r="K36" s="14">
        <f t="shared" si="2"/>
        <v>53.683999999999997</v>
      </c>
      <c r="L36" s="14">
        <f t="shared" si="3"/>
        <v>0</v>
      </c>
      <c r="M36" s="14">
        <v>53.683999999999997</v>
      </c>
      <c r="N36" s="14"/>
      <c r="O36" s="14">
        <v>0</v>
      </c>
      <c r="P36" s="14">
        <f t="shared" si="4"/>
        <v>0</v>
      </c>
      <c r="Q36" s="16"/>
      <c r="R36" s="16"/>
      <c r="S36" s="14"/>
      <c r="T36" s="14" t="e">
        <f t="shared" si="5"/>
        <v>#DIV/0!</v>
      </c>
      <c r="U36" s="14" t="e">
        <f t="shared" si="6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47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80</v>
      </c>
      <c r="B37" s="14" t="s">
        <v>42</v>
      </c>
      <c r="C37" s="14"/>
      <c r="D37" s="14"/>
      <c r="E37" s="14"/>
      <c r="F37" s="14"/>
      <c r="G37" s="15">
        <v>0</v>
      </c>
      <c r="H37" s="14">
        <v>45</v>
      </c>
      <c r="I37" s="14" t="s">
        <v>37</v>
      </c>
      <c r="J37" s="14"/>
      <c r="K37" s="14">
        <f t="shared" ref="K37:K67" si="10">E37-J37</f>
        <v>0</v>
      </c>
      <c r="L37" s="14">
        <f t="shared" si="3"/>
        <v>0</v>
      </c>
      <c r="M37" s="14"/>
      <c r="N37" s="14"/>
      <c r="O37" s="14">
        <v>0</v>
      </c>
      <c r="P37" s="14">
        <f t="shared" si="4"/>
        <v>0</v>
      </c>
      <c r="Q37" s="16"/>
      <c r="R37" s="16"/>
      <c r="S37" s="14"/>
      <c r="T37" s="14" t="e">
        <f t="shared" si="5"/>
        <v>#DIV/0!</v>
      </c>
      <c r="U37" s="14" t="e">
        <f t="shared" si="6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 t="s">
        <v>153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42</v>
      </c>
      <c r="C38" s="1">
        <v>231</v>
      </c>
      <c r="D38" s="1">
        <v>78</v>
      </c>
      <c r="E38" s="1">
        <v>182</v>
      </c>
      <c r="F38" s="1">
        <v>22</v>
      </c>
      <c r="G38" s="7">
        <v>0.35</v>
      </c>
      <c r="H38" s="1">
        <v>40</v>
      </c>
      <c r="I38" s="1" t="s">
        <v>37</v>
      </c>
      <c r="J38" s="1">
        <v>202</v>
      </c>
      <c r="K38" s="1">
        <f t="shared" si="10"/>
        <v>-20</v>
      </c>
      <c r="L38" s="1">
        <f t="shared" si="3"/>
        <v>182</v>
      </c>
      <c r="M38" s="1"/>
      <c r="N38" s="1">
        <v>265.60000000000002</v>
      </c>
      <c r="O38" s="1">
        <v>18.399999999999981</v>
      </c>
      <c r="P38" s="1">
        <f t="shared" si="4"/>
        <v>36.4</v>
      </c>
      <c r="Q38" s="5"/>
      <c r="R38" s="5"/>
      <c r="S38" s="1"/>
      <c r="T38" s="1">
        <f t="shared" si="5"/>
        <v>8.4065934065934069</v>
      </c>
      <c r="U38" s="1">
        <f t="shared" si="6"/>
        <v>8.4065934065934069</v>
      </c>
      <c r="V38" s="1">
        <v>58</v>
      </c>
      <c r="W38" s="1">
        <v>57.2</v>
      </c>
      <c r="X38" s="1">
        <v>47.4</v>
      </c>
      <c r="Y38" s="1">
        <v>50.6</v>
      </c>
      <c r="Z38" s="1">
        <v>49.8</v>
      </c>
      <c r="AA38" s="1">
        <v>44.8</v>
      </c>
      <c r="AB38" s="1">
        <v>48.4</v>
      </c>
      <c r="AC38" s="1">
        <v>50.2</v>
      </c>
      <c r="AD38" s="1">
        <v>43</v>
      </c>
      <c r="AE38" s="1">
        <v>45.6</v>
      </c>
      <c r="AF38" s="1" t="s">
        <v>76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36</v>
      </c>
      <c r="C39" s="1">
        <v>83.18</v>
      </c>
      <c r="D39" s="1">
        <v>142.44300000000001</v>
      </c>
      <c r="E39" s="1">
        <v>89.966999999999999</v>
      </c>
      <c r="F39" s="1">
        <v>90.686999999999998</v>
      </c>
      <c r="G39" s="7">
        <v>1</v>
      </c>
      <c r="H39" s="1">
        <v>40</v>
      </c>
      <c r="I39" s="1" t="s">
        <v>37</v>
      </c>
      <c r="J39" s="1">
        <v>95.2</v>
      </c>
      <c r="K39" s="1">
        <f t="shared" si="10"/>
        <v>-5.2330000000000041</v>
      </c>
      <c r="L39" s="1">
        <f t="shared" si="3"/>
        <v>89.966999999999999</v>
      </c>
      <c r="M39" s="1"/>
      <c r="N39" s="1"/>
      <c r="O39" s="1">
        <v>0</v>
      </c>
      <c r="P39" s="1">
        <f t="shared" si="4"/>
        <v>17.993400000000001</v>
      </c>
      <c r="Q39" s="5">
        <f t="shared" ref="Q39:Q41" si="11">10*P39-O39-N39-F39</f>
        <v>89.247000000000028</v>
      </c>
      <c r="R39" s="5"/>
      <c r="S39" s="1"/>
      <c r="T39" s="1">
        <f t="shared" si="5"/>
        <v>10</v>
      </c>
      <c r="U39" s="1">
        <f t="shared" si="6"/>
        <v>5.040014672046417</v>
      </c>
      <c r="V39" s="1">
        <v>12.971</v>
      </c>
      <c r="W39" s="1">
        <v>13.269</v>
      </c>
      <c r="X39" s="1">
        <v>18.104399999999998</v>
      </c>
      <c r="Y39" s="1">
        <v>15.3866</v>
      </c>
      <c r="Z39" s="1">
        <v>12.557399999999999</v>
      </c>
      <c r="AA39" s="1">
        <v>16.1234</v>
      </c>
      <c r="AB39" s="1">
        <v>17.6632</v>
      </c>
      <c r="AC39" s="1">
        <v>22.0928</v>
      </c>
      <c r="AD39" s="1">
        <v>29.5916</v>
      </c>
      <c r="AE39" s="1">
        <v>18.412600000000001</v>
      </c>
      <c r="AF39" s="1"/>
      <c r="AG39" s="1">
        <f t="shared" si="7"/>
        <v>89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42</v>
      </c>
      <c r="C40" s="1">
        <v>149</v>
      </c>
      <c r="D40" s="1">
        <v>17</v>
      </c>
      <c r="E40" s="1">
        <v>146</v>
      </c>
      <c r="F40" s="1">
        <v>-1</v>
      </c>
      <c r="G40" s="7">
        <v>0.4</v>
      </c>
      <c r="H40" s="1">
        <v>40</v>
      </c>
      <c r="I40" s="1" t="s">
        <v>37</v>
      </c>
      <c r="J40" s="1">
        <v>166</v>
      </c>
      <c r="K40" s="1">
        <f t="shared" si="10"/>
        <v>-20</v>
      </c>
      <c r="L40" s="1">
        <f t="shared" si="3"/>
        <v>146</v>
      </c>
      <c r="M40" s="1"/>
      <c r="N40" s="1">
        <v>161</v>
      </c>
      <c r="O40" s="1">
        <v>74.600000000000023</v>
      </c>
      <c r="P40" s="1">
        <f t="shared" si="4"/>
        <v>29.2</v>
      </c>
      <c r="Q40" s="5">
        <f t="shared" si="11"/>
        <v>57.399999999999977</v>
      </c>
      <c r="R40" s="5"/>
      <c r="S40" s="1"/>
      <c r="T40" s="1">
        <f t="shared" si="5"/>
        <v>10</v>
      </c>
      <c r="U40" s="1">
        <f t="shared" si="6"/>
        <v>8.0342465753424666</v>
      </c>
      <c r="V40" s="1">
        <v>32.6</v>
      </c>
      <c r="W40" s="1">
        <v>29</v>
      </c>
      <c r="X40" s="1">
        <v>20.399999999999999</v>
      </c>
      <c r="Y40" s="1">
        <v>29.8</v>
      </c>
      <c r="Z40" s="1">
        <v>33.200000000000003</v>
      </c>
      <c r="AA40" s="1">
        <v>27.2</v>
      </c>
      <c r="AB40" s="1">
        <v>10.8</v>
      </c>
      <c r="AC40" s="1">
        <v>14.4</v>
      </c>
      <c r="AD40" s="1">
        <v>30</v>
      </c>
      <c r="AE40" s="1">
        <v>24.2</v>
      </c>
      <c r="AF40" s="1"/>
      <c r="AG40" s="1">
        <f t="shared" si="7"/>
        <v>23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42</v>
      </c>
      <c r="C41" s="1">
        <v>207</v>
      </c>
      <c r="D41" s="1">
        <v>116</v>
      </c>
      <c r="E41" s="1">
        <v>232</v>
      </c>
      <c r="F41" s="1"/>
      <c r="G41" s="7">
        <v>0.4</v>
      </c>
      <c r="H41" s="1">
        <v>45</v>
      </c>
      <c r="I41" s="1" t="s">
        <v>37</v>
      </c>
      <c r="J41" s="1">
        <v>272</v>
      </c>
      <c r="K41" s="1">
        <f t="shared" si="10"/>
        <v>-40</v>
      </c>
      <c r="L41" s="1">
        <f t="shared" si="3"/>
        <v>232</v>
      </c>
      <c r="M41" s="1"/>
      <c r="N41" s="1">
        <v>370.2</v>
      </c>
      <c r="O41" s="1">
        <v>49.200000000000067</v>
      </c>
      <c r="P41" s="1">
        <f t="shared" si="4"/>
        <v>46.4</v>
      </c>
      <c r="Q41" s="5">
        <f t="shared" si="11"/>
        <v>44.599999999999966</v>
      </c>
      <c r="R41" s="5"/>
      <c r="S41" s="1"/>
      <c r="T41" s="1">
        <f t="shared" si="5"/>
        <v>10</v>
      </c>
      <c r="U41" s="1">
        <f t="shared" si="6"/>
        <v>9.0387931034482776</v>
      </c>
      <c r="V41" s="1">
        <v>55.2</v>
      </c>
      <c r="W41" s="1">
        <v>56.2</v>
      </c>
      <c r="X41" s="1">
        <v>39.799999999999997</v>
      </c>
      <c r="Y41" s="1">
        <v>47</v>
      </c>
      <c r="Z41" s="1">
        <v>45.6</v>
      </c>
      <c r="AA41" s="1">
        <v>39.6</v>
      </c>
      <c r="AB41" s="1">
        <v>15.8</v>
      </c>
      <c r="AC41" s="1">
        <v>17</v>
      </c>
      <c r="AD41" s="1">
        <v>50.8</v>
      </c>
      <c r="AE41" s="1">
        <v>46.4</v>
      </c>
      <c r="AF41" s="1"/>
      <c r="AG41" s="1">
        <f t="shared" si="7"/>
        <v>18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85</v>
      </c>
      <c r="B42" s="11" t="s">
        <v>36</v>
      </c>
      <c r="C42" s="11"/>
      <c r="D42" s="11">
        <v>34.704000000000001</v>
      </c>
      <c r="E42" s="11">
        <v>34.704000000000001</v>
      </c>
      <c r="F42" s="11"/>
      <c r="G42" s="12">
        <v>0</v>
      </c>
      <c r="H42" s="11" t="e">
        <v>#N/A</v>
      </c>
      <c r="I42" s="11" t="s">
        <v>74</v>
      </c>
      <c r="J42" s="11"/>
      <c r="K42" s="11">
        <f t="shared" si="10"/>
        <v>34.704000000000001</v>
      </c>
      <c r="L42" s="11">
        <f t="shared" si="3"/>
        <v>0</v>
      </c>
      <c r="M42" s="11">
        <v>34.704000000000001</v>
      </c>
      <c r="N42" s="11"/>
      <c r="O42" s="11"/>
      <c r="P42" s="11">
        <f t="shared" si="4"/>
        <v>0</v>
      </c>
      <c r="Q42" s="13"/>
      <c r="R42" s="13"/>
      <c r="S42" s="11"/>
      <c r="T42" s="11" t="e">
        <f t="shared" si="5"/>
        <v>#DIV/0!</v>
      </c>
      <c r="U42" s="11" t="e">
        <f t="shared" si="6"/>
        <v>#DIV/0!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/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36</v>
      </c>
      <c r="C43" s="1">
        <v>100.48699999999999</v>
      </c>
      <c r="D43" s="1">
        <v>214.91399999999999</v>
      </c>
      <c r="E43" s="1">
        <v>98.213999999999999</v>
      </c>
      <c r="F43" s="1">
        <v>128.73400000000001</v>
      </c>
      <c r="G43" s="7">
        <v>1</v>
      </c>
      <c r="H43" s="1">
        <v>40</v>
      </c>
      <c r="I43" s="1" t="s">
        <v>37</v>
      </c>
      <c r="J43" s="1">
        <v>57</v>
      </c>
      <c r="K43" s="1">
        <f t="shared" si="10"/>
        <v>41.213999999999999</v>
      </c>
      <c r="L43" s="1">
        <f t="shared" si="3"/>
        <v>51.033000000000001</v>
      </c>
      <c r="M43" s="1">
        <v>47.180999999999997</v>
      </c>
      <c r="N43" s="1"/>
      <c r="O43" s="1">
        <v>0</v>
      </c>
      <c r="P43" s="1">
        <f t="shared" si="4"/>
        <v>10.2066</v>
      </c>
      <c r="Q43" s="5"/>
      <c r="R43" s="5"/>
      <c r="S43" s="1"/>
      <c r="T43" s="1">
        <f t="shared" si="5"/>
        <v>12.612819156232243</v>
      </c>
      <c r="U43" s="1">
        <f t="shared" si="6"/>
        <v>12.612819156232243</v>
      </c>
      <c r="V43" s="1">
        <v>12.195600000000001</v>
      </c>
      <c r="W43" s="1">
        <v>13.3216</v>
      </c>
      <c r="X43" s="1">
        <v>18.674399999999999</v>
      </c>
      <c r="Y43" s="1">
        <v>16.965599999999998</v>
      </c>
      <c r="Z43" s="1">
        <v>11.911</v>
      </c>
      <c r="AA43" s="1">
        <v>12.773999999999999</v>
      </c>
      <c r="AB43" s="1">
        <v>12.775</v>
      </c>
      <c r="AC43" s="1">
        <v>13.497400000000001</v>
      </c>
      <c r="AD43" s="1">
        <v>14.3452</v>
      </c>
      <c r="AE43" s="1">
        <v>9.5627999999999993</v>
      </c>
      <c r="AF43" s="1"/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42</v>
      </c>
      <c r="C44" s="1">
        <v>260</v>
      </c>
      <c r="D44" s="1">
        <v>71</v>
      </c>
      <c r="E44" s="1">
        <v>154</v>
      </c>
      <c r="F44" s="1">
        <v>156</v>
      </c>
      <c r="G44" s="7">
        <v>0.35</v>
      </c>
      <c r="H44" s="1">
        <v>40</v>
      </c>
      <c r="I44" s="1" t="s">
        <v>37</v>
      </c>
      <c r="J44" s="1">
        <v>135</v>
      </c>
      <c r="K44" s="1">
        <f t="shared" si="10"/>
        <v>19</v>
      </c>
      <c r="L44" s="1">
        <f t="shared" si="3"/>
        <v>130</v>
      </c>
      <c r="M44" s="1">
        <v>24</v>
      </c>
      <c r="N44" s="1"/>
      <c r="O44" s="1">
        <v>43.400000000000027</v>
      </c>
      <c r="P44" s="1">
        <f t="shared" si="4"/>
        <v>26</v>
      </c>
      <c r="Q44" s="5">
        <f>8*P44-O44-N44-F44</f>
        <v>8.5999999999999659</v>
      </c>
      <c r="R44" s="5"/>
      <c r="S44" s="1"/>
      <c r="T44" s="1">
        <f t="shared" si="5"/>
        <v>8</v>
      </c>
      <c r="U44" s="1">
        <f t="shared" si="6"/>
        <v>7.6692307692307704</v>
      </c>
      <c r="V44" s="1">
        <v>33.200000000000003</v>
      </c>
      <c r="W44" s="1">
        <v>29.8</v>
      </c>
      <c r="X44" s="1">
        <v>48.6</v>
      </c>
      <c r="Y44" s="1">
        <v>51.2</v>
      </c>
      <c r="Z44" s="1">
        <v>25.2</v>
      </c>
      <c r="AA44" s="1">
        <v>24.6</v>
      </c>
      <c r="AB44" s="1">
        <v>42.8</v>
      </c>
      <c r="AC44" s="1">
        <v>44</v>
      </c>
      <c r="AD44" s="1">
        <v>37.200000000000003</v>
      </c>
      <c r="AE44" s="1">
        <v>37.799999999999997</v>
      </c>
      <c r="AF44" s="1" t="s">
        <v>56</v>
      </c>
      <c r="AG44" s="1">
        <f t="shared" si="7"/>
        <v>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42</v>
      </c>
      <c r="C45" s="1">
        <v>12</v>
      </c>
      <c r="D45" s="1">
        <v>756</v>
      </c>
      <c r="E45" s="1">
        <v>753</v>
      </c>
      <c r="F45" s="1">
        <v>-4</v>
      </c>
      <c r="G45" s="7">
        <v>0.4</v>
      </c>
      <c r="H45" s="1">
        <v>40</v>
      </c>
      <c r="I45" s="10" t="s">
        <v>89</v>
      </c>
      <c r="J45" s="1">
        <v>225</v>
      </c>
      <c r="K45" s="1">
        <f t="shared" si="10"/>
        <v>528</v>
      </c>
      <c r="L45" s="1">
        <f t="shared" si="3"/>
        <v>153</v>
      </c>
      <c r="M45" s="1">
        <v>600</v>
      </c>
      <c r="N45" s="1">
        <v>48.800000000000011</v>
      </c>
      <c r="O45" s="1">
        <v>250</v>
      </c>
      <c r="P45" s="1">
        <f t="shared" si="4"/>
        <v>30.6</v>
      </c>
      <c r="Q45" s="5">
        <f t="shared" ref="Q45" si="12">10*P45-O45-N45-F45</f>
        <v>11.199999999999989</v>
      </c>
      <c r="R45" s="5"/>
      <c r="S45" s="1"/>
      <c r="T45" s="1">
        <f t="shared" si="5"/>
        <v>10</v>
      </c>
      <c r="U45" s="1">
        <f t="shared" si="6"/>
        <v>9.6339869281045747</v>
      </c>
      <c r="V45" s="1">
        <v>7.4</v>
      </c>
      <c r="W45" s="1">
        <v>20.399999999999999</v>
      </c>
      <c r="X45" s="1">
        <v>23.6</v>
      </c>
      <c r="Y45" s="1">
        <v>8.1999999999999993</v>
      </c>
      <c r="Z45" s="1">
        <v>0</v>
      </c>
      <c r="AA45" s="1">
        <v>0</v>
      </c>
      <c r="AB45" s="1">
        <v>0</v>
      </c>
      <c r="AC45" s="1">
        <v>0</v>
      </c>
      <c r="AD45" s="1">
        <v>2.8</v>
      </c>
      <c r="AE45" s="1">
        <v>26</v>
      </c>
      <c r="AF45" s="1" t="s">
        <v>39</v>
      </c>
      <c r="AG45" s="1">
        <f t="shared" si="7"/>
        <v>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36</v>
      </c>
      <c r="C46" s="1">
        <v>40.777000000000001</v>
      </c>
      <c r="D46" s="1">
        <v>20.53</v>
      </c>
      <c r="E46" s="1">
        <v>16.167999999999999</v>
      </c>
      <c r="F46" s="1">
        <v>20.012</v>
      </c>
      <c r="G46" s="7">
        <v>1</v>
      </c>
      <c r="H46" s="1">
        <v>50</v>
      </c>
      <c r="I46" s="1" t="s">
        <v>37</v>
      </c>
      <c r="J46" s="1">
        <v>16.55</v>
      </c>
      <c r="K46" s="1">
        <f t="shared" si="10"/>
        <v>-0.38200000000000145</v>
      </c>
      <c r="L46" s="1">
        <f t="shared" si="3"/>
        <v>16.167999999999999</v>
      </c>
      <c r="M46" s="1"/>
      <c r="N46" s="1">
        <v>62.644199999999991</v>
      </c>
      <c r="O46" s="1">
        <v>0</v>
      </c>
      <c r="P46" s="1">
        <f t="shared" si="4"/>
        <v>3.2336</v>
      </c>
      <c r="Q46" s="5"/>
      <c r="R46" s="5"/>
      <c r="S46" s="1"/>
      <c r="T46" s="1">
        <f t="shared" si="5"/>
        <v>25.561665017318155</v>
      </c>
      <c r="U46" s="1">
        <f t="shared" si="6"/>
        <v>25.561665017318155</v>
      </c>
      <c r="V46" s="1">
        <v>8.0978000000000012</v>
      </c>
      <c r="W46" s="1">
        <v>8.9131999999999998</v>
      </c>
      <c r="X46" s="1">
        <v>3.4962</v>
      </c>
      <c r="Y46" s="1">
        <v>2.4047999999999998</v>
      </c>
      <c r="Z46" s="1">
        <v>5.298</v>
      </c>
      <c r="AA46" s="1">
        <v>5.8311999999999999</v>
      </c>
      <c r="AB46" s="1">
        <v>9.6768000000000001</v>
      </c>
      <c r="AC46" s="1">
        <v>10.632199999999999</v>
      </c>
      <c r="AD46" s="1">
        <v>9.1686000000000014</v>
      </c>
      <c r="AE46" s="1">
        <v>11.7616</v>
      </c>
      <c r="AF46" s="1"/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36</v>
      </c>
      <c r="C47" s="1">
        <v>53.375</v>
      </c>
      <c r="D47" s="1">
        <v>115.339</v>
      </c>
      <c r="E47" s="1">
        <v>65.456000000000003</v>
      </c>
      <c r="F47" s="1">
        <v>75.444000000000003</v>
      </c>
      <c r="G47" s="7">
        <v>1</v>
      </c>
      <c r="H47" s="1">
        <v>50</v>
      </c>
      <c r="I47" s="1" t="s">
        <v>37</v>
      </c>
      <c r="J47" s="1">
        <v>65.75</v>
      </c>
      <c r="K47" s="1">
        <f t="shared" si="10"/>
        <v>-0.29399999999999693</v>
      </c>
      <c r="L47" s="1">
        <f t="shared" si="3"/>
        <v>65.456000000000003</v>
      </c>
      <c r="M47" s="1"/>
      <c r="N47" s="1">
        <v>158.39750000000001</v>
      </c>
      <c r="O47" s="1">
        <v>200</v>
      </c>
      <c r="P47" s="1">
        <f t="shared" si="4"/>
        <v>13.091200000000001</v>
      </c>
      <c r="Q47" s="5"/>
      <c r="R47" s="5"/>
      <c r="S47" s="1"/>
      <c r="T47" s="1">
        <f t="shared" si="5"/>
        <v>33.139933695917868</v>
      </c>
      <c r="U47" s="1">
        <f t="shared" si="6"/>
        <v>33.139933695917868</v>
      </c>
      <c r="V47" s="1">
        <v>20.449000000000002</v>
      </c>
      <c r="W47" s="1">
        <v>22.849399999999999</v>
      </c>
      <c r="X47" s="1">
        <v>16.864000000000001</v>
      </c>
      <c r="Y47" s="1">
        <v>15.3492</v>
      </c>
      <c r="Z47" s="1">
        <v>17.770800000000001</v>
      </c>
      <c r="AA47" s="1">
        <v>21.53</v>
      </c>
      <c r="AB47" s="1">
        <v>28.027200000000001</v>
      </c>
      <c r="AC47" s="1">
        <v>27.776800000000001</v>
      </c>
      <c r="AD47" s="1">
        <v>23.02</v>
      </c>
      <c r="AE47" s="1">
        <v>15.7324</v>
      </c>
      <c r="AF47" s="1" t="s">
        <v>59</v>
      </c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92</v>
      </c>
      <c r="B48" s="11" t="s">
        <v>36</v>
      </c>
      <c r="C48" s="11"/>
      <c r="D48" s="11">
        <v>102.773</v>
      </c>
      <c r="E48" s="11">
        <v>102.773</v>
      </c>
      <c r="F48" s="11"/>
      <c r="G48" s="12">
        <v>0</v>
      </c>
      <c r="H48" s="11" t="e">
        <v>#N/A</v>
      </c>
      <c r="I48" s="11" t="s">
        <v>74</v>
      </c>
      <c r="J48" s="11"/>
      <c r="K48" s="11">
        <f t="shared" si="10"/>
        <v>102.773</v>
      </c>
      <c r="L48" s="11">
        <f t="shared" si="3"/>
        <v>0</v>
      </c>
      <c r="M48" s="11">
        <v>102.773</v>
      </c>
      <c r="N48" s="11"/>
      <c r="O48" s="11"/>
      <c r="P48" s="11">
        <f t="shared" si="4"/>
        <v>0</v>
      </c>
      <c r="Q48" s="13"/>
      <c r="R48" s="13"/>
      <c r="S48" s="11"/>
      <c r="T48" s="11" t="e">
        <f t="shared" si="5"/>
        <v>#DIV/0!</v>
      </c>
      <c r="U48" s="11" t="e">
        <f t="shared" si="6"/>
        <v>#DIV/0!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/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36</v>
      </c>
      <c r="C49" s="1">
        <v>82.159000000000006</v>
      </c>
      <c r="D49" s="1">
        <v>918.08100000000002</v>
      </c>
      <c r="E49" s="1">
        <v>527.60299999999995</v>
      </c>
      <c r="F49" s="1">
        <v>211.77699999999999</v>
      </c>
      <c r="G49" s="7">
        <v>1</v>
      </c>
      <c r="H49" s="1">
        <v>40</v>
      </c>
      <c r="I49" s="1" t="s">
        <v>37</v>
      </c>
      <c r="J49" s="1">
        <v>109.6</v>
      </c>
      <c r="K49" s="1">
        <f t="shared" si="10"/>
        <v>418.00299999999993</v>
      </c>
      <c r="L49" s="1">
        <f t="shared" si="3"/>
        <v>119.73399999999992</v>
      </c>
      <c r="M49" s="1">
        <v>407.86900000000003</v>
      </c>
      <c r="N49" s="1">
        <v>25.296800000000001</v>
      </c>
      <c r="O49" s="1">
        <v>0</v>
      </c>
      <c r="P49" s="1">
        <f t="shared" si="4"/>
        <v>23.946799999999985</v>
      </c>
      <c r="Q49" s="5"/>
      <c r="R49" s="5"/>
      <c r="S49" s="1"/>
      <c r="T49" s="1">
        <f t="shared" si="5"/>
        <v>9.9000200444318285</v>
      </c>
      <c r="U49" s="1">
        <f t="shared" si="6"/>
        <v>9.9000200444318285</v>
      </c>
      <c r="V49" s="1">
        <v>20.1126</v>
      </c>
      <c r="W49" s="1">
        <v>33.313000000000002</v>
      </c>
      <c r="X49" s="1">
        <v>35.647199999999998</v>
      </c>
      <c r="Y49" s="1">
        <v>24.7712</v>
      </c>
      <c r="Z49" s="1">
        <v>27.779599999999999</v>
      </c>
      <c r="AA49" s="1">
        <v>25.927399999999999</v>
      </c>
      <c r="AB49" s="1">
        <v>25.548400000000001</v>
      </c>
      <c r="AC49" s="1">
        <v>25.2852</v>
      </c>
      <c r="AD49" s="1">
        <v>23.3398</v>
      </c>
      <c r="AE49" s="1">
        <v>21.4544</v>
      </c>
      <c r="AF49" s="1"/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42</v>
      </c>
      <c r="C50" s="1">
        <v>303</v>
      </c>
      <c r="D50" s="1">
        <v>51</v>
      </c>
      <c r="E50" s="1">
        <v>175</v>
      </c>
      <c r="F50" s="1">
        <v>125</v>
      </c>
      <c r="G50" s="7">
        <v>0.45</v>
      </c>
      <c r="H50" s="1">
        <v>50</v>
      </c>
      <c r="I50" s="1" t="s">
        <v>37</v>
      </c>
      <c r="J50" s="1">
        <v>172</v>
      </c>
      <c r="K50" s="1">
        <f t="shared" si="10"/>
        <v>3</v>
      </c>
      <c r="L50" s="1">
        <f t="shared" si="3"/>
        <v>175</v>
      </c>
      <c r="M50" s="1"/>
      <c r="N50" s="1"/>
      <c r="O50" s="1">
        <v>0</v>
      </c>
      <c r="P50" s="1">
        <f t="shared" si="4"/>
        <v>35</v>
      </c>
      <c r="Q50" s="5">
        <f t="shared" ref="Q50:Q53" si="13">10*P50-O50-N50-F50</f>
        <v>225</v>
      </c>
      <c r="R50" s="5"/>
      <c r="S50" s="1"/>
      <c r="T50" s="1">
        <f t="shared" si="5"/>
        <v>10</v>
      </c>
      <c r="U50" s="1">
        <f t="shared" si="6"/>
        <v>3.5714285714285716</v>
      </c>
      <c r="V50" s="1">
        <v>16.600000000000001</v>
      </c>
      <c r="W50" s="1">
        <v>11.8</v>
      </c>
      <c r="X50" s="1">
        <v>29.2</v>
      </c>
      <c r="Y50" s="1">
        <v>39.4</v>
      </c>
      <c r="Z50" s="1">
        <v>23.8</v>
      </c>
      <c r="AA50" s="1">
        <v>18.399999999999999</v>
      </c>
      <c r="AB50" s="1">
        <v>23.8</v>
      </c>
      <c r="AC50" s="1">
        <v>25.4</v>
      </c>
      <c r="AD50" s="1">
        <v>27</v>
      </c>
      <c r="AE50" s="1">
        <v>30.4</v>
      </c>
      <c r="AF50" s="1"/>
      <c r="AG50" s="1">
        <f t="shared" si="7"/>
        <v>101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95</v>
      </c>
      <c r="B51" s="1" t="s">
        <v>36</v>
      </c>
      <c r="C51" s="1"/>
      <c r="D51" s="1"/>
      <c r="E51" s="1"/>
      <c r="F51" s="1"/>
      <c r="G51" s="7">
        <v>1</v>
      </c>
      <c r="H51" s="1">
        <v>40</v>
      </c>
      <c r="I51" s="1" t="s">
        <v>37</v>
      </c>
      <c r="J51" s="1"/>
      <c r="K51" s="1">
        <f t="shared" si="10"/>
        <v>0</v>
      </c>
      <c r="L51" s="1">
        <f t="shared" si="3"/>
        <v>0</v>
      </c>
      <c r="M51" s="1"/>
      <c r="N51" s="1"/>
      <c r="O51" s="10"/>
      <c r="P51" s="1">
        <f t="shared" si="4"/>
        <v>0</v>
      </c>
      <c r="Q51" s="17">
        <v>4</v>
      </c>
      <c r="R51" s="5"/>
      <c r="S51" s="1"/>
      <c r="T51" s="1" t="e">
        <f t="shared" si="5"/>
        <v>#DIV/0!</v>
      </c>
      <c r="U51" s="1" t="e">
        <f t="shared" si="6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0" t="s">
        <v>96</v>
      </c>
      <c r="AG51" s="1">
        <f t="shared" si="7"/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97</v>
      </c>
      <c r="B52" s="1" t="s">
        <v>42</v>
      </c>
      <c r="C52" s="1">
        <v>80</v>
      </c>
      <c r="D52" s="1">
        <v>181</v>
      </c>
      <c r="E52" s="1">
        <v>188</v>
      </c>
      <c r="F52" s="1">
        <v>39</v>
      </c>
      <c r="G52" s="7">
        <v>0.4</v>
      </c>
      <c r="H52" s="1">
        <v>40</v>
      </c>
      <c r="I52" s="1" t="s">
        <v>37</v>
      </c>
      <c r="J52" s="1">
        <v>150</v>
      </c>
      <c r="K52" s="1">
        <f t="shared" si="10"/>
        <v>38</v>
      </c>
      <c r="L52" s="1">
        <f t="shared" si="3"/>
        <v>116</v>
      </c>
      <c r="M52" s="1">
        <v>72</v>
      </c>
      <c r="N52" s="1">
        <v>217.4</v>
      </c>
      <c r="O52" s="1">
        <v>27.79999999999993</v>
      </c>
      <c r="P52" s="1">
        <f t="shared" si="4"/>
        <v>23.2</v>
      </c>
      <c r="Q52" s="5"/>
      <c r="R52" s="5"/>
      <c r="S52" s="1"/>
      <c r="T52" s="1">
        <f t="shared" si="5"/>
        <v>12.249999999999998</v>
      </c>
      <c r="U52" s="1">
        <f t="shared" si="6"/>
        <v>12.249999999999998</v>
      </c>
      <c r="V52" s="1">
        <v>33.799999999999997</v>
      </c>
      <c r="W52" s="1">
        <v>34.6</v>
      </c>
      <c r="X52" s="1">
        <v>25.6</v>
      </c>
      <c r="Y52" s="1">
        <v>25.2</v>
      </c>
      <c r="Z52" s="1">
        <v>26</v>
      </c>
      <c r="AA52" s="1">
        <v>27.4</v>
      </c>
      <c r="AB52" s="1">
        <v>28</v>
      </c>
      <c r="AC52" s="1">
        <v>26</v>
      </c>
      <c r="AD52" s="1">
        <v>32.200000000000003</v>
      </c>
      <c r="AE52" s="1">
        <v>25.4</v>
      </c>
      <c r="AF52" s="1"/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42</v>
      </c>
      <c r="C53" s="1">
        <v>52</v>
      </c>
      <c r="D53" s="1">
        <v>326</v>
      </c>
      <c r="E53" s="1">
        <v>243</v>
      </c>
      <c r="F53" s="1"/>
      <c r="G53" s="7">
        <v>0.4</v>
      </c>
      <c r="H53" s="1">
        <v>40</v>
      </c>
      <c r="I53" s="1" t="s">
        <v>37</v>
      </c>
      <c r="J53" s="1">
        <v>188</v>
      </c>
      <c r="K53" s="1">
        <f t="shared" si="10"/>
        <v>55</v>
      </c>
      <c r="L53" s="1">
        <f t="shared" si="3"/>
        <v>183</v>
      </c>
      <c r="M53" s="1">
        <v>60</v>
      </c>
      <c r="N53" s="1">
        <v>219.6</v>
      </c>
      <c r="O53" s="1">
        <v>0</v>
      </c>
      <c r="P53" s="1">
        <f t="shared" si="4"/>
        <v>36.6</v>
      </c>
      <c r="Q53" s="5">
        <f t="shared" si="13"/>
        <v>146.4</v>
      </c>
      <c r="R53" s="5"/>
      <c r="S53" s="1"/>
      <c r="T53" s="1">
        <f t="shared" si="5"/>
        <v>10</v>
      </c>
      <c r="U53" s="1">
        <f t="shared" si="6"/>
        <v>6</v>
      </c>
      <c r="V53" s="1">
        <v>33.200000000000003</v>
      </c>
      <c r="W53" s="1">
        <v>37</v>
      </c>
      <c r="X53" s="1">
        <v>26.4</v>
      </c>
      <c r="Y53" s="1">
        <v>23</v>
      </c>
      <c r="Z53" s="1">
        <v>27.6</v>
      </c>
      <c r="AA53" s="1">
        <v>27.8</v>
      </c>
      <c r="AB53" s="1">
        <v>31.8</v>
      </c>
      <c r="AC53" s="1">
        <v>36</v>
      </c>
      <c r="AD53" s="1">
        <v>39</v>
      </c>
      <c r="AE53" s="1">
        <v>35</v>
      </c>
      <c r="AF53" s="1"/>
      <c r="AG53" s="1">
        <f t="shared" si="7"/>
        <v>59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99</v>
      </c>
      <c r="B54" s="14" t="s">
        <v>36</v>
      </c>
      <c r="C54" s="14"/>
      <c r="D54" s="14"/>
      <c r="E54" s="14"/>
      <c r="F54" s="14"/>
      <c r="G54" s="15">
        <v>0</v>
      </c>
      <c r="H54" s="14">
        <v>50</v>
      </c>
      <c r="I54" s="14" t="s">
        <v>37</v>
      </c>
      <c r="J54" s="14"/>
      <c r="K54" s="14">
        <f t="shared" si="10"/>
        <v>0</v>
      </c>
      <c r="L54" s="14">
        <f t="shared" si="3"/>
        <v>0</v>
      </c>
      <c r="M54" s="14"/>
      <c r="N54" s="14"/>
      <c r="O54" s="14">
        <v>0</v>
      </c>
      <c r="P54" s="14">
        <f t="shared" si="4"/>
        <v>0</v>
      </c>
      <c r="Q54" s="16"/>
      <c r="R54" s="16"/>
      <c r="S54" s="14"/>
      <c r="T54" s="14" t="e">
        <f t="shared" si="5"/>
        <v>#DIV/0!</v>
      </c>
      <c r="U54" s="14" t="e">
        <f t="shared" si="6"/>
        <v>#DIV/0!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 t="s">
        <v>47</v>
      </c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36</v>
      </c>
      <c r="C55" s="1">
        <v>142.81800000000001</v>
      </c>
      <c r="D55" s="1">
        <v>145.15299999999999</v>
      </c>
      <c r="E55" s="1">
        <v>84.290999999999997</v>
      </c>
      <c r="F55" s="1">
        <v>105.536</v>
      </c>
      <c r="G55" s="7">
        <v>1</v>
      </c>
      <c r="H55" s="1">
        <v>50</v>
      </c>
      <c r="I55" s="1" t="s">
        <v>37</v>
      </c>
      <c r="J55" s="1">
        <v>85.2</v>
      </c>
      <c r="K55" s="1">
        <f t="shared" si="10"/>
        <v>-0.90900000000000603</v>
      </c>
      <c r="L55" s="1">
        <f t="shared" si="3"/>
        <v>84.290999999999997</v>
      </c>
      <c r="M55" s="1"/>
      <c r="N55" s="1">
        <v>57.394200000000012</v>
      </c>
      <c r="O55" s="1">
        <v>200</v>
      </c>
      <c r="P55" s="1">
        <f t="shared" si="4"/>
        <v>16.8582</v>
      </c>
      <c r="Q55" s="5"/>
      <c r="R55" s="5"/>
      <c r="S55" s="1"/>
      <c r="T55" s="1">
        <f t="shared" si="5"/>
        <v>21.52840754054407</v>
      </c>
      <c r="U55" s="1">
        <f t="shared" si="6"/>
        <v>21.52840754054407</v>
      </c>
      <c r="V55" s="1">
        <v>17.3476</v>
      </c>
      <c r="W55" s="1">
        <v>18.6812</v>
      </c>
      <c r="X55" s="1">
        <v>19.7408</v>
      </c>
      <c r="Y55" s="1">
        <v>19.480799999999999</v>
      </c>
      <c r="Z55" s="1">
        <v>18.350999999999999</v>
      </c>
      <c r="AA55" s="1">
        <v>16.7502</v>
      </c>
      <c r="AB55" s="1">
        <v>22.401199999999999</v>
      </c>
      <c r="AC55" s="1">
        <v>24.828600000000002</v>
      </c>
      <c r="AD55" s="1">
        <v>21.520800000000001</v>
      </c>
      <c r="AE55" s="1">
        <v>22.629000000000001</v>
      </c>
      <c r="AF55" s="1" t="s">
        <v>59</v>
      </c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36</v>
      </c>
      <c r="C56" s="1">
        <v>34.03</v>
      </c>
      <c r="D56" s="1">
        <v>2.7240000000000002</v>
      </c>
      <c r="E56" s="1">
        <v>9.4860000000000007</v>
      </c>
      <c r="F56" s="1">
        <v>20.533999999999999</v>
      </c>
      <c r="G56" s="7">
        <v>1</v>
      </c>
      <c r="H56" s="1">
        <v>50</v>
      </c>
      <c r="I56" s="1" t="s">
        <v>37</v>
      </c>
      <c r="J56" s="1">
        <v>9.5120000000000005</v>
      </c>
      <c r="K56" s="1">
        <f t="shared" si="10"/>
        <v>-2.5999999999999801E-2</v>
      </c>
      <c r="L56" s="1">
        <f t="shared" si="3"/>
        <v>9.4860000000000007</v>
      </c>
      <c r="M56" s="1"/>
      <c r="N56" s="1"/>
      <c r="O56" s="1">
        <v>4.5448000000000022</v>
      </c>
      <c r="P56" s="1">
        <f t="shared" si="4"/>
        <v>1.8972000000000002</v>
      </c>
      <c r="Q56" s="5"/>
      <c r="R56" s="5"/>
      <c r="S56" s="1"/>
      <c r="T56" s="1">
        <f t="shared" si="5"/>
        <v>13.218848829854522</v>
      </c>
      <c r="U56" s="1">
        <f t="shared" si="6"/>
        <v>13.218848829854522</v>
      </c>
      <c r="V56" s="1">
        <v>3.2624</v>
      </c>
      <c r="W56" s="1">
        <v>2.4580000000000002</v>
      </c>
      <c r="X56" s="1">
        <v>2.9980000000000002</v>
      </c>
      <c r="Y56" s="1">
        <v>3.8195999999999999</v>
      </c>
      <c r="Z56" s="1">
        <v>2.4607999999999999</v>
      </c>
      <c r="AA56" s="1">
        <v>2.1907999999999999</v>
      </c>
      <c r="AB56" s="1">
        <v>2.4603999999999999</v>
      </c>
      <c r="AC56" s="1">
        <v>2.1107999999999998</v>
      </c>
      <c r="AD56" s="1">
        <v>3.7391999999999999</v>
      </c>
      <c r="AE56" s="1">
        <v>4.0835999999999997</v>
      </c>
      <c r="AF56" s="1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102</v>
      </c>
      <c r="B57" s="14" t="s">
        <v>42</v>
      </c>
      <c r="C57" s="14"/>
      <c r="D57" s="14"/>
      <c r="E57" s="14"/>
      <c r="F57" s="14"/>
      <c r="G57" s="15">
        <v>0</v>
      </c>
      <c r="H57" s="14">
        <v>50</v>
      </c>
      <c r="I57" s="14" t="s">
        <v>37</v>
      </c>
      <c r="J57" s="14"/>
      <c r="K57" s="14">
        <f t="shared" si="10"/>
        <v>0</v>
      </c>
      <c r="L57" s="14">
        <f t="shared" si="3"/>
        <v>0</v>
      </c>
      <c r="M57" s="14"/>
      <c r="N57" s="14"/>
      <c r="O57" s="14">
        <v>0</v>
      </c>
      <c r="P57" s="14">
        <f t="shared" si="4"/>
        <v>0</v>
      </c>
      <c r="Q57" s="16"/>
      <c r="R57" s="16"/>
      <c r="S57" s="14"/>
      <c r="T57" s="14" t="e">
        <f t="shared" si="5"/>
        <v>#DIV/0!</v>
      </c>
      <c r="U57" s="14" t="e">
        <f t="shared" si="6"/>
        <v>#DIV/0!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 t="s">
        <v>47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103</v>
      </c>
      <c r="B58" s="11" t="s">
        <v>36</v>
      </c>
      <c r="C58" s="11"/>
      <c r="D58" s="11">
        <v>153.91499999999999</v>
      </c>
      <c r="E58" s="11">
        <v>153.91499999999999</v>
      </c>
      <c r="F58" s="11"/>
      <c r="G58" s="12">
        <v>0</v>
      </c>
      <c r="H58" s="11" t="e">
        <v>#N/A</v>
      </c>
      <c r="I58" s="11" t="s">
        <v>74</v>
      </c>
      <c r="J58" s="11"/>
      <c r="K58" s="11">
        <f t="shared" si="10"/>
        <v>153.91499999999999</v>
      </c>
      <c r="L58" s="11">
        <f t="shared" si="3"/>
        <v>0</v>
      </c>
      <c r="M58" s="11">
        <v>153.91499999999999</v>
      </c>
      <c r="N58" s="11"/>
      <c r="O58" s="11"/>
      <c r="P58" s="11">
        <f t="shared" si="4"/>
        <v>0</v>
      </c>
      <c r="Q58" s="13"/>
      <c r="R58" s="13"/>
      <c r="S58" s="11"/>
      <c r="T58" s="11" t="e">
        <f t="shared" si="5"/>
        <v>#DIV/0!</v>
      </c>
      <c r="U58" s="11" t="e">
        <f t="shared" si="6"/>
        <v>#DIV/0!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/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42</v>
      </c>
      <c r="C59" s="1">
        <v>443</v>
      </c>
      <c r="D59" s="1">
        <v>1334</v>
      </c>
      <c r="E59" s="1">
        <v>1244</v>
      </c>
      <c r="F59" s="1">
        <v>246</v>
      </c>
      <c r="G59" s="7">
        <v>0.4</v>
      </c>
      <c r="H59" s="1">
        <v>40</v>
      </c>
      <c r="I59" s="1" t="s">
        <v>37</v>
      </c>
      <c r="J59" s="1">
        <v>424</v>
      </c>
      <c r="K59" s="1">
        <f t="shared" si="10"/>
        <v>820</v>
      </c>
      <c r="L59" s="1">
        <f t="shared" si="3"/>
        <v>422</v>
      </c>
      <c r="M59" s="1">
        <v>822</v>
      </c>
      <c r="N59" s="1">
        <v>401.59999999999991</v>
      </c>
      <c r="O59" s="1">
        <v>40</v>
      </c>
      <c r="P59" s="1">
        <f t="shared" si="4"/>
        <v>84.4</v>
      </c>
      <c r="Q59" s="5">
        <f t="shared" ref="Q59" si="14">10*P59-O59-N59-F59</f>
        <v>156.40000000000009</v>
      </c>
      <c r="R59" s="5"/>
      <c r="S59" s="1"/>
      <c r="T59" s="1">
        <f t="shared" si="5"/>
        <v>10</v>
      </c>
      <c r="U59" s="1">
        <f t="shared" si="6"/>
        <v>8.1469194312796187</v>
      </c>
      <c r="V59" s="1">
        <v>90</v>
      </c>
      <c r="W59" s="1">
        <v>99.6</v>
      </c>
      <c r="X59" s="1">
        <v>89.4</v>
      </c>
      <c r="Y59" s="1">
        <v>89.4</v>
      </c>
      <c r="Z59" s="1">
        <v>87</v>
      </c>
      <c r="AA59" s="1">
        <v>82.8</v>
      </c>
      <c r="AB59" s="1">
        <v>91</v>
      </c>
      <c r="AC59" s="1">
        <v>82.2</v>
      </c>
      <c r="AD59" s="1">
        <v>84.2</v>
      </c>
      <c r="AE59" s="1">
        <v>88.2</v>
      </c>
      <c r="AF59" s="1"/>
      <c r="AG59" s="1">
        <f t="shared" si="7"/>
        <v>63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42</v>
      </c>
      <c r="C60" s="1">
        <v>464</v>
      </c>
      <c r="D60" s="1">
        <v>1172</v>
      </c>
      <c r="E60" s="1">
        <v>1150</v>
      </c>
      <c r="F60" s="1">
        <v>215</v>
      </c>
      <c r="G60" s="7">
        <v>0.4</v>
      </c>
      <c r="H60" s="1">
        <v>40</v>
      </c>
      <c r="I60" s="1" t="s">
        <v>37</v>
      </c>
      <c r="J60" s="1">
        <v>432</v>
      </c>
      <c r="K60" s="1">
        <f t="shared" si="10"/>
        <v>718</v>
      </c>
      <c r="L60" s="1">
        <f t="shared" si="3"/>
        <v>430</v>
      </c>
      <c r="M60" s="1">
        <v>720</v>
      </c>
      <c r="N60" s="1">
        <v>231</v>
      </c>
      <c r="O60" s="1">
        <v>500</v>
      </c>
      <c r="P60" s="1">
        <f t="shared" si="4"/>
        <v>86</v>
      </c>
      <c r="Q60" s="5"/>
      <c r="R60" s="5"/>
      <c r="S60" s="1"/>
      <c r="T60" s="1">
        <f t="shared" si="5"/>
        <v>11</v>
      </c>
      <c r="U60" s="1">
        <f t="shared" si="6"/>
        <v>11</v>
      </c>
      <c r="V60" s="1">
        <v>78.2</v>
      </c>
      <c r="W60" s="1">
        <v>80.400000000000006</v>
      </c>
      <c r="X60" s="1">
        <v>83</v>
      </c>
      <c r="Y60" s="1">
        <v>82.2</v>
      </c>
      <c r="Z60" s="1">
        <v>68.8</v>
      </c>
      <c r="AA60" s="1">
        <v>69</v>
      </c>
      <c r="AB60" s="1">
        <v>75.599999999999994</v>
      </c>
      <c r="AC60" s="1">
        <v>70</v>
      </c>
      <c r="AD60" s="1">
        <v>60</v>
      </c>
      <c r="AE60" s="1">
        <v>61.6</v>
      </c>
      <c r="AF60" s="1" t="s">
        <v>39</v>
      </c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36</v>
      </c>
      <c r="C61" s="1">
        <v>48.829000000000001</v>
      </c>
      <c r="D61" s="1">
        <v>722.32799999999997</v>
      </c>
      <c r="E61" s="1">
        <v>290.81900000000002</v>
      </c>
      <c r="F61" s="1">
        <v>252.94200000000001</v>
      </c>
      <c r="G61" s="7">
        <v>1</v>
      </c>
      <c r="H61" s="1">
        <v>40</v>
      </c>
      <c r="I61" s="1" t="s">
        <v>37</v>
      </c>
      <c r="J61" s="1">
        <v>87.1</v>
      </c>
      <c r="K61" s="1">
        <f t="shared" si="10"/>
        <v>203.71900000000002</v>
      </c>
      <c r="L61" s="1">
        <f t="shared" si="3"/>
        <v>85.742000000000019</v>
      </c>
      <c r="M61" s="1">
        <v>205.077</v>
      </c>
      <c r="N61" s="1"/>
      <c r="O61" s="1">
        <v>0</v>
      </c>
      <c r="P61" s="1">
        <f t="shared" si="4"/>
        <v>17.148400000000002</v>
      </c>
      <c r="Q61" s="5"/>
      <c r="R61" s="5"/>
      <c r="S61" s="1"/>
      <c r="T61" s="1">
        <f t="shared" si="5"/>
        <v>14.750180774882786</v>
      </c>
      <c r="U61" s="1">
        <f t="shared" si="6"/>
        <v>14.750180774882786</v>
      </c>
      <c r="V61" s="1">
        <v>16.540199999999999</v>
      </c>
      <c r="W61" s="1">
        <v>23.3718</v>
      </c>
      <c r="X61" s="1">
        <v>34.934800000000003</v>
      </c>
      <c r="Y61" s="1">
        <v>28.02859999999999</v>
      </c>
      <c r="Z61" s="1">
        <v>19.059999999999999</v>
      </c>
      <c r="AA61" s="1">
        <v>21.7986</v>
      </c>
      <c r="AB61" s="1">
        <v>27.8324</v>
      </c>
      <c r="AC61" s="1">
        <v>29.819199999999999</v>
      </c>
      <c r="AD61" s="1">
        <v>27.0746</v>
      </c>
      <c r="AE61" s="1">
        <v>25.104399999999998</v>
      </c>
      <c r="AF61" s="1"/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36</v>
      </c>
      <c r="C62" s="1">
        <v>21.588000000000001</v>
      </c>
      <c r="D62" s="1">
        <v>668.99199999999996</v>
      </c>
      <c r="E62" s="1">
        <v>392.73</v>
      </c>
      <c r="F62" s="1">
        <v>171.375</v>
      </c>
      <c r="G62" s="7">
        <v>1</v>
      </c>
      <c r="H62" s="1">
        <v>40</v>
      </c>
      <c r="I62" s="1" t="s">
        <v>37</v>
      </c>
      <c r="J62" s="1">
        <v>91.2</v>
      </c>
      <c r="K62" s="1">
        <f t="shared" si="10"/>
        <v>301.53000000000003</v>
      </c>
      <c r="L62" s="1">
        <f t="shared" si="3"/>
        <v>88.451999999999998</v>
      </c>
      <c r="M62" s="1">
        <v>304.27800000000002</v>
      </c>
      <c r="N62" s="1">
        <v>130.71420000000001</v>
      </c>
      <c r="O62" s="1">
        <v>12.787800000000029</v>
      </c>
      <c r="P62" s="1">
        <f t="shared" si="4"/>
        <v>17.6904</v>
      </c>
      <c r="Q62" s="5"/>
      <c r="R62" s="5"/>
      <c r="S62" s="1"/>
      <c r="T62" s="1">
        <f t="shared" si="5"/>
        <v>17.799314882648215</v>
      </c>
      <c r="U62" s="1">
        <f t="shared" si="6"/>
        <v>17.799314882648215</v>
      </c>
      <c r="V62" s="1">
        <v>33.617800000000003</v>
      </c>
      <c r="W62" s="1">
        <v>37.260000000000012</v>
      </c>
      <c r="X62" s="1">
        <v>32.883800000000001</v>
      </c>
      <c r="Y62" s="1">
        <v>28.970800000000001</v>
      </c>
      <c r="Z62" s="1">
        <v>24.825800000000001</v>
      </c>
      <c r="AA62" s="1">
        <v>25.2606</v>
      </c>
      <c r="AB62" s="1">
        <v>23.820799999999998</v>
      </c>
      <c r="AC62" s="1">
        <v>26.288</v>
      </c>
      <c r="AD62" s="1">
        <v>26.238399999999999</v>
      </c>
      <c r="AE62" s="1">
        <v>22.290199999999999</v>
      </c>
      <c r="AF62" s="1"/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108</v>
      </c>
      <c r="B63" s="11" t="s">
        <v>36</v>
      </c>
      <c r="C63" s="11"/>
      <c r="D63" s="11">
        <v>153.56200000000001</v>
      </c>
      <c r="E63" s="11">
        <v>153.56200000000001</v>
      </c>
      <c r="F63" s="11"/>
      <c r="G63" s="12">
        <v>0</v>
      </c>
      <c r="H63" s="11" t="e">
        <v>#N/A</v>
      </c>
      <c r="I63" s="11" t="s">
        <v>74</v>
      </c>
      <c r="J63" s="11"/>
      <c r="K63" s="11">
        <f t="shared" si="10"/>
        <v>153.56200000000001</v>
      </c>
      <c r="L63" s="11">
        <f t="shared" si="3"/>
        <v>0</v>
      </c>
      <c r="M63" s="11">
        <v>153.56200000000001</v>
      </c>
      <c r="N63" s="11"/>
      <c r="O63" s="11"/>
      <c r="P63" s="11">
        <f t="shared" si="4"/>
        <v>0</v>
      </c>
      <c r="Q63" s="13"/>
      <c r="R63" s="13"/>
      <c r="S63" s="11"/>
      <c r="T63" s="11" t="e">
        <f t="shared" si="5"/>
        <v>#DIV/0!</v>
      </c>
      <c r="U63" s="11" t="e">
        <f t="shared" si="6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/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109</v>
      </c>
      <c r="B64" s="14" t="s">
        <v>36</v>
      </c>
      <c r="C64" s="14"/>
      <c r="D64" s="14">
        <v>306.13799999999998</v>
      </c>
      <c r="E64" s="14">
        <v>306.13799999999998</v>
      </c>
      <c r="F64" s="14"/>
      <c r="G64" s="15">
        <v>0</v>
      </c>
      <c r="H64" s="14">
        <v>40</v>
      </c>
      <c r="I64" s="14" t="s">
        <v>37</v>
      </c>
      <c r="J64" s="14"/>
      <c r="K64" s="14">
        <f t="shared" si="10"/>
        <v>306.13799999999998</v>
      </c>
      <c r="L64" s="14">
        <f t="shared" si="3"/>
        <v>0</v>
      </c>
      <c r="M64" s="14">
        <v>306.13799999999998</v>
      </c>
      <c r="N64" s="14"/>
      <c r="O64" s="14">
        <v>0</v>
      </c>
      <c r="P64" s="14">
        <f t="shared" si="4"/>
        <v>0</v>
      </c>
      <c r="Q64" s="16"/>
      <c r="R64" s="16"/>
      <c r="S64" s="14"/>
      <c r="T64" s="14" t="e">
        <f t="shared" si="5"/>
        <v>#DIV/0!</v>
      </c>
      <c r="U64" s="14" t="e">
        <f t="shared" si="6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47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36</v>
      </c>
      <c r="C65" s="1">
        <v>44.350999999999999</v>
      </c>
      <c r="D65" s="1">
        <v>55.683</v>
      </c>
      <c r="E65" s="1">
        <v>22.292000000000002</v>
      </c>
      <c r="F65" s="1">
        <v>48.055999999999997</v>
      </c>
      <c r="G65" s="7">
        <v>1</v>
      </c>
      <c r="H65" s="1">
        <v>30</v>
      </c>
      <c r="I65" s="1" t="s">
        <v>37</v>
      </c>
      <c r="J65" s="1">
        <v>22.8</v>
      </c>
      <c r="K65" s="1">
        <f t="shared" si="10"/>
        <v>-0.50799999999999912</v>
      </c>
      <c r="L65" s="1">
        <f t="shared" si="3"/>
        <v>22.292000000000002</v>
      </c>
      <c r="M65" s="1"/>
      <c r="N65" s="1">
        <v>16.84660000000002</v>
      </c>
      <c r="O65" s="1">
        <v>27.77539999999998</v>
      </c>
      <c r="P65" s="1">
        <f t="shared" si="4"/>
        <v>4.4584000000000001</v>
      </c>
      <c r="Q65" s="5"/>
      <c r="R65" s="5"/>
      <c r="S65" s="1"/>
      <c r="T65" s="1">
        <f t="shared" si="5"/>
        <v>20.787277947245649</v>
      </c>
      <c r="U65" s="1">
        <f t="shared" si="6"/>
        <v>20.787277947245649</v>
      </c>
      <c r="V65" s="1">
        <v>8.2593999999999994</v>
      </c>
      <c r="W65" s="1">
        <v>7.3742000000000001</v>
      </c>
      <c r="X65" s="1">
        <v>7.8203999999999994</v>
      </c>
      <c r="Y65" s="1">
        <v>8.6164000000000005</v>
      </c>
      <c r="Z65" s="1">
        <v>7.5105999999999993</v>
      </c>
      <c r="AA65" s="1">
        <v>8.8274000000000008</v>
      </c>
      <c r="AB65" s="1">
        <v>7.9165999999999999</v>
      </c>
      <c r="AC65" s="1">
        <v>7.7214</v>
      </c>
      <c r="AD65" s="1">
        <v>13.0206</v>
      </c>
      <c r="AE65" s="1">
        <v>12.630599999999999</v>
      </c>
      <c r="AF65" s="1"/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111</v>
      </c>
      <c r="B66" s="14" t="s">
        <v>42</v>
      </c>
      <c r="C66" s="14"/>
      <c r="D66" s="14"/>
      <c r="E66" s="14"/>
      <c r="F66" s="14"/>
      <c r="G66" s="15">
        <v>0</v>
      </c>
      <c r="H66" s="14">
        <v>60</v>
      </c>
      <c r="I66" s="14" t="s">
        <v>37</v>
      </c>
      <c r="J66" s="14"/>
      <c r="K66" s="14">
        <f t="shared" si="10"/>
        <v>0</v>
      </c>
      <c r="L66" s="14">
        <f t="shared" si="3"/>
        <v>0</v>
      </c>
      <c r="M66" s="14"/>
      <c r="N66" s="14"/>
      <c r="O66" s="14">
        <v>0</v>
      </c>
      <c r="P66" s="14">
        <f t="shared" si="4"/>
        <v>0</v>
      </c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47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112</v>
      </c>
      <c r="B67" s="14" t="s">
        <v>42</v>
      </c>
      <c r="C67" s="14"/>
      <c r="D67" s="14"/>
      <c r="E67" s="14"/>
      <c r="F67" s="14"/>
      <c r="G67" s="15">
        <v>0</v>
      </c>
      <c r="H67" s="14">
        <v>50</v>
      </c>
      <c r="I67" s="14" t="s">
        <v>37</v>
      </c>
      <c r="J67" s="14"/>
      <c r="K67" s="14">
        <f t="shared" si="10"/>
        <v>0</v>
      </c>
      <c r="L67" s="14">
        <f t="shared" si="3"/>
        <v>0</v>
      </c>
      <c r="M67" s="14"/>
      <c r="N67" s="14"/>
      <c r="O67" s="14">
        <v>0</v>
      </c>
      <c r="P67" s="14">
        <f t="shared" si="4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47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s="21" customFormat="1" x14ac:dyDescent="0.25">
      <c r="A68" s="18" t="s">
        <v>113</v>
      </c>
      <c r="B68" s="18" t="s">
        <v>42</v>
      </c>
      <c r="C68" s="18"/>
      <c r="D68" s="18"/>
      <c r="E68" s="18"/>
      <c r="F68" s="18"/>
      <c r="G68" s="19">
        <v>0.37</v>
      </c>
      <c r="H68" s="18">
        <v>50</v>
      </c>
      <c r="I68" s="18" t="s">
        <v>37</v>
      </c>
      <c r="J68" s="18"/>
      <c r="K68" s="18">
        <f t="shared" ref="K68:K98" si="15">E68-J68</f>
        <v>0</v>
      </c>
      <c r="L68" s="18">
        <f t="shared" si="3"/>
        <v>0</v>
      </c>
      <c r="M68" s="18"/>
      <c r="N68" s="18"/>
      <c r="O68" s="18">
        <v>150</v>
      </c>
      <c r="P68" s="18">
        <f t="shared" si="4"/>
        <v>0</v>
      </c>
      <c r="Q68" s="20"/>
      <c r="R68" s="20"/>
      <c r="S68" s="18"/>
      <c r="T68" s="18" t="e">
        <f t="shared" si="5"/>
        <v>#DIV/0!</v>
      </c>
      <c r="U68" s="18" t="e">
        <f t="shared" si="6"/>
        <v>#DIV/0!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 t="s">
        <v>114</v>
      </c>
      <c r="AG68" s="1">
        <f t="shared" si="7"/>
        <v>0</v>
      </c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</row>
    <row r="69" spans="1:50" x14ac:dyDescent="0.25">
      <c r="A69" s="14" t="s">
        <v>115</v>
      </c>
      <c r="B69" s="14" t="s">
        <v>42</v>
      </c>
      <c r="C69" s="14"/>
      <c r="D69" s="14"/>
      <c r="E69" s="14"/>
      <c r="F69" s="14"/>
      <c r="G69" s="15">
        <v>0</v>
      </c>
      <c r="H69" s="14">
        <v>30</v>
      </c>
      <c r="I69" s="14" t="s">
        <v>37</v>
      </c>
      <c r="J69" s="14"/>
      <c r="K69" s="14">
        <f t="shared" si="15"/>
        <v>0</v>
      </c>
      <c r="L69" s="14">
        <f t="shared" ref="L69:L98" si="16">E69-M69</f>
        <v>0</v>
      </c>
      <c r="M69" s="14"/>
      <c r="N69" s="14"/>
      <c r="O69" s="14">
        <v>0</v>
      </c>
      <c r="P69" s="14">
        <f t="shared" ref="P69:P98" si="17">L69/5</f>
        <v>0</v>
      </c>
      <c r="Q69" s="16"/>
      <c r="R69" s="16"/>
      <c r="S69" s="14"/>
      <c r="T69" s="14" t="e">
        <f t="shared" ref="T69:T98" si="18">(F69+N69+O69+Q69)/P69</f>
        <v>#DIV/0!</v>
      </c>
      <c r="U69" s="14" t="e">
        <f t="shared" ref="U69:U98" si="19">(F69+N69+O69)/P69</f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47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116</v>
      </c>
      <c r="B70" s="14" t="s">
        <v>42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/>
      <c r="K70" s="14">
        <f t="shared" si="15"/>
        <v>0</v>
      </c>
      <c r="L70" s="14">
        <f t="shared" si="16"/>
        <v>0</v>
      </c>
      <c r="M70" s="14"/>
      <c r="N70" s="14"/>
      <c r="O70" s="14">
        <v>0</v>
      </c>
      <c r="P70" s="14">
        <f t="shared" si="17"/>
        <v>0</v>
      </c>
      <c r="Q70" s="16"/>
      <c r="R70" s="16"/>
      <c r="S70" s="14"/>
      <c r="T70" s="14" t="e">
        <f t="shared" si="18"/>
        <v>#DIV/0!</v>
      </c>
      <c r="U70" s="14" t="e">
        <f t="shared" si="19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47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117</v>
      </c>
      <c r="B71" s="14" t="s">
        <v>42</v>
      </c>
      <c r="C71" s="14"/>
      <c r="D71" s="14"/>
      <c r="E71" s="14"/>
      <c r="F71" s="14"/>
      <c r="G71" s="15">
        <v>0</v>
      </c>
      <c r="H71" s="14">
        <v>40</v>
      </c>
      <c r="I71" s="14" t="s">
        <v>37</v>
      </c>
      <c r="J71" s="14"/>
      <c r="K71" s="14">
        <f t="shared" si="15"/>
        <v>0</v>
      </c>
      <c r="L71" s="14">
        <f t="shared" si="16"/>
        <v>0</v>
      </c>
      <c r="M71" s="14"/>
      <c r="N71" s="14"/>
      <c r="O71" s="14">
        <v>0</v>
      </c>
      <c r="P71" s="14">
        <f t="shared" si="17"/>
        <v>0</v>
      </c>
      <c r="Q71" s="16"/>
      <c r="R71" s="16"/>
      <c r="S71" s="14"/>
      <c r="T71" s="14" t="e">
        <f t="shared" si="18"/>
        <v>#DIV/0!</v>
      </c>
      <c r="U71" s="14" t="e">
        <f t="shared" si="19"/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47</v>
      </c>
      <c r="AG71" s="1">
        <f t="shared" ref="AG71:AG98" si="20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42</v>
      </c>
      <c r="C72" s="1">
        <v>77</v>
      </c>
      <c r="D72" s="1">
        <v>55</v>
      </c>
      <c r="E72" s="1">
        <v>86</v>
      </c>
      <c r="F72" s="1">
        <v>19</v>
      </c>
      <c r="G72" s="7">
        <v>0.4</v>
      </c>
      <c r="H72" s="1">
        <v>50</v>
      </c>
      <c r="I72" s="1" t="s">
        <v>37</v>
      </c>
      <c r="J72" s="1">
        <v>85</v>
      </c>
      <c r="K72" s="1">
        <f t="shared" si="15"/>
        <v>1</v>
      </c>
      <c r="L72" s="1">
        <f t="shared" si="16"/>
        <v>86</v>
      </c>
      <c r="M72" s="1"/>
      <c r="N72" s="1">
        <v>147.6</v>
      </c>
      <c r="O72" s="1">
        <v>20.200000000000021</v>
      </c>
      <c r="P72" s="1">
        <f t="shared" si="17"/>
        <v>17.2</v>
      </c>
      <c r="Q72" s="5"/>
      <c r="R72" s="5"/>
      <c r="S72" s="1"/>
      <c r="T72" s="1">
        <f t="shared" si="18"/>
        <v>10.860465116279071</v>
      </c>
      <c r="U72" s="1">
        <f t="shared" si="19"/>
        <v>10.860465116279071</v>
      </c>
      <c r="V72" s="1">
        <v>22.6</v>
      </c>
      <c r="W72" s="1">
        <v>21.4</v>
      </c>
      <c r="X72" s="1">
        <v>15.8</v>
      </c>
      <c r="Y72" s="1">
        <v>18.2</v>
      </c>
      <c r="Z72" s="1">
        <v>17.8</v>
      </c>
      <c r="AA72" s="1">
        <v>17</v>
      </c>
      <c r="AB72" s="1">
        <v>14</v>
      </c>
      <c r="AC72" s="1">
        <v>17.8</v>
      </c>
      <c r="AD72" s="1">
        <v>12.4</v>
      </c>
      <c r="AE72" s="1">
        <v>8</v>
      </c>
      <c r="AF72" s="1"/>
      <c r="AG72" s="1">
        <f t="shared" si="20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42</v>
      </c>
      <c r="C73" s="1">
        <v>14</v>
      </c>
      <c r="D73" s="1">
        <v>88</v>
      </c>
      <c r="E73" s="1">
        <v>72</v>
      </c>
      <c r="F73" s="1"/>
      <c r="G73" s="7">
        <v>0.4</v>
      </c>
      <c r="H73" s="1">
        <v>55</v>
      </c>
      <c r="I73" s="1" t="s">
        <v>37</v>
      </c>
      <c r="J73" s="1">
        <v>74</v>
      </c>
      <c r="K73" s="1">
        <f t="shared" si="15"/>
        <v>-2</v>
      </c>
      <c r="L73" s="1">
        <f t="shared" si="16"/>
        <v>72</v>
      </c>
      <c r="M73" s="1"/>
      <c r="N73" s="1">
        <v>139</v>
      </c>
      <c r="O73" s="1">
        <v>0</v>
      </c>
      <c r="P73" s="1">
        <f t="shared" si="17"/>
        <v>14.4</v>
      </c>
      <c r="Q73" s="5">
        <f t="shared" ref="Q73" si="21">10*P73-O73-N73-F73</f>
        <v>5</v>
      </c>
      <c r="R73" s="5"/>
      <c r="S73" s="1"/>
      <c r="T73" s="1">
        <f t="shared" si="18"/>
        <v>10</v>
      </c>
      <c r="U73" s="1">
        <f t="shared" si="19"/>
        <v>9.6527777777777768</v>
      </c>
      <c r="V73" s="1">
        <v>17</v>
      </c>
      <c r="W73" s="1">
        <v>17.8</v>
      </c>
      <c r="X73" s="1">
        <v>9.8000000000000007</v>
      </c>
      <c r="Y73" s="1">
        <v>10</v>
      </c>
      <c r="Z73" s="1">
        <v>9</v>
      </c>
      <c r="AA73" s="1">
        <v>6.2</v>
      </c>
      <c r="AB73" s="1">
        <v>12</v>
      </c>
      <c r="AC73" s="1">
        <v>12.2</v>
      </c>
      <c r="AD73" s="1">
        <v>11.4</v>
      </c>
      <c r="AE73" s="1">
        <v>14.2</v>
      </c>
      <c r="AF73" s="1"/>
      <c r="AG73" s="1">
        <f t="shared" si="20"/>
        <v>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36</v>
      </c>
      <c r="C74" s="1">
        <v>25.065999999999999</v>
      </c>
      <c r="D74" s="1"/>
      <c r="E74" s="1">
        <v>2.8919999999999999</v>
      </c>
      <c r="F74" s="1">
        <v>17.562000000000001</v>
      </c>
      <c r="G74" s="7">
        <v>1</v>
      </c>
      <c r="H74" s="1">
        <v>55</v>
      </c>
      <c r="I74" s="1" t="s">
        <v>37</v>
      </c>
      <c r="J74" s="1">
        <v>2.6</v>
      </c>
      <c r="K74" s="1">
        <f t="shared" si="15"/>
        <v>0.29199999999999982</v>
      </c>
      <c r="L74" s="1">
        <f t="shared" si="16"/>
        <v>2.8919999999999999</v>
      </c>
      <c r="M74" s="1"/>
      <c r="N74" s="1"/>
      <c r="O74" s="1">
        <v>0</v>
      </c>
      <c r="P74" s="1">
        <f t="shared" si="17"/>
        <v>0.57840000000000003</v>
      </c>
      <c r="Q74" s="5"/>
      <c r="R74" s="5"/>
      <c r="S74" s="1"/>
      <c r="T74" s="1">
        <f t="shared" si="18"/>
        <v>30.363070539419088</v>
      </c>
      <c r="U74" s="1">
        <f t="shared" si="19"/>
        <v>30.363070539419088</v>
      </c>
      <c r="V74" s="1">
        <v>1.4288000000000001</v>
      </c>
      <c r="W74" s="1">
        <v>1.7148000000000001</v>
      </c>
      <c r="X74" s="1">
        <v>1.5628</v>
      </c>
      <c r="Y74" s="1">
        <v>2.4243999999999999</v>
      </c>
      <c r="Z74" s="1">
        <v>2.3016000000000001</v>
      </c>
      <c r="AA74" s="1">
        <v>1.4403999999999999</v>
      </c>
      <c r="AB74" s="1">
        <v>3.1648000000000001</v>
      </c>
      <c r="AC74" s="1">
        <v>4.6020000000000003</v>
      </c>
      <c r="AD74" s="1">
        <v>3.738</v>
      </c>
      <c r="AE74" s="1">
        <v>2.302</v>
      </c>
      <c r="AF74" s="24" t="s">
        <v>128</v>
      </c>
      <c r="AG74" s="1">
        <f t="shared" si="20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42</v>
      </c>
      <c r="C75" s="1">
        <v>13</v>
      </c>
      <c r="D75" s="1">
        <v>7</v>
      </c>
      <c r="E75" s="1">
        <v>1</v>
      </c>
      <c r="F75" s="1">
        <v>10</v>
      </c>
      <c r="G75" s="7">
        <v>0.2</v>
      </c>
      <c r="H75" s="1">
        <v>40</v>
      </c>
      <c r="I75" s="1" t="s">
        <v>37</v>
      </c>
      <c r="J75" s="1">
        <v>1</v>
      </c>
      <c r="K75" s="1">
        <f t="shared" si="15"/>
        <v>0</v>
      </c>
      <c r="L75" s="1">
        <f t="shared" si="16"/>
        <v>1</v>
      </c>
      <c r="M75" s="1"/>
      <c r="N75" s="1"/>
      <c r="O75" s="1">
        <v>0</v>
      </c>
      <c r="P75" s="1">
        <f t="shared" si="17"/>
        <v>0.2</v>
      </c>
      <c r="Q75" s="5"/>
      <c r="R75" s="5"/>
      <c r="S75" s="1"/>
      <c r="T75" s="1">
        <f t="shared" si="18"/>
        <v>50</v>
      </c>
      <c r="U75" s="1">
        <f t="shared" si="19"/>
        <v>50</v>
      </c>
      <c r="V75" s="1">
        <v>0</v>
      </c>
      <c r="W75" s="1">
        <v>-0.4</v>
      </c>
      <c r="X75" s="1">
        <v>0.2</v>
      </c>
      <c r="Y75" s="1">
        <v>0.6</v>
      </c>
      <c r="Z75" s="1">
        <v>0.6</v>
      </c>
      <c r="AA75" s="1">
        <v>1.2</v>
      </c>
      <c r="AB75" s="1">
        <v>1.8</v>
      </c>
      <c r="AC75" s="1">
        <v>0.8</v>
      </c>
      <c r="AD75" s="1">
        <v>-0.4</v>
      </c>
      <c r="AE75" s="1">
        <v>0.8</v>
      </c>
      <c r="AF75" s="23" t="s">
        <v>150</v>
      </c>
      <c r="AG75" s="1">
        <f t="shared" si="20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42</v>
      </c>
      <c r="C76" s="1">
        <v>36</v>
      </c>
      <c r="D76" s="1"/>
      <c r="E76" s="1">
        <v>36</v>
      </c>
      <c r="F76" s="1"/>
      <c r="G76" s="7">
        <v>0.2</v>
      </c>
      <c r="H76" s="1">
        <v>35</v>
      </c>
      <c r="I76" s="10" t="s">
        <v>89</v>
      </c>
      <c r="J76" s="1">
        <v>41</v>
      </c>
      <c r="K76" s="1">
        <f t="shared" si="15"/>
        <v>-5</v>
      </c>
      <c r="L76" s="1">
        <f t="shared" si="16"/>
        <v>36</v>
      </c>
      <c r="M76" s="1"/>
      <c r="N76" s="1">
        <v>14</v>
      </c>
      <c r="O76" s="1">
        <v>120</v>
      </c>
      <c r="P76" s="1">
        <f t="shared" si="17"/>
        <v>7.2</v>
      </c>
      <c r="Q76" s="5"/>
      <c r="R76" s="5"/>
      <c r="S76" s="1"/>
      <c r="T76" s="1">
        <f t="shared" si="18"/>
        <v>18.611111111111111</v>
      </c>
      <c r="U76" s="1">
        <f t="shared" si="19"/>
        <v>18.611111111111111</v>
      </c>
      <c r="V76" s="1">
        <v>4.4000000000000004</v>
      </c>
      <c r="W76" s="1">
        <v>4.5999999999999996</v>
      </c>
      <c r="X76" s="1">
        <v>0</v>
      </c>
      <c r="Y76" s="1">
        <v>2.2000000000000002</v>
      </c>
      <c r="Z76" s="1">
        <v>6.2</v>
      </c>
      <c r="AA76" s="1">
        <v>2.8</v>
      </c>
      <c r="AB76" s="1">
        <v>3.6</v>
      </c>
      <c r="AC76" s="1">
        <v>3.4</v>
      </c>
      <c r="AD76" s="1">
        <v>3.2</v>
      </c>
      <c r="AE76" s="1">
        <v>6</v>
      </c>
      <c r="AF76" s="1" t="s">
        <v>39</v>
      </c>
      <c r="AG76" s="1">
        <f t="shared" si="2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36</v>
      </c>
      <c r="C77" s="1">
        <v>86.346000000000004</v>
      </c>
      <c r="D77" s="1">
        <v>123.572</v>
      </c>
      <c r="E77" s="1">
        <v>156.00800000000001</v>
      </c>
      <c r="F77" s="1">
        <v>37.655999999999999</v>
      </c>
      <c r="G77" s="7">
        <v>1</v>
      </c>
      <c r="H77" s="1">
        <v>60</v>
      </c>
      <c r="I77" s="1" t="s">
        <v>37</v>
      </c>
      <c r="J77" s="1">
        <v>56.92</v>
      </c>
      <c r="K77" s="1">
        <f t="shared" si="15"/>
        <v>99.088000000000008</v>
      </c>
      <c r="L77" s="1">
        <f t="shared" si="16"/>
        <v>54.488000000000014</v>
      </c>
      <c r="M77" s="1">
        <v>101.52</v>
      </c>
      <c r="N77" s="1">
        <v>29.61740000000005</v>
      </c>
      <c r="O77" s="1">
        <v>60</v>
      </c>
      <c r="P77" s="1">
        <f t="shared" si="17"/>
        <v>10.897600000000002</v>
      </c>
      <c r="Q77" s="5"/>
      <c r="R77" s="5"/>
      <c r="S77" s="1"/>
      <c r="T77" s="1">
        <f t="shared" si="18"/>
        <v>11.679030245191605</v>
      </c>
      <c r="U77" s="1">
        <f t="shared" si="19"/>
        <v>11.679030245191605</v>
      </c>
      <c r="V77" s="1">
        <v>10.736000000000001</v>
      </c>
      <c r="W77" s="1">
        <v>9.7067999999999994</v>
      </c>
      <c r="X77" s="1">
        <v>11.2432</v>
      </c>
      <c r="Y77" s="1">
        <v>11.9268</v>
      </c>
      <c r="Z77" s="1">
        <v>6.5419999999999998</v>
      </c>
      <c r="AA77" s="1">
        <v>7.5668000000000006</v>
      </c>
      <c r="AB77" s="1">
        <v>14.023999999999999</v>
      </c>
      <c r="AC77" s="1">
        <v>13.954599999999999</v>
      </c>
      <c r="AD77" s="1">
        <v>13.6814</v>
      </c>
      <c r="AE77" s="1">
        <v>16.1388</v>
      </c>
      <c r="AF77" s="1" t="s">
        <v>59</v>
      </c>
      <c r="AG77" s="1">
        <f t="shared" si="2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36</v>
      </c>
      <c r="C78" s="1">
        <v>380.41800000000001</v>
      </c>
      <c r="D78" s="1">
        <v>2702.6080000000002</v>
      </c>
      <c r="E78" s="1">
        <v>1864.76</v>
      </c>
      <c r="F78" s="1">
        <v>523.55200000000002</v>
      </c>
      <c r="G78" s="7">
        <v>1</v>
      </c>
      <c r="H78" s="1">
        <v>60</v>
      </c>
      <c r="I78" s="1" t="s">
        <v>37</v>
      </c>
      <c r="J78" s="1">
        <v>369.5</v>
      </c>
      <c r="K78" s="1">
        <f t="shared" si="15"/>
        <v>1495.26</v>
      </c>
      <c r="L78" s="1">
        <f t="shared" si="16"/>
        <v>355.20499999999993</v>
      </c>
      <c r="M78" s="1">
        <v>1509.5550000000001</v>
      </c>
      <c r="N78" s="1">
        <v>305.52399999999972</v>
      </c>
      <c r="O78" s="1">
        <v>600</v>
      </c>
      <c r="P78" s="1">
        <f t="shared" si="17"/>
        <v>71.040999999999983</v>
      </c>
      <c r="Q78" s="5"/>
      <c r="R78" s="5"/>
      <c r="S78" s="1"/>
      <c r="T78" s="1">
        <f t="shared" si="18"/>
        <v>20.116214580312779</v>
      </c>
      <c r="U78" s="1">
        <f t="shared" si="19"/>
        <v>20.116214580312779</v>
      </c>
      <c r="V78" s="1">
        <v>81.662599999999998</v>
      </c>
      <c r="W78" s="1">
        <v>91.935199999999995</v>
      </c>
      <c r="X78" s="1">
        <v>97.347000000000008</v>
      </c>
      <c r="Y78" s="1">
        <v>90.032200000000017</v>
      </c>
      <c r="Z78" s="1">
        <v>63.2164</v>
      </c>
      <c r="AA78" s="1">
        <v>77.668199999999985</v>
      </c>
      <c r="AB78" s="1">
        <v>118.8652</v>
      </c>
      <c r="AC78" s="1">
        <v>96.430800000000005</v>
      </c>
      <c r="AD78" s="1">
        <v>86.983999999999966</v>
      </c>
      <c r="AE78" s="1">
        <v>108.2154</v>
      </c>
      <c r="AF78" s="1" t="s">
        <v>59</v>
      </c>
      <c r="AG78" s="1">
        <f t="shared" si="20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125</v>
      </c>
      <c r="B79" s="1" t="s">
        <v>36</v>
      </c>
      <c r="C79" s="1">
        <v>540.79100000000005</v>
      </c>
      <c r="D79" s="1">
        <v>3471.0239999999999</v>
      </c>
      <c r="E79" s="1">
        <v>2408.6619999999998</v>
      </c>
      <c r="F79" s="1">
        <v>704.26400000000001</v>
      </c>
      <c r="G79" s="7">
        <v>1</v>
      </c>
      <c r="H79" s="1">
        <v>60</v>
      </c>
      <c r="I79" s="1" t="s">
        <v>37</v>
      </c>
      <c r="J79" s="1">
        <v>389</v>
      </c>
      <c r="K79" s="1">
        <f t="shared" si="15"/>
        <v>2019.6619999999998</v>
      </c>
      <c r="L79" s="1">
        <f t="shared" si="16"/>
        <v>385.34099999999989</v>
      </c>
      <c r="M79" s="1">
        <v>2023.3209999999999</v>
      </c>
      <c r="N79" s="1"/>
      <c r="O79" s="1">
        <v>600</v>
      </c>
      <c r="P79" s="1">
        <f t="shared" si="17"/>
        <v>77.068199999999976</v>
      </c>
      <c r="Q79" s="5"/>
      <c r="R79" s="5"/>
      <c r="S79" s="1"/>
      <c r="T79" s="1">
        <f t="shared" si="18"/>
        <v>16.923504117132623</v>
      </c>
      <c r="U79" s="1">
        <f t="shared" si="19"/>
        <v>16.923504117132623</v>
      </c>
      <c r="V79" s="1">
        <v>89.837799999999973</v>
      </c>
      <c r="W79" s="1">
        <v>81.207999999999998</v>
      </c>
      <c r="X79" s="1">
        <v>85.592799999999997</v>
      </c>
      <c r="Y79" s="1">
        <v>99.980999999999995</v>
      </c>
      <c r="Z79" s="1">
        <v>89.228199999999987</v>
      </c>
      <c r="AA79" s="1">
        <v>82.684599999999961</v>
      </c>
      <c r="AB79" s="1">
        <v>104.65219999999999</v>
      </c>
      <c r="AC79" s="1">
        <v>115.4054</v>
      </c>
      <c r="AD79" s="1">
        <v>123.1216</v>
      </c>
      <c r="AE79" s="1">
        <v>121.47920000000001</v>
      </c>
      <c r="AF79" s="1" t="s">
        <v>59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36</v>
      </c>
      <c r="C80" s="1">
        <v>774.61400000000003</v>
      </c>
      <c r="D80" s="1">
        <v>5654.83</v>
      </c>
      <c r="E80" s="1">
        <v>5523.8630000000003</v>
      </c>
      <c r="F80" s="1">
        <v>362.08</v>
      </c>
      <c r="G80" s="7">
        <v>1</v>
      </c>
      <c r="H80" s="1">
        <v>60</v>
      </c>
      <c r="I80" s="1" t="s">
        <v>37</v>
      </c>
      <c r="J80" s="1">
        <v>554.5</v>
      </c>
      <c r="K80" s="1">
        <f t="shared" si="15"/>
        <v>4969.3630000000003</v>
      </c>
      <c r="L80" s="1">
        <f t="shared" si="16"/>
        <v>513.9940000000006</v>
      </c>
      <c r="M80" s="1">
        <v>5009.8689999999997</v>
      </c>
      <c r="N80" s="1">
        <v>549.2099999999997</v>
      </c>
      <c r="O80" s="1">
        <v>96.724000000000046</v>
      </c>
      <c r="P80" s="1">
        <f t="shared" si="17"/>
        <v>102.79880000000011</v>
      </c>
      <c r="Q80" s="5"/>
      <c r="R80" s="5"/>
      <c r="S80" s="1"/>
      <c r="T80" s="1">
        <f t="shared" si="18"/>
        <v>9.8056981209897263</v>
      </c>
      <c r="U80" s="1">
        <f t="shared" si="19"/>
        <v>9.8056981209897263</v>
      </c>
      <c r="V80" s="1">
        <v>155.39160000000001</v>
      </c>
      <c r="W80" s="1">
        <v>162.92660000000001</v>
      </c>
      <c r="X80" s="1">
        <v>165.39959999999999</v>
      </c>
      <c r="Y80" s="1">
        <v>151.32939999999999</v>
      </c>
      <c r="Z80" s="1">
        <v>164.15360000000001</v>
      </c>
      <c r="AA80" s="1">
        <v>183.4752</v>
      </c>
      <c r="AB80" s="1">
        <v>186.6532</v>
      </c>
      <c r="AC80" s="1">
        <v>171.51660000000001</v>
      </c>
      <c r="AD80" s="1">
        <v>162.89099999999999</v>
      </c>
      <c r="AE80" s="1">
        <v>175.666</v>
      </c>
      <c r="AF80" s="1" t="s">
        <v>56</v>
      </c>
      <c r="AG80" s="1">
        <f t="shared" si="2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36</v>
      </c>
      <c r="C81" s="1">
        <v>31.867000000000001</v>
      </c>
      <c r="D81" s="1"/>
      <c r="E81" s="1">
        <v>4.0220000000000002</v>
      </c>
      <c r="F81" s="1">
        <v>27.315999999999999</v>
      </c>
      <c r="G81" s="7">
        <v>1</v>
      </c>
      <c r="H81" s="1">
        <v>55</v>
      </c>
      <c r="I81" s="1" t="s">
        <v>37</v>
      </c>
      <c r="J81" s="1">
        <v>3.9</v>
      </c>
      <c r="K81" s="1">
        <f t="shared" si="15"/>
        <v>0.12200000000000033</v>
      </c>
      <c r="L81" s="1">
        <f t="shared" si="16"/>
        <v>4.0220000000000002</v>
      </c>
      <c r="M81" s="1"/>
      <c r="N81" s="1"/>
      <c r="O81" s="1">
        <v>0</v>
      </c>
      <c r="P81" s="1">
        <f t="shared" si="17"/>
        <v>0.8044</v>
      </c>
      <c r="Q81" s="5"/>
      <c r="R81" s="5"/>
      <c r="S81" s="1"/>
      <c r="T81" s="1">
        <f t="shared" si="18"/>
        <v>33.958229736449525</v>
      </c>
      <c r="U81" s="1">
        <f t="shared" si="19"/>
        <v>33.958229736449525</v>
      </c>
      <c r="V81" s="1">
        <v>-2E-3</v>
      </c>
      <c r="W81" s="1">
        <v>1.349</v>
      </c>
      <c r="X81" s="1">
        <v>2.7058</v>
      </c>
      <c r="Y81" s="1">
        <v>2.4396</v>
      </c>
      <c r="Z81" s="1">
        <v>1.9004000000000001</v>
      </c>
      <c r="AA81" s="1">
        <v>1.36</v>
      </c>
      <c r="AB81" s="1">
        <v>1.6364000000000001</v>
      </c>
      <c r="AC81" s="1">
        <v>4.077</v>
      </c>
      <c r="AD81" s="1">
        <v>2.4474</v>
      </c>
      <c r="AE81" s="1">
        <v>-0.2576</v>
      </c>
      <c r="AF81" s="24" t="s">
        <v>128</v>
      </c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36</v>
      </c>
      <c r="C82" s="1">
        <v>17.414000000000001</v>
      </c>
      <c r="D82" s="1">
        <v>5.3620000000000001</v>
      </c>
      <c r="E82" s="1">
        <v>4.0220000000000002</v>
      </c>
      <c r="F82" s="1">
        <v>11.321999999999999</v>
      </c>
      <c r="G82" s="7">
        <v>1</v>
      </c>
      <c r="H82" s="1">
        <v>55</v>
      </c>
      <c r="I82" s="1" t="s">
        <v>37</v>
      </c>
      <c r="J82" s="1">
        <v>3.9</v>
      </c>
      <c r="K82" s="1">
        <f t="shared" si="15"/>
        <v>0.12200000000000033</v>
      </c>
      <c r="L82" s="1">
        <f t="shared" si="16"/>
        <v>4.0220000000000002</v>
      </c>
      <c r="M82" s="1"/>
      <c r="N82" s="1"/>
      <c r="O82" s="1">
        <v>0</v>
      </c>
      <c r="P82" s="1">
        <f t="shared" si="17"/>
        <v>0.8044</v>
      </c>
      <c r="Q82" s="5"/>
      <c r="R82" s="5"/>
      <c r="S82" s="1"/>
      <c r="T82" s="1">
        <f t="shared" si="18"/>
        <v>14.075087021382396</v>
      </c>
      <c r="U82" s="1">
        <f t="shared" si="19"/>
        <v>14.075087021382396</v>
      </c>
      <c r="V82" s="1">
        <v>0.80879999999999996</v>
      </c>
      <c r="W82" s="1">
        <v>0.54</v>
      </c>
      <c r="X82" s="1">
        <v>0.80840000000000001</v>
      </c>
      <c r="Y82" s="1">
        <v>1.6140000000000001</v>
      </c>
      <c r="Z82" s="1">
        <v>0.54580000000000006</v>
      </c>
      <c r="AA82" s="1">
        <v>9.4000000000000004E-3</v>
      </c>
      <c r="AB82" s="1">
        <v>1.1999999999999999E-3</v>
      </c>
      <c r="AC82" s="1">
        <v>-0.26800000000000002</v>
      </c>
      <c r="AD82" s="1">
        <v>0.2888</v>
      </c>
      <c r="AE82" s="1">
        <v>0.30980000000000002</v>
      </c>
      <c r="AF82" s="22" t="s">
        <v>49</v>
      </c>
      <c r="AG82" s="1">
        <f t="shared" si="20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36</v>
      </c>
      <c r="C83" s="1">
        <v>22.83</v>
      </c>
      <c r="D83" s="1">
        <v>10.675000000000001</v>
      </c>
      <c r="E83" s="1">
        <v>1.4</v>
      </c>
      <c r="F83" s="1">
        <v>21</v>
      </c>
      <c r="G83" s="7">
        <v>1</v>
      </c>
      <c r="H83" s="1">
        <v>55</v>
      </c>
      <c r="I83" s="1" t="s">
        <v>37</v>
      </c>
      <c r="J83" s="1">
        <v>1.3</v>
      </c>
      <c r="K83" s="1">
        <f t="shared" si="15"/>
        <v>9.9999999999999867E-2</v>
      </c>
      <c r="L83" s="1">
        <f t="shared" si="16"/>
        <v>1.4</v>
      </c>
      <c r="M83" s="1"/>
      <c r="N83" s="1"/>
      <c r="O83" s="1">
        <v>0</v>
      </c>
      <c r="P83" s="1">
        <f t="shared" si="17"/>
        <v>0.27999999999999997</v>
      </c>
      <c r="Q83" s="5"/>
      <c r="R83" s="5"/>
      <c r="S83" s="1"/>
      <c r="T83" s="1">
        <f t="shared" si="18"/>
        <v>75.000000000000014</v>
      </c>
      <c r="U83" s="1">
        <f t="shared" si="19"/>
        <v>75.000000000000014</v>
      </c>
      <c r="V83" s="1">
        <v>-0.27400000000000002</v>
      </c>
      <c r="W83" s="1">
        <v>-0.27400000000000002</v>
      </c>
      <c r="X83" s="1">
        <v>0.81600000000000006</v>
      </c>
      <c r="Y83" s="1">
        <v>1.3512</v>
      </c>
      <c r="Z83" s="1">
        <v>0.80800000000000005</v>
      </c>
      <c r="AA83" s="1">
        <v>0.27279999999999999</v>
      </c>
      <c r="AB83" s="1">
        <v>-8.0399999999999999E-2</v>
      </c>
      <c r="AC83" s="1">
        <v>-8.0399999999999999E-2</v>
      </c>
      <c r="AD83" s="1">
        <v>0.27439999999999998</v>
      </c>
      <c r="AE83" s="1">
        <v>0.27439999999999998</v>
      </c>
      <c r="AF83" s="24" t="s">
        <v>128</v>
      </c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131</v>
      </c>
      <c r="B84" s="14" t="s">
        <v>36</v>
      </c>
      <c r="C84" s="14"/>
      <c r="D84" s="14"/>
      <c r="E84" s="14"/>
      <c r="F84" s="14"/>
      <c r="G84" s="15">
        <v>0</v>
      </c>
      <c r="H84" s="14">
        <v>60</v>
      </c>
      <c r="I84" s="14" t="s">
        <v>37</v>
      </c>
      <c r="J84" s="14"/>
      <c r="K84" s="14">
        <f t="shared" si="15"/>
        <v>0</v>
      </c>
      <c r="L84" s="14">
        <f t="shared" si="16"/>
        <v>0</v>
      </c>
      <c r="M84" s="14"/>
      <c r="N84" s="14"/>
      <c r="O84" s="14">
        <v>0</v>
      </c>
      <c r="P84" s="14">
        <f t="shared" si="17"/>
        <v>0</v>
      </c>
      <c r="Q84" s="16"/>
      <c r="R84" s="16"/>
      <c r="S84" s="14"/>
      <c r="T84" s="14" t="e">
        <f t="shared" si="18"/>
        <v>#DIV/0!</v>
      </c>
      <c r="U84" s="14" t="e">
        <f t="shared" si="19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 t="s">
        <v>47</v>
      </c>
      <c r="AG84" s="1">
        <f t="shared" si="2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42</v>
      </c>
      <c r="C85" s="1">
        <v>68</v>
      </c>
      <c r="D85" s="1">
        <v>4</v>
      </c>
      <c r="E85" s="1">
        <v>52</v>
      </c>
      <c r="F85" s="1">
        <v>6</v>
      </c>
      <c r="G85" s="7">
        <v>0.3</v>
      </c>
      <c r="H85" s="1">
        <v>40</v>
      </c>
      <c r="I85" s="1" t="s">
        <v>37</v>
      </c>
      <c r="J85" s="1">
        <v>61</v>
      </c>
      <c r="K85" s="1">
        <f t="shared" si="15"/>
        <v>-9</v>
      </c>
      <c r="L85" s="1">
        <f t="shared" si="16"/>
        <v>52</v>
      </c>
      <c r="M85" s="1"/>
      <c r="N85" s="1">
        <v>80</v>
      </c>
      <c r="O85" s="1">
        <v>26.800000000000011</v>
      </c>
      <c r="P85" s="1">
        <f t="shared" si="17"/>
        <v>10.4</v>
      </c>
      <c r="Q85" s="5"/>
      <c r="R85" s="5"/>
      <c r="S85" s="1"/>
      <c r="T85" s="1">
        <f t="shared" si="18"/>
        <v>10.846153846153847</v>
      </c>
      <c r="U85" s="1">
        <f t="shared" si="19"/>
        <v>10.846153846153847</v>
      </c>
      <c r="V85" s="1">
        <v>14.8</v>
      </c>
      <c r="W85" s="1">
        <v>13.6</v>
      </c>
      <c r="X85" s="1">
        <v>1.4</v>
      </c>
      <c r="Y85" s="1">
        <v>6.2</v>
      </c>
      <c r="Z85" s="1">
        <v>13.2</v>
      </c>
      <c r="AA85" s="1">
        <v>7.8</v>
      </c>
      <c r="AB85" s="1">
        <v>6.2</v>
      </c>
      <c r="AC85" s="1">
        <v>7.8</v>
      </c>
      <c r="AD85" s="1">
        <v>13</v>
      </c>
      <c r="AE85" s="1">
        <v>15.2</v>
      </c>
      <c r="AF85" s="1"/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42</v>
      </c>
      <c r="C86" s="1">
        <v>117</v>
      </c>
      <c r="D86" s="1">
        <v>19</v>
      </c>
      <c r="E86" s="1">
        <v>90</v>
      </c>
      <c r="F86" s="1">
        <v>21</v>
      </c>
      <c r="G86" s="7">
        <v>0.3</v>
      </c>
      <c r="H86" s="1">
        <v>40</v>
      </c>
      <c r="I86" s="1" t="s">
        <v>37</v>
      </c>
      <c r="J86" s="1">
        <v>91</v>
      </c>
      <c r="K86" s="1">
        <f t="shared" si="15"/>
        <v>-1</v>
      </c>
      <c r="L86" s="1">
        <f t="shared" si="16"/>
        <v>90</v>
      </c>
      <c r="M86" s="1"/>
      <c r="N86" s="1"/>
      <c r="O86" s="1">
        <v>0</v>
      </c>
      <c r="P86" s="1">
        <f t="shared" si="17"/>
        <v>18</v>
      </c>
      <c r="Q86" s="5">
        <f>7*P86-O86-N86-F86</f>
        <v>105</v>
      </c>
      <c r="R86" s="5"/>
      <c r="S86" s="1"/>
      <c r="T86" s="1">
        <f t="shared" si="18"/>
        <v>7</v>
      </c>
      <c r="U86" s="1">
        <f t="shared" si="19"/>
        <v>1.1666666666666667</v>
      </c>
      <c r="V86" s="1">
        <v>7.4</v>
      </c>
      <c r="W86" s="1">
        <v>6.2</v>
      </c>
      <c r="X86" s="1">
        <v>4.2</v>
      </c>
      <c r="Y86" s="1">
        <v>14.6</v>
      </c>
      <c r="Z86" s="1">
        <v>13</v>
      </c>
      <c r="AA86" s="1">
        <v>3.4</v>
      </c>
      <c r="AB86" s="1">
        <v>9.1999999999999993</v>
      </c>
      <c r="AC86" s="1">
        <v>9.8000000000000007</v>
      </c>
      <c r="AD86" s="1">
        <v>1.2</v>
      </c>
      <c r="AE86" s="1">
        <v>4</v>
      </c>
      <c r="AF86" s="1"/>
      <c r="AG86" s="1">
        <f t="shared" si="20"/>
        <v>32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134</v>
      </c>
      <c r="B87" s="1" t="s">
        <v>42</v>
      </c>
      <c r="C87" s="1">
        <v>62</v>
      </c>
      <c r="D87" s="1">
        <v>1</v>
      </c>
      <c r="E87" s="1">
        <v>39</v>
      </c>
      <c r="F87" s="1">
        <v>16</v>
      </c>
      <c r="G87" s="7">
        <v>0.3</v>
      </c>
      <c r="H87" s="1">
        <v>40</v>
      </c>
      <c r="I87" s="1" t="s">
        <v>37</v>
      </c>
      <c r="J87" s="1">
        <v>40</v>
      </c>
      <c r="K87" s="1">
        <f t="shared" si="15"/>
        <v>-1</v>
      </c>
      <c r="L87" s="1">
        <f t="shared" si="16"/>
        <v>39</v>
      </c>
      <c r="M87" s="1"/>
      <c r="N87" s="1">
        <v>23</v>
      </c>
      <c r="O87" s="1">
        <v>11.400000000000009</v>
      </c>
      <c r="P87" s="1">
        <f t="shared" si="17"/>
        <v>7.8</v>
      </c>
      <c r="Q87" s="5">
        <f t="shared" ref="Q87:Q90" si="22">10*P87-O87-N87-F87</f>
        <v>27.599999999999994</v>
      </c>
      <c r="R87" s="5"/>
      <c r="S87" s="1"/>
      <c r="T87" s="1">
        <f t="shared" si="18"/>
        <v>10</v>
      </c>
      <c r="U87" s="1">
        <f t="shared" si="19"/>
        <v>6.4615384615384626</v>
      </c>
      <c r="V87" s="1">
        <v>7.4</v>
      </c>
      <c r="W87" s="1">
        <v>7</v>
      </c>
      <c r="X87" s="1">
        <v>6.6</v>
      </c>
      <c r="Y87" s="1">
        <v>4</v>
      </c>
      <c r="Z87" s="1">
        <v>2.2000000000000002</v>
      </c>
      <c r="AA87" s="1">
        <v>6.4</v>
      </c>
      <c r="AB87" s="1">
        <v>12.4</v>
      </c>
      <c r="AC87" s="1">
        <v>9.6</v>
      </c>
      <c r="AD87" s="1">
        <v>5.8</v>
      </c>
      <c r="AE87" s="1">
        <v>6.8</v>
      </c>
      <c r="AF87" s="1"/>
      <c r="AG87" s="1">
        <f t="shared" si="20"/>
        <v>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42</v>
      </c>
      <c r="C88" s="1">
        <v>17</v>
      </c>
      <c r="D88" s="1"/>
      <c r="E88" s="1">
        <v>16</v>
      </c>
      <c r="F88" s="1">
        <v>1</v>
      </c>
      <c r="G88" s="7">
        <v>0.05</v>
      </c>
      <c r="H88" s="1">
        <v>120</v>
      </c>
      <c r="I88" s="1" t="s">
        <v>37</v>
      </c>
      <c r="J88" s="1">
        <v>16</v>
      </c>
      <c r="K88" s="1">
        <f t="shared" si="15"/>
        <v>0</v>
      </c>
      <c r="L88" s="1">
        <f t="shared" si="16"/>
        <v>16</v>
      </c>
      <c r="M88" s="1"/>
      <c r="N88" s="1"/>
      <c r="O88" s="1">
        <v>12.2</v>
      </c>
      <c r="P88" s="1">
        <f t="shared" si="17"/>
        <v>3.2</v>
      </c>
      <c r="Q88" s="5">
        <f t="shared" si="22"/>
        <v>18.8</v>
      </c>
      <c r="R88" s="5"/>
      <c r="S88" s="1"/>
      <c r="T88" s="1">
        <f t="shared" si="18"/>
        <v>10</v>
      </c>
      <c r="U88" s="1">
        <f t="shared" si="19"/>
        <v>4.1249999999999991</v>
      </c>
      <c r="V88" s="1">
        <v>2.2000000000000002</v>
      </c>
      <c r="W88" s="1">
        <v>1.2</v>
      </c>
      <c r="X88" s="1">
        <v>1.2</v>
      </c>
      <c r="Y88" s="1">
        <v>1.2</v>
      </c>
      <c r="Z88" s="1">
        <v>0</v>
      </c>
      <c r="AA88" s="1">
        <v>0.4</v>
      </c>
      <c r="AB88" s="1">
        <v>2</v>
      </c>
      <c r="AC88" s="1">
        <v>1.6</v>
      </c>
      <c r="AD88" s="1">
        <v>1.8</v>
      </c>
      <c r="AE88" s="1">
        <v>1.8</v>
      </c>
      <c r="AF88" s="1"/>
      <c r="AG88" s="1">
        <f t="shared" si="20"/>
        <v>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36</v>
      </c>
      <c r="C89" s="1">
        <v>225.21199999999999</v>
      </c>
      <c r="D89" s="1">
        <v>1243.8440000000001</v>
      </c>
      <c r="E89" s="1">
        <v>380.45</v>
      </c>
      <c r="F89" s="1">
        <v>734.25599999999997</v>
      </c>
      <c r="G89" s="7">
        <v>1</v>
      </c>
      <c r="H89" s="1">
        <v>40</v>
      </c>
      <c r="I89" s="1" t="s">
        <v>37</v>
      </c>
      <c r="J89" s="1">
        <v>359.3</v>
      </c>
      <c r="K89" s="1">
        <f t="shared" si="15"/>
        <v>21.149999999999977</v>
      </c>
      <c r="L89" s="1">
        <f t="shared" si="16"/>
        <v>380.45</v>
      </c>
      <c r="M89" s="1"/>
      <c r="N89" s="1">
        <v>332.62400000000008</v>
      </c>
      <c r="O89" s="1">
        <v>0</v>
      </c>
      <c r="P89" s="1">
        <f t="shared" si="17"/>
        <v>76.09</v>
      </c>
      <c r="Q89" s="5"/>
      <c r="R89" s="5"/>
      <c r="S89" s="1"/>
      <c r="T89" s="1">
        <f t="shared" si="18"/>
        <v>14.021290576948351</v>
      </c>
      <c r="U89" s="1">
        <f t="shared" si="19"/>
        <v>14.021290576948351</v>
      </c>
      <c r="V89" s="1">
        <v>106.6746</v>
      </c>
      <c r="W89" s="1">
        <v>124.53019999999999</v>
      </c>
      <c r="X89" s="1">
        <v>129.93279999999999</v>
      </c>
      <c r="Y89" s="1">
        <v>113.71339999999999</v>
      </c>
      <c r="Z89" s="1">
        <v>94.19980000000001</v>
      </c>
      <c r="AA89" s="1">
        <v>97.612800000000007</v>
      </c>
      <c r="AB89" s="1">
        <v>98.578999999999994</v>
      </c>
      <c r="AC89" s="1">
        <v>103.17700000000001</v>
      </c>
      <c r="AD89" s="1">
        <v>83.909199999999998</v>
      </c>
      <c r="AE89" s="1">
        <v>74.331800000000015</v>
      </c>
      <c r="AF89" s="1" t="s">
        <v>62</v>
      </c>
      <c r="AG89" s="1">
        <f t="shared" si="2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42</v>
      </c>
      <c r="C90" s="1">
        <v>42</v>
      </c>
      <c r="D90" s="1">
        <v>69</v>
      </c>
      <c r="E90" s="1">
        <v>85</v>
      </c>
      <c r="F90" s="1"/>
      <c r="G90" s="7">
        <v>0.3</v>
      </c>
      <c r="H90" s="1">
        <v>40</v>
      </c>
      <c r="I90" s="1" t="s">
        <v>37</v>
      </c>
      <c r="J90" s="1">
        <v>96</v>
      </c>
      <c r="K90" s="1">
        <f t="shared" si="15"/>
        <v>-11</v>
      </c>
      <c r="L90" s="1">
        <f t="shared" si="16"/>
        <v>85</v>
      </c>
      <c r="M90" s="1"/>
      <c r="N90" s="1">
        <v>79</v>
      </c>
      <c r="O90" s="1">
        <v>16.199999999999989</v>
      </c>
      <c r="P90" s="1">
        <f t="shared" si="17"/>
        <v>17</v>
      </c>
      <c r="Q90" s="5">
        <f t="shared" si="22"/>
        <v>74.800000000000011</v>
      </c>
      <c r="R90" s="5"/>
      <c r="S90" s="1"/>
      <c r="T90" s="1">
        <f t="shared" si="18"/>
        <v>10</v>
      </c>
      <c r="U90" s="1">
        <f t="shared" si="19"/>
        <v>5.6</v>
      </c>
      <c r="V90" s="1">
        <v>14.2</v>
      </c>
      <c r="W90" s="1">
        <v>14.4</v>
      </c>
      <c r="X90" s="1">
        <v>13</v>
      </c>
      <c r="Y90" s="1">
        <v>12</v>
      </c>
      <c r="Z90" s="1">
        <v>6</v>
      </c>
      <c r="AA90" s="1">
        <v>3</v>
      </c>
      <c r="AB90" s="1">
        <v>15.6</v>
      </c>
      <c r="AC90" s="1">
        <v>21</v>
      </c>
      <c r="AD90" s="1">
        <v>10</v>
      </c>
      <c r="AE90" s="1">
        <v>7</v>
      </c>
      <c r="AF90" s="1"/>
      <c r="AG90" s="1">
        <f t="shared" si="20"/>
        <v>22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42</v>
      </c>
      <c r="C91" s="1">
        <v>41</v>
      </c>
      <c r="D91" s="1">
        <v>7</v>
      </c>
      <c r="E91" s="1">
        <v>33</v>
      </c>
      <c r="F91" s="1"/>
      <c r="G91" s="7">
        <v>0.3</v>
      </c>
      <c r="H91" s="1">
        <v>40</v>
      </c>
      <c r="I91" s="1" t="s">
        <v>37</v>
      </c>
      <c r="J91" s="1">
        <v>40</v>
      </c>
      <c r="K91" s="1">
        <f t="shared" si="15"/>
        <v>-7</v>
      </c>
      <c r="L91" s="1">
        <f t="shared" si="16"/>
        <v>33</v>
      </c>
      <c r="M91" s="1"/>
      <c r="N91" s="1">
        <v>57</v>
      </c>
      <c r="O91" s="1">
        <v>16.400000000000009</v>
      </c>
      <c r="P91" s="1">
        <f t="shared" si="17"/>
        <v>6.6</v>
      </c>
      <c r="Q91" s="5"/>
      <c r="R91" s="5"/>
      <c r="S91" s="1"/>
      <c r="T91" s="1">
        <f t="shared" si="18"/>
        <v>11.121212121212123</v>
      </c>
      <c r="U91" s="1">
        <f t="shared" si="19"/>
        <v>11.121212121212123</v>
      </c>
      <c r="V91" s="1">
        <v>8.4</v>
      </c>
      <c r="W91" s="1">
        <v>8</v>
      </c>
      <c r="X91" s="1">
        <v>6</v>
      </c>
      <c r="Y91" s="1">
        <v>4.5999999999999996</v>
      </c>
      <c r="Z91" s="1">
        <v>6.2</v>
      </c>
      <c r="AA91" s="1">
        <v>9</v>
      </c>
      <c r="AB91" s="1">
        <v>12.6</v>
      </c>
      <c r="AC91" s="1">
        <v>12.6</v>
      </c>
      <c r="AD91" s="1">
        <v>7.4</v>
      </c>
      <c r="AE91" s="1">
        <v>8.6</v>
      </c>
      <c r="AF91" s="1" t="s">
        <v>139</v>
      </c>
      <c r="AG91" s="1">
        <f t="shared" si="20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36</v>
      </c>
      <c r="C92" s="1">
        <v>8.8559999999999999</v>
      </c>
      <c r="D92" s="1">
        <v>17.102</v>
      </c>
      <c r="E92" s="1">
        <v>8.0419999999999998</v>
      </c>
      <c r="F92" s="1">
        <v>16.2</v>
      </c>
      <c r="G92" s="7">
        <v>1</v>
      </c>
      <c r="H92" s="1">
        <v>45</v>
      </c>
      <c r="I92" s="1" t="s">
        <v>37</v>
      </c>
      <c r="J92" s="1">
        <v>8.5</v>
      </c>
      <c r="K92" s="1">
        <f t="shared" si="15"/>
        <v>-0.45800000000000018</v>
      </c>
      <c r="L92" s="1">
        <f t="shared" si="16"/>
        <v>8.0419999999999998</v>
      </c>
      <c r="M92" s="1"/>
      <c r="N92" s="1">
        <v>4.6040000000000054</v>
      </c>
      <c r="O92" s="1">
        <v>0</v>
      </c>
      <c r="P92" s="1">
        <f t="shared" si="17"/>
        <v>1.6084000000000001</v>
      </c>
      <c r="Q92" s="5"/>
      <c r="R92" s="5"/>
      <c r="S92" s="1"/>
      <c r="T92" s="1">
        <f t="shared" si="18"/>
        <v>12.934593384730169</v>
      </c>
      <c r="U92" s="1">
        <f t="shared" si="19"/>
        <v>12.934593384730169</v>
      </c>
      <c r="V92" s="1">
        <v>1.6152</v>
      </c>
      <c r="W92" s="1">
        <v>2.1688000000000001</v>
      </c>
      <c r="X92" s="1">
        <v>1.92</v>
      </c>
      <c r="Y92" s="1">
        <v>1.9179999999999999</v>
      </c>
      <c r="Z92" s="1">
        <v>1.8333999999999999</v>
      </c>
      <c r="AA92" s="1">
        <v>1.2854000000000001</v>
      </c>
      <c r="AB92" s="1">
        <v>2.3896000000000002</v>
      </c>
      <c r="AC92" s="1">
        <v>3.0840000000000001</v>
      </c>
      <c r="AD92" s="1">
        <v>3.3927999999999998</v>
      </c>
      <c r="AE92" s="1">
        <v>3.4872000000000001</v>
      </c>
      <c r="AF92" s="1"/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36</v>
      </c>
      <c r="C93" s="1">
        <v>13.212999999999999</v>
      </c>
      <c r="D93" s="1">
        <v>20.399999999999999</v>
      </c>
      <c r="E93" s="1">
        <v>5.4260000000000002</v>
      </c>
      <c r="F93" s="1">
        <v>16.335999999999999</v>
      </c>
      <c r="G93" s="7">
        <v>1</v>
      </c>
      <c r="H93" s="1">
        <v>50</v>
      </c>
      <c r="I93" s="1" t="s">
        <v>37</v>
      </c>
      <c r="J93" s="1">
        <v>5.35</v>
      </c>
      <c r="K93" s="1">
        <f t="shared" si="15"/>
        <v>7.6000000000000512E-2</v>
      </c>
      <c r="L93" s="1">
        <f t="shared" si="16"/>
        <v>5.4260000000000002</v>
      </c>
      <c r="M93" s="1"/>
      <c r="N93" s="1">
        <v>8.066200000000002</v>
      </c>
      <c r="O93" s="1">
        <v>0</v>
      </c>
      <c r="P93" s="1">
        <f t="shared" si="17"/>
        <v>1.0851999999999999</v>
      </c>
      <c r="Q93" s="5"/>
      <c r="R93" s="5"/>
      <c r="S93" s="1"/>
      <c r="T93" s="1">
        <f t="shared" si="18"/>
        <v>22.486361960928864</v>
      </c>
      <c r="U93" s="1">
        <f t="shared" si="19"/>
        <v>22.486361960928864</v>
      </c>
      <c r="V93" s="1">
        <v>1.9028</v>
      </c>
      <c r="W93" s="1">
        <v>2.4396</v>
      </c>
      <c r="X93" s="1">
        <v>1.3568</v>
      </c>
      <c r="Y93" s="1">
        <v>1.3732</v>
      </c>
      <c r="Z93" s="1">
        <v>1.6292</v>
      </c>
      <c r="AA93" s="1">
        <v>1.3444</v>
      </c>
      <c r="AB93" s="1">
        <v>1.0835999999999999</v>
      </c>
      <c r="AC93" s="1">
        <v>1.0775999999999999</v>
      </c>
      <c r="AD93" s="1">
        <v>2.7231999999999998</v>
      </c>
      <c r="AE93" s="1">
        <v>1.9176</v>
      </c>
      <c r="AF93" s="1"/>
      <c r="AG93" s="1">
        <f t="shared" si="2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42</v>
      </c>
      <c r="C94" s="1">
        <v>19</v>
      </c>
      <c r="D94" s="1">
        <v>25</v>
      </c>
      <c r="E94" s="1">
        <v>15</v>
      </c>
      <c r="F94" s="1">
        <v>9</v>
      </c>
      <c r="G94" s="7">
        <v>0.33</v>
      </c>
      <c r="H94" s="1">
        <v>40</v>
      </c>
      <c r="I94" s="1" t="s">
        <v>37</v>
      </c>
      <c r="J94" s="1">
        <v>20</v>
      </c>
      <c r="K94" s="1">
        <f t="shared" si="15"/>
        <v>-5</v>
      </c>
      <c r="L94" s="1">
        <f t="shared" si="16"/>
        <v>15</v>
      </c>
      <c r="M94" s="1"/>
      <c r="N94" s="1">
        <v>28</v>
      </c>
      <c r="O94" s="1">
        <v>8.7999999999999972</v>
      </c>
      <c r="P94" s="1">
        <f t="shared" si="17"/>
        <v>3</v>
      </c>
      <c r="Q94" s="5"/>
      <c r="R94" s="5"/>
      <c r="S94" s="1"/>
      <c r="T94" s="1">
        <f t="shared" si="18"/>
        <v>15.266666666666666</v>
      </c>
      <c r="U94" s="1">
        <f t="shared" si="19"/>
        <v>15.266666666666666</v>
      </c>
      <c r="V94" s="1">
        <v>4.8</v>
      </c>
      <c r="W94" s="1">
        <v>4.4000000000000004</v>
      </c>
      <c r="X94" s="1">
        <v>3.4</v>
      </c>
      <c r="Y94" s="1">
        <v>4.5999999999999996</v>
      </c>
      <c r="Z94" s="1">
        <v>3.8</v>
      </c>
      <c r="AA94" s="1">
        <v>4.8</v>
      </c>
      <c r="AB94" s="1">
        <v>6.4</v>
      </c>
      <c r="AC94" s="1">
        <v>5</v>
      </c>
      <c r="AD94" s="1">
        <v>3.8</v>
      </c>
      <c r="AE94" s="1">
        <v>5.4</v>
      </c>
      <c r="AF94" s="1"/>
      <c r="AG94" s="1">
        <f t="shared" si="2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42</v>
      </c>
      <c r="C95" s="1">
        <v>21</v>
      </c>
      <c r="D95" s="1"/>
      <c r="E95" s="1">
        <v>15</v>
      </c>
      <c r="F95" s="1">
        <v>1</v>
      </c>
      <c r="G95" s="7">
        <v>0.3</v>
      </c>
      <c r="H95" s="1">
        <v>40</v>
      </c>
      <c r="I95" s="1" t="s">
        <v>37</v>
      </c>
      <c r="J95" s="1">
        <v>19</v>
      </c>
      <c r="K95" s="1">
        <f t="shared" si="15"/>
        <v>-4</v>
      </c>
      <c r="L95" s="1">
        <f t="shared" si="16"/>
        <v>15</v>
      </c>
      <c r="M95" s="1"/>
      <c r="N95" s="1">
        <v>43</v>
      </c>
      <c r="O95" s="1">
        <v>0</v>
      </c>
      <c r="P95" s="1">
        <f t="shared" si="17"/>
        <v>3</v>
      </c>
      <c r="Q95" s="5"/>
      <c r="R95" s="5"/>
      <c r="S95" s="1"/>
      <c r="T95" s="1">
        <f t="shared" si="18"/>
        <v>14.666666666666666</v>
      </c>
      <c r="U95" s="1">
        <f t="shared" si="19"/>
        <v>14.666666666666666</v>
      </c>
      <c r="V95" s="1">
        <v>5.2</v>
      </c>
      <c r="W95" s="1">
        <v>5.8</v>
      </c>
      <c r="X95" s="1">
        <v>3.4</v>
      </c>
      <c r="Y95" s="1">
        <v>2.2000000000000002</v>
      </c>
      <c r="Z95" s="1">
        <v>3</v>
      </c>
      <c r="AA95" s="1">
        <v>3.8</v>
      </c>
      <c r="AB95" s="1">
        <v>5.8</v>
      </c>
      <c r="AC95" s="1">
        <v>5.2</v>
      </c>
      <c r="AD95" s="1">
        <v>4.2</v>
      </c>
      <c r="AE95" s="1">
        <v>4.8</v>
      </c>
      <c r="AF95" s="1"/>
      <c r="AG95" s="1">
        <f t="shared" si="20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42</v>
      </c>
      <c r="C96" s="1">
        <v>24</v>
      </c>
      <c r="D96" s="1">
        <v>5</v>
      </c>
      <c r="E96" s="1">
        <v>7</v>
      </c>
      <c r="F96" s="1">
        <v>14</v>
      </c>
      <c r="G96" s="7">
        <v>0.12</v>
      </c>
      <c r="H96" s="1">
        <v>45</v>
      </c>
      <c r="I96" s="1" t="s">
        <v>37</v>
      </c>
      <c r="J96" s="1">
        <v>7</v>
      </c>
      <c r="K96" s="1">
        <f t="shared" si="15"/>
        <v>0</v>
      </c>
      <c r="L96" s="1">
        <f t="shared" si="16"/>
        <v>7</v>
      </c>
      <c r="M96" s="1"/>
      <c r="N96" s="1"/>
      <c r="O96" s="1">
        <v>0</v>
      </c>
      <c r="P96" s="1">
        <f t="shared" si="17"/>
        <v>1.4</v>
      </c>
      <c r="Q96" s="5"/>
      <c r="R96" s="5"/>
      <c r="S96" s="1"/>
      <c r="T96" s="1">
        <f t="shared" si="18"/>
        <v>10</v>
      </c>
      <c r="U96" s="1">
        <f t="shared" si="19"/>
        <v>10</v>
      </c>
      <c r="V96" s="1">
        <v>1.2</v>
      </c>
      <c r="W96" s="1">
        <v>1.6</v>
      </c>
      <c r="X96" s="1">
        <v>1</v>
      </c>
      <c r="Y96" s="1">
        <v>1.2</v>
      </c>
      <c r="Z96" s="1">
        <v>1.6</v>
      </c>
      <c r="AA96" s="1">
        <v>2.4</v>
      </c>
      <c r="AB96" s="1">
        <v>3.4</v>
      </c>
      <c r="AC96" s="1">
        <v>3.8</v>
      </c>
      <c r="AD96" s="1">
        <v>3.8</v>
      </c>
      <c r="AE96" s="1">
        <v>2</v>
      </c>
      <c r="AF96" s="1" t="s">
        <v>145</v>
      </c>
      <c r="AG96" s="1">
        <f t="shared" si="20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146</v>
      </c>
      <c r="B97" s="1" t="s">
        <v>36</v>
      </c>
      <c r="C97" s="1">
        <v>8.5380000000000003</v>
      </c>
      <c r="D97" s="1">
        <v>0.14199999999999999</v>
      </c>
      <c r="E97" s="1">
        <v>2.2799999999999998</v>
      </c>
      <c r="F97" s="1">
        <v>6.4</v>
      </c>
      <c r="G97" s="7">
        <v>1</v>
      </c>
      <c r="H97" s="1">
        <v>180</v>
      </c>
      <c r="I97" s="1" t="s">
        <v>37</v>
      </c>
      <c r="J97" s="1">
        <v>2</v>
      </c>
      <c r="K97" s="1">
        <f t="shared" si="15"/>
        <v>0.2799999999999998</v>
      </c>
      <c r="L97" s="1">
        <f t="shared" si="16"/>
        <v>2.2799999999999998</v>
      </c>
      <c r="M97" s="1"/>
      <c r="N97" s="1"/>
      <c r="O97" s="1">
        <v>0</v>
      </c>
      <c r="P97" s="1">
        <f t="shared" si="17"/>
        <v>0.45599999999999996</v>
      </c>
      <c r="Q97" s="5"/>
      <c r="R97" s="5"/>
      <c r="S97" s="1"/>
      <c r="T97" s="1">
        <f t="shared" si="18"/>
        <v>14.035087719298248</v>
      </c>
      <c r="U97" s="1">
        <f t="shared" si="19"/>
        <v>14.035087719298248</v>
      </c>
      <c r="V97" s="1">
        <v>0.45600000000000002</v>
      </c>
      <c r="W97" s="1">
        <v>0.45240000000000002</v>
      </c>
      <c r="X97" s="1">
        <v>0.45240000000000002</v>
      </c>
      <c r="Y97" s="1">
        <v>0.2248</v>
      </c>
      <c r="Z97" s="1">
        <v>0.2248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22" t="s">
        <v>147</v>
      </c>
      <c r="AG97" s="1">
        <f t="shared" si="20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148</v>
      </c>
      <c r="B98" s="11" t="s">
        <v>42</v>
      </c>
      <c r="C98" s="11">
        <v>11</v>
      </c>
      <c r="D98" s="11">
        <v>1</v>
      </c>
      <c r="E98" s="11">
        <v>12</v>
      </c>
      <c r="F98" s="11"/>
      <c r="G98" s="12">
        <v>0</v>
      </c>
      <c r="H98" s="11" t="e">
        <v>#N/A</v>
      </c>
      <c r="I98" s="11" t="s">
        <v>74</v>
      </c>
      <c r="J98" s="11">
        <v>14</v>
      </c>
      <c r="K98" s="11">
        <f t="shared" si="15"/>
        <v>-2</v>
      </c>
      <c r="L98" s="11">
        <f t="shared" si="16"/>
        <v>12</v>
      </c>
      <c r="M98" s="11"/>
      <c r="N98" s="11"/>
      <c r="O98" s="11">
        <v>0</v>
      </c>
      <c r="P98" s="11">
        <f t="shared" si="17"/>
        <v>2.4</v>
      </c>
      <c r="Q98" s="13"/>
      <c r="R98" s="13"/>
      <c r="S98" s="11"/>
      <c r="T98" s="11">
        <f t="shared" si="18"/>
        <v>0</v>
      </c>
      <c r="U98" s="11">
        <f t="shared" si="19"/>
        <v>0</v>
      </c>
      <c r="V98" s="11">
        <v>9</v>
      </c>
      <c r="W98" s="11">
        <v>12.2</v>
      </c>
      <c r="X98" s="11">
        <v>3.6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 t="s">
        <v>149</v>
      </c>
      <c r="AG98" s="1">
        <f t="shared" si="20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G98" xr:uid="{5AAA4BF7-B4AB-4D3E-9E22-48ABA4E42C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2025-06-04T12:57:07Z</dcterms:created>
  <dcterms:modified xsi:type="dcterms:W3CDTF">2025-06-05T08:00:03Z</dcterms:modified>
</cp:coreProperties>
</file>