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3ADBAB6-5595-4DC6-8740-719206F29C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Y180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2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517" i="1" s="1"/>
  <c r="X23" i="1"/>
  <c r="X521" i="1" s="1"/>
  <c r="BO22" i="1"/>
  <c r="X519" i="1" s="1"/>
  <c r="BM22" i="1"/>
  <c r="X518" i="1" s="1"/>
  <c r="X520" i="1" s="1"/>
  <c r="Y22" i="1"/>
  <c r="B527" i="1" s="1"/>
  <c r="H10" i="1"/>
  <c r="A9" i="1"/>
  <c r="A10" i="1" s="1"/>
  <c r="D7" i="1"/>
  <c r="Q6" i="1"/>
  <c r="P2" i="1"/>
  <c r="F9" i="1" l="1"/>
  <c r="J9" i="1"/>
  <c r="F10" i="1"/>
  <c r="Y24" i="1"/>
  <c r="Z27" i="1"/>
  <c r="Z32" i="1" s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Z59" i="1" s="1"/>
  <c r="BN54" i="1"/>
  <c r="Z56" i="1"/>
  <c r="BN56" i="1"/>
  <c r="Z58" i="1"/>
  <c r="BN58" i="1"/>
  <c r="Y59" i="1"/>
  <c r="Z62" i="1"/>
  <c r="Z66" i="1" s="1"/>
  <c r="BN62" i="1"/>
  <c r="BP62" i="1"/>
  <c r="Z64" i="1"/>
  <c r="BN64" i="1"/>
  <c r="Y67" i="1"/>
  <c r="Z70" i="1"/>
  <c r="Z72" i="1" s="1"/>
  <c r="BN70" i="1"/>
  <c r="BP70" i="1"/>
  <c r="Z76" i="1"/>
  <c r="Z81" i="1" s="1"/>
  <c r="BN76" i="1"/>
  <c r="Z78" i="1"/>
  <c r="BN78" i="1"/>
  <c r="Z80" i="1"/>
  <c r="BN80" i="1"/>
  <c r="Y81" i="1"/>
  <c r="Z84" i="1"/>
  <c r="Z86" i="1" s="1"/>
  <c r="BN84" i="1"/>
  <c r="BP84" i="1"/>
  <c r="BP85" i="1"/>
  <c r="BN85" i="1"/>
  <c r="Z85" i="1"/>
  <c r="Y87" i="1"/>
  <c r="E527" i="1"/>
  <c r="Y93" i="1"/>
  <c r="BP90" i="1"/>
  <c r="BN90" i="1"/>
  <c r="Z90" i="1"/>
  <c r="Y102" i="1"/>
  <c r="BP99" i="1"/>
  <c r="BN99" i="1"/>
  <c r="Z99" i="1"/>
  <c r="BP108" i="1"/>
  <c r="BN108" i="1"/>
  <c r="Z108" i="1"/>
  <c r="BP120" i="1"/>
  <c r="BN120" i="1"/>
  <c r="Z120" i="1"/>
  <c r="Z124" i="1" s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Z337" i="1"/>
  <c r="BP335" i="1"/>
  <c r="BN335" i="1"/>
  <c r="Z335" i="1"/>
  <c r="Y337" i="1"/>
  <c r="BP375" i="1"/>
  <c r="BN375" i="1"/>
  <c r="Z375" i="1"/>
  <c r="Z378" i="1" s="1"/>
  <c r="Y379" i="1"/>
  <c r="H9" i="1"/>
  <c r="Z22" i="1"/>
  <c r="Z23" i="1" s="1"/>
  <c r="BN22" i="1"/>
  <c r="BP22" i="1"/>
  <c r="Y23" i="1"/>
  <c r="Y45" i="1"/>
  <c r="Y60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F527" i="1"/>
  <c r="Y111" i="1"/>
  <c r="BP106" i="1"/>
  <c r="BN106" i="1"/>
  <c r="Z106" i="1"/>
  <c r="Z110" i="1" s="1"/>
  <c r="Y110" i="1"/>
  <c r="BP114" i="1"/>
  <c r="BN114" i="1"/>
  <c r="Z114" i="1"/>
  <c r="Z116" i="1" s="1"/>
  <c r="BP122" i="1"/>
  <c r="BN122" i="1"/>
  <c r="Z122" i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Z174" i="1" s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Z275" i="1"/>
  <c r="BP273" i="1"/>
  <c r="BN273" i="1"/>
  <c r="Z273" i="1"/>
  <c r="O527" i="1"/>
  <c r="Y275" i="1"/>
  <c r="BP350" i="1"/>
  <c r="BN350" i="1"/>
  <c r="Z350" i="1"/>
  <c r="Z356" i="1" s="1"/>
  <c r="Y356" i="1"/>
  <c r="BP354" i="1"/>
  <c r="BN354" i="1"/>
  <c r="Z354" i="1"/>
  <c r="BP421" i="1"/>
  <c r="BN421" i="1"/>
  <c r="Z421" i="1"/>
  <c r="Y425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Z234" i="1" s="1"/>
  <c r="BP231" i="1"/>
  <c r="BN231" i="1"/>
  <c r="Z231" i="1"/>
  <c r="Z251" i="1"/>
  <c r="BP247" i="1"/>
  <c r="BN247" i="1"/>
  <c r="Z247" i="1"/>
  <c r="Y251" i="1"/>
  <c r="BP256" i="1"/>
  <c r="BN256" i="1"/>
  <c r="Z256" i="1"/>
  <c r="Z260" i="1" s="1"/>
  <c r="Y260" i="1"/>
  <c r="Z268" i="1"/>
  <c r="BP265" i="1"/>
  <c r="BN265" i="1"/>
  <c r="Z265" i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Z424" i="1" s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93" i="1" l="1"/>
  <c r="Z406" i="1"/>
  <c r="Y521" i="1"/>
  <c r="Y518" i="1"/>
  <c r="Z218" i="1"/>
  <c r="Z93" i="1"/>
  <c r="Z452" i="1"/>
  <c r="Z468" i="1"/>
  <c r="Z309" i="1"/>
  <c r="Y519" i="1"/>
  <c r="Z323" i="1"/>
  <c r="Z317" i="1"/>
  <c r="Z45" i="1"/>
  <c r="Z522" i="1" s="1"/>
  <c r="Y517" i="1"/>
  <c r="Y520" i="1" l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<sst xmlns="http://schemas.openxmlformats.org/spreadsheetml/2006/main" count="2313" uniqueCount="835">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</sst>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7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300</v>
      </c>
      <c r="Y106" s="576">
        <f>IFERROR(IF(X106="",0,CEILING((X106/$H106),1)*$H106),"")</f>
        <v>302.40000000000003</v>
      </c>
      <c r="Z106" s="36">
        <f>IFERROR(IF(Y106=0,"",ROUNDUP(Y106/H106,0)*0.01898),"")</f>
        <v>0.53144000000000002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312.08333333333331</v>
      </c>
      <c r="BN106" s="64">
        <f>IFERROR(Y106*I106/H106,"0")</f>
        <v>314.58000000000004</v>
      </c>
      <c r="BO106" s="64">
        <f>IFERROR(1/J106*(X106/H106),"0")</f>
        <v>0.43402777777777773</v>
      </c>
      <c r="BP106" s="64">
        <f>IFERROR(1/J106*(Y106/H106),"0")</f>
        <v>0.4375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27.777777777777775</v>
      </c>
      <c r="Y110" s="577">
        <f>IFERROR(Y106/H106,"0")+IFERROR(Y107/H107,"0")+IFERROR(Y108/H108,"0")+IFERROR(Y109/H109,"0")</f>
        <v>28</v>
      </c>
      <c r="Z110" s="577">
        <f>IFERROR(IF(Z106="",0,Z106),"0")+IFERROR(IF(Z107="",0,Z107),"0")+IFERROR(IF(Z108="",0,Z108),"0")+IFERROR(IF(Z109="",0,Z109),"0")</f>
        <v>0.53144000000000002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300</v>
      </c>
      <c r="Y111" s="577">
        <f>IFERROR(SUM(Y106:Y109),"0")</f>
        <v>302.40000000000003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700</v>
      </c>
      <c r="Y349" s="576">
        <f t="shared" ref="Y349:Y355" si="52">IFERROR(IF(X349="",0,CEILING((X349/$H349),1)*$H349),"")</f>
        <v>705</v>
      </c>
      <c r="Z349" s="36">
        <f>IFERROR(IF(Y349=0,"",ROUNDUP(Y349/H349,0)*0.02175),"")</f>
        <v>1.0222499999999999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722.4</v>
      </c>
      <c r="BN349" s="64">
        <f t="shared" ref="BN349:BN355" si="54">IFERROR(Y349*I349/H349,"0")</f>
        <v>727.56</v>
      </c>
      <c r="BO349" s="64">
        <f t="shared" ref="BO349:BO355" si="55">IFERROR(1/J349*(X349/H349),"0")</f>
        <v>0.9722222222222221</v>
      </c>
      <c r="BP349" s="64">
        <f t="shared" ref="BP349:BP355" si="56">IFERROR(1/J349*(Y349/H349),"0")</f>
        <v>0.97916666666666663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700</v>
      </c>
      <c r="Y350" s="576">
        <f t="shared" si="52"/>
        <v>705</v>
      </c>
      <c r="Z350" s="36">
        <f>IFERROR(IF(Y350=0,"",ROUNDUP(Y350/H350,0)*0.02175),"")</f>
        <v>1.0222499999999999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722.4</v>
      </c>
      <c r="BN350" s="64">
        <f t="shared" si="54"/>
        <v>727.56</v>
      </c>
      <c r="BO350" s="64">
        <f t="shared" si="55"/>
        <v>0.9722222222222221</v>
      </c>
      <c r="BP350" s="64">
        <f t="shared" si="56"/>
        <v>0.97916666666666663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700</v>
      </c>
      <c r="Y352" s="576">
        <f t="shared" si="52"/>
        <v>705</v>
      </c>
      <c r="Z352" s="36">
        <f>IFERROR(IF(Y352=0,"",ROUNDUP(Y352/H352,0)*0.02175),"")</f>
        <v>1.0222499999999999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722.4</v>
      </c>
      <c r="BN352" s="64">
        <f t="shared" si="54"/>
        <v>727.56</v>
      </c>
      <c r="BO352" s="64">
        <f t="shared" si="55"/>
        <v>0.9722222222222221</v>
      </c>
      <c r="BP352" s="64">
        <f t="shared" si="56"/>
        <v>0.97916666666666663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140</v>
      </c>
      <c r="Y356" s="577">
        <f>IFERROR(Y349/H349,"0")+IFERROR(Y350/H350,"0")+IFERROR(Y351/H351,"0")+IFERROR(Y352/H352,"0")+IFERROR(Y353/H353,"0")+IFERROR(Y354/H354,"0")+IFERROR(Y355/H355,"0")</f>
        <v>141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3.0667499999999999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2100</v>
      </c>
      <c r="Y357" s="577">
        <f>IFERROR(SUM(Y349:Y355),"0")</f>
        <v>2115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540</v>
      </c>
      <c r="Y359" s="576">
        <f>IFERROR(IF(X359="",0,CEILING((X359/$H359),1)*$H359),"")</f>
        <v>540</v>
      </c>
      <c r="Z359" s="36">
        <f>IFERROR(IF(Y359=0,"",ROUNDUP(Y359/H359,0)*0.02175),"")</f>
        <v>0.78299999999999992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557.28000000000009</v>
      </c>
      <c r="BN359" s="64">
        <f>IFERROR(Y359*I359/H359,"0")</f>
        <v>557.28000000000009</v>
      </c>
      <c r="BO359" s="64">
        <f>IFERROR(1/J359*(X359/H359),"0")</f>
        <v>0.75</v>
      </c>
      <c r="BP359" s="64">
        <f>IFERROR(1/J359*(Y359/H359),"0")</f>
        <v>0.75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36</v>
      </c>
      <c r="Y361" s="577">
        <f>IFERROR(Y359/H359,"0")+IFERROR(Y360/H360,"0")</f>
        <v>36</v>
      </c>
      <c r="Z361" s="577">
        <f>IFERROR(IF(Z359="",0,Z359),"0")+IFERROR(IF(Z360="",0,Z360),"0")</f>
        <v>0.78299999999999992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540</v>
      </c>
      <c r="Y362" s="577">
        <f>IFERROR(SUM(Y359:Y360),"0")</f>
        <v>540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0</v>
      </c>
      <c r="Y453" s="577">
        <f>IFERROR(SUM(Y439:Y451),"0")</f>
        <v>0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2940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2957.4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3036.5633333333335</v>
      </c>
      <c r="Y518" s="577">
        <f>IFERROR(SUM(BN22:BN514),"0")</f>
        <v>3054.54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5</v>
      </c>
      <c r="Y519" s="38">
        <f>ROUNDUP(SUM(BP22:BP514),0)</f>
        <v>5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3161.5633333333335</v>
      </c>
      <c r="Y520" s="577">
        <f>GrossWeightTotalR+PalletQtyTotalR*25</f>
        <v>3179.54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203.77777777777777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205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4.3811900000000001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302.40000000000003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2655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2025-06-05T07:54:39Z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