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Симф КИ\"/>
    </mc:Choice>
  </mc:AlternateContent>
  <xr:revisionPtr revIDLastSave="0" documentId="13_ncr:1_{91FCEBEE-14B8-4D35-8454-4FE9C6F864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Z50" i="1" s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7" i="1"/>
  <c r="Z7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Y13" i="1" s="1"/>
  <c r="N14" i="1"/>
  <c r="N15" i="1"/>
  <c r="Y15" i="1" s="1"/>
  <c r="N16" i="1"/>
  <c r="N17" i="1"/>
  <c r="Y17" i="1" s="1"/>
  <c r="N18" i="1"/>
  <c r="N19" i="1"/>
  <c r="N20" i="1"/>
  <c r="N21" i="1"/>
  <c r="N22" i="1"/>
  <c r="N23" i="1"/>
  <c r="N24" i="1"/>
  <c r="N25" i="1"/>
  <c r="N26" i="1"/>
  <c r="N27" i="1"/>
  <c r="N28" i="1"/>
  <c r="N29" i="1"/>
  <c r="Y29" i="1" s="1"/>
  <c r="N30" i="1"/>
  <c r="N31" i="1"/>
  <c r="N32" i="1"/>
  <c r="N33" i="1"/>
  <c r="N34" i="1"/>
  <c r="N35" i="1"/>
  <c r="N36" i="1"/>
  <c r="N37" i="1"/>
  <c r="Y37" i="1" s="1"/>
  <c r="N38" i="1"/>
  <c r="N39" i="1"/>
  <c r="N40" i="1"/>
  <c r="N41" i="1"/>
  <c r="N42" i="1"/>
  <c r="N43" i="1"/>
  <c r="N44" i="1"/>
  <c r="N45" i="1"/>
  <c r="Y45" i="1" s="1"/>
  <c r="N46" i="1"/>
  <c r="N47" i="1"/>
  <c r="N48" i="1"/>
  <c r="N49" i="1"/>
  <c r="N50" i="1"/>
  <c r="N51" i="1"/>
  <c r="Y51" i="1" s="1"/>
  <c r="N52" i="1"/>
  <c r="N53" i="1"/>
  <c r="Y53" i="1" s="1"/>
  <c r="N54" i="1"/>
  <c r="N55" i="1"/>
  <c r="Y55" i="1" s="1"/>
  <c r="N56" i="1"/>
  <c r="N57" i="1"/>
  <c r="Y57" i="1" s="1"/>
  <c r="N58" i="1"/>
  <c r="N59" i="1"/>
  <c r="Y59" i="1" s="1"/>
  <c r="N60" i="1"/>
  <c r="N61" i="1"/>
  <c r="Y61" i="1" s="1"/>
  <c r="N62" i="1"/>
  <c r="N63" i="1"/>
  <c r="Y63" i="1" s="1"/>
  <c r="N64" i="1"/>
  <c r="N65" i="1"/>
  <c r="Y65" i="1" s="1"/>
  <c r="N66" i="1"/>
  <c r="N67" i="1"/>
  <c r="Y67" i="1" s="1"/>
  <c r="N68" i="1"/>
  <c r="N69" i="1"/>
  <c r="Y69" i="1" s="1"/>
  <c r="N70" i="1"/>
  <c r="N71" i="1"/>
  <c r="Y71" i="1" s="1"/>
  <c r="N72" i="1"/>
  <c r="N73" i="1"/>
  <c r="Y73" i="1" s="1"/>
  <c r="N74" i="1"/>
  <c r="N75" i="1"/>
  <c r="Y75" i="1" s="1"/>
  <c r="N76" i="1"/>
  <c r="N77" i="1"/>
  <c r="Y77" i="1" s="1"/>
  <c r="N78" i="1"/>
  <c r="N79" i="1"/>
  <c r="Y79" i="1" s="1"/>
  <c r="N80" i="1"/>
  <c r="N81" i="1"/>
  <c r="Y81" i="1" s="1"/>
  <c r="N82" i="1"/>
  <c r="N83" i="1"/>
  <c r="Y83" i="1" s="1"/>
  <c r="N84" i="1"/>
  <c r="N85" i="1"/>
  <c r="Y85" i="1" s="1"/>
  <c r="N86" i="1"/>
  <c r="N87" i="1"/>
  <c r="Y87" i="1" s="1"/>
  <c r="N88" i="1"/>
  <c r="N89" i="1"/>
  <c r="Y89" i="1" s="1"/>
  <c r="N90" i="1"/>
  <c r="N91" i="1"/>
  <c r="Y91" i="1" s="1"/>
  <c r="N92" i="1"/>
  <c r="N93" i="1"/>
  <c r="Y93" i="1" s="1"/>
  <c r="N94" i="1"/>
  <c r="N95" i="1"/>
  <c r="Y95" i="1" s="1"/>
  <c r="N96" i="1"/>
  <c r="N97" i="1"/>
  <c r="Y97" i="1" s="1"/>
  <c r="N98" i="1"/>
  <c r="N99" i="1"/>
  <c r="Y99" i="1" s="1"/>
  <c r="N100" i="1"/>
  <c r="N101" i="1"/>
  <c r="Y101" i="1" s="1"/>
  <c r="N102" i="1"/>
  <c r="N103" i="1"/>
  <c r="Y103" i="1" s="1"/>
  <c r="N104" i="1"/>
  <c r="N105" i="1"/>
  <c r="Y105" i="1" s="1"/>
  <c r="N106" i="1"/>
  <c r="N107" i="1"/>
  <c r="Y107" i="1" s="1"/>
  <c r="N108" i="1"/>
  <c r="N109" i="1"/>
  <c r="Y109" i="1" s="1"/>
  <c r="N110" i="1"/>
  <c r="N111" i="1"/>
  <c r="Y111" i="1" s="1"/>
  <c r="N7" i="1"/>
  <c r="M8" i="1"/>
  <c r="Y8" i="1" s="1"/>
  <c r="M9" i="1"/>
  <c r="M10" i="1"/>
  <c r="Y10" i="1" s="1"/>
  <c r="M11" i="1"/>
  <c r="M12" i="1"/>
  <c r="Y12" i="1" s="1"/>
  <c r="M13" i="1"/>
  <c r="M14" i="1"/>
  <c r="Y14" i="1" s="1"/>
  <c r="M15" i="1"/>
  <c r="M16" i="1"/>
  <c r="Y16" i="1" s="1"/>
  <c r="M17" i="1"/>
  <c r="M18" i="1"/>
  <c r="Y18" i="1" s="1"/>
  <c r="M19" i="1"/>
  <c r="M20" i="1"/>
  <c r="Y20" i="1" s="1"/>
  <c r="M21" i="1"/>
  <c r="M22" i="1"/>
  <c r="Y22" i="1" s="1"/>
  <c r="M23" i="1"/>
  <c r="M24" i="1"/>
  <c r="Y24" i="1" s="1"/>
  <c r="M25" i="1"/>
  <c r="M26" i="1"/>
  <c r="Y26" i="1" s="1"/>
  <c r="M27" i="1"/>
  <c r="M28" i="1"/>
  <c r="Y28" i="1" s="1"/>
  <c r="M29" i="1"/>
  <c r="M30" i="1"/>
  <c r="Y30" i="1" s="1"/>
  <c r="M31" i="1"/>
  <c r="M32" i="1"/>
  <c r="Y32" i="1" s="1"/>
  <c r="M33" i="1"/>
  <c r="M34" i="1"/>
  <c r="Y34" i="1" s="1"/>
  <c r="M35" i="1"/>
  <c r="M36" i="1"/>
  <c r="Y36" i="1" s="1"/>
  <c r="M37" i="1"/>
  <c r="M38" i="1"/>
  <c r="Y38" i="1" s="1"/>
  <c r="M39" i="1"/>
  <c r="M40" i="1"/>
  <c r="Y40" i="1" s="1"/>
  <c r="M41" i="1"/>
  <c r="M42" i="1"/>
  <c r="Y42" i="1" s="1"/>
  <c r="M43" i="1"/>
  <c r="M44" i="1"/>
  <c r="Y44" i="1" s="1"/>
  <c r="M45" i="1"/>
  <c r="M46" i="1"/>
  <c r="Y46" i="1" s="1"/>
  <c r="M47" i="1"/>
  <c r="M48" i="1"/>
  <c r="Y48" i="1" s="1"/>
  <c r="M49" i="1"/>
  <c r="M50" i="1"/>
  <c r="M51" i="1"/>
  <c r="M52" i="1"/>
  <c r="Y52" i="1" s="1"/>
  <c r="M53" i="1"/>
  <c r="M54" i="1"/>
  <c r="Y54" i="1" s="1"/>
  <c r="M55" i="1"/>
  <c r="M56" i="1"/>
  <c r="Y56" i="1" s="1"/>
  <c r="M57" i="1"/>
  <c r="M58" i="1"/>
  <c r="Y58" i="1" s="1"/>
  <c r="M59" i="1"/>
  <c r="M60" i="1"/>
  <c r="Y60" i="1" s="1"/>
  <c r="M61" i="1"/>
  <c r="M62" i="1"/>
  <c r="Y62" i="1" s="1"/>
  <c r="M63" i="1"/>
  <c r="M64" i="1"/>
  <c r="Y64" i="1" s="1"/>
  <c r="M65" i="1"/>
  <c r="M66" i="1"/>
  <c r="Y66" i="1" s="1"/>
  <c r="M67" i="1"/>
  <c r="M68" i="1"/>
  <c r="Y68" i="1" s="1"/>
  <c r="M69" i="1"/>
  <c r="M70" i="1"/>
  <c r="Y70" i="1" s="1"/>
  <c r="M71" i="1"/>
  <c r="M72" i="1"/>
  <c r="Y72" i="1" s="1"/>
  <c r="M73" i="1"/>
  <c r="M74" i="1"/>
  <c r="Y74" i="1" s="1"/>
  <c r="M75" i="1"/>
  <c r="M76" i="1"/>
  <c r="Y76" i="1" s="1"/>
  <c r="M77" i="1"/>
  <c r="M78" i="1"/>
  <c r="Y78" i="1" s="1"/>
  <c r="M79" i="1"/>
  <c r="M80" i="1"/>
  <c r="Y80" i="1" s="1"/>
  <c r="M81" i="1"/>
  <c r="M82" i="1"/>
  <c r="Y82" i="1" s="1"/>
  <c r="M83" i="1"/>
  <c r="M84" i="1"/>
  <c r="Y84" i="1" s="1"/>
  <c r="M85" i="1"/>
  <c r="M86" i="1"/>
  <c r="Y86" i="1" s="1"/>
  <c r="M87" i="1"/>
  <c r="M88" i="1"/>
  <c r="Y88" i="1" s="1"/>
  <c r="M89" i="1"/>
  <c r="M90" i="1"/>
  <c r="M91" i="1"/>
  <c r="M92" i="1"/>
  <c r="Y92" i="1" s="1"/>
  <c r="M93" i="1"/>
  <c r="M94" i="1"/>
  <c r="Y94" i="1" s="1"/>
  <c r="M95" i="1"/>
  <c r="M96" i="1"/>
  <c r="Y96" i="1" s="1"/>
  <c r="M97" i="1"/>
  <c r="M98" i="1"/>
  <c r="Y98" i="1" s="1"/>
  <c r="M99" i="1"/>
  <c r="M100" i="1"/>
  <c r="Y100" i="1" s="1"/>
  <c r="M101" i="1"/>
  <c r="M102" i="1"/>
  <c r="Y102" i="1" s="1"/>
  <c r="M103" i="1"/>
  <c r="M104" i="1"/>
  <c r="Y104" i="1" s="1"/>
  <c r="M105" i="1"/>
  <c r="M106" i="1"/>
  <c r="Y106" i="1" s="1"/>
  <c r="M107" i="1"/>
  <c r="M108" i="1"/>
  <c r="Y108" i="1" s="1"/>
  <c r="M109" i="1"/>
  <c r="M110" i="1"/>
  <c r="Y110" i="1" s="1"/>
  <c r="M111" i="1"/>
  <c r="M7" i="1"/>
  <c r="Y7" i="1" s="1"/>
  <c r="Y90" i="1" l="1"/>
  <c r="Y49" i="1"/>
  <c r="Y41" i="1"/>
  <c r="Y33" i="1"/>
  <c r="Y25" i="1"/>
  <c r="Y23" i="1"/>
  <c r="Y21" i="1"/>
  <c r="Y9" i="1"/>
  <c r="Y47" i="1"/>
  <c r="Y43" i="1"/>
  <c r="Y39" i="1"/>
  <c r="Y35" i="1"/>
  <c r="Y31" i="1"/>
  <c r="Y27" i="1"/>
  <c r="Y19" i="1"/>
  <c r="Y11" i="1"/>
  <c r="Y50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AJ6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K6" i="1" l="1"/>
  <c r="J6" i="1"/>
</calcChain>
</file>

<file path=xl/sharedStrings.xml><?xml version="1.0" encoding="utf-8"?>
<sst xmlns="http://schemas.openxmlformats.org/spreadsheetml/2006/main" count="262" uniqueCount="143">
  <si>
    <t>Период: 10.07.2025 - 17.07.2025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</si>
  <si>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</si>
  <si>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</si>
  <si>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</si>
  <si>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</si>
  <si>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</si>
  <si>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</si>
  <si>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</si>
  <si>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</si>
  <si>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</si>
  <si>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</si>
  <si>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</si>
  <si>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</si>
  <si>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</si>
  <si>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</si>
  <si>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</si>
  <si>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</si>
  <si>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</si>
  <si>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</si>
  <si>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</si>
  <si>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</si>
  <si>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</si>
  <si>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</si>
  <si>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</si>
  <si>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</si>
  <si>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</si>
  <si>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</si>
  <si>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</si>
  <si>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</si>
  <si>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</si>
  <si>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</si>
  <si>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</si>
  <si>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</si>
  <si>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</si>
  <si>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</si>
  <si>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</si>
  <si>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</si>
  <si>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</si>
  <si>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</si>
  <si>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</si>
  <si>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</si>
  <si>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</si>
  <si>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</si>
  <si>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</si>
  <si>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</si>
  <si>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</si>
  <si>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</si>
  <si>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</si>
  <si>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</si>
  <si>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</si>
  <si>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</si>
  <si>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</si>
  <si>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</si>
  <si>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</si>
  <si>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</si>
  <si>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</si>
  <si>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</si>
  <si>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</si>
  <si>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</si>
  <si>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</si>
  <si>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</si>
  <si>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</si>
  <si>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</si>
  <si>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</si>
  <si>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</si>
  <si>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</si>
  <si>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</si>
  <si>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</si>
  <si>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</si>
  <si>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</si>
  <si>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</si>
  <si>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</si>
  <si>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</si>
  <si>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</si>
  <si>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</si>
  <si>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</si>
  <si>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</si>
  <si>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</si>
  <si>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</si>
  <si>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</si>
  <si>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</si>
  <si>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</si>
  <si>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</si>
  <si>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</si>
  <si>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</si>
  <si>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</si>
  <si>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</si>
  <si>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</si>
  <si>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</si>
  <si>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</si>
  <si>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</si>
  <si>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</si>
  <si>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</si>
  <si>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</si>
  <si>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</si>
  <si>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</si>
  <si>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</si>
  <si>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</si>
  <si>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</si>
  <si>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</si>
  <si>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</si>
  <si>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</si>
  <si>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</si>
  <si>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</si>
  <si>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</si>
  <si>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</si>
  <si>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</si>
  <si>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</si>
  <si>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</si>
  <si>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</si>
  <si>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</si>
  <si>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</si>
  <si>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</si>
  <si>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</si>
  <si>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</si>
  <si>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</si>
  <si>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</si>
  <si>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</si>
  <si>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</si>
  <si>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</si>
  <si>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</si>
  <si>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</si>
  <si>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</si>
  <si>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</si>
  <si>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</si>
  <si>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</si>
  <si>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</si>
  <si>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</si>
  <si>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</si>
  <si>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</si>
  <si>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</si>
  <si>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склад</t>
  </si>
  <si>
    <t>15,07,</t>
  </si>
  <si>
    <t>18,07,</t>
  </si>
  <si>
    <t>16,07,</t>
  </si>
  <si>
    <t>17,07,</t>
  </si>
  <si>
    <t>21,07,</t>
  </si>
  <si>
    <t>22-1,</t>
  </si>
  <si>
    <t>22-2,</t>
  </si>
  <si>
    <t>23,07,</t>
  </si>
  <si>
    <t>27,06,</t>
  </si>
  <si>
    <t>04,07,</t>
  </si>
  <si>
    <t>11,07,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</si>
</sst>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7" fillId="5" borderId="0" xfId="0" applyFont="1" applyFill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09.07.2025 - 16.07.2025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15,07,</v>
          </cell>
          <cell r="M5" t="str">
            <v>18,07,</v>
          </cell>
          <cell r="N5" t="str">
            <v>16,07,</v>
          </cell>
          <cell r="O5" t="str">
            <v>17,07,</v>
          </cell>
          <cell r="T5" t="str">
            <v>21,07,</v>
          </cell>
          <cell r="U5" t="str">
            <v>21,07,</v>
          </cell>
          <cell r="V5" t="str">
            <v>22,07-1</v>
          </cell>
          <cell r="X5" t="str">
            <v>22,07-2</v>
          </cell>
          <cell r="AE5" t="str">
            <v>27,06,</v>
          </cell>
          <cell r="AF5" t="str">
            <v>04,07,</v>
          </cell>
          <cell r="AG5" t="str">
            <v>11,07,</v>
          </cell>
          <cell r="AH5" t="str">
            <v>16,07,</v>
          </cell>
        </row>
        <row r="6">
          <cell r="E6">
            <v>149498.95100000006</v>
          </cell>
          <cell r="F6">
            <v>35281.695999999996</v>
          </cell>
          <cell r="J6">
            <v>171008.226</v>
          </cell>
          <cell r="K6">
            <v>-21509.275000000009</v>
          </cell>
          <cell r="L6">
            <v>28030</v>
          </cell>
          <cell r="M6">
            <v>30300</v>
          </cell>
          <cell r="N6">
            <v>29960</v>
          </cell>
          <cell r="O6">
            <v>29350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18128</v>
          </cell>
          <cell r="U6">
            <v>12000</v>
          </cell>
          <cell r="V6">
            <v>27530</v>
          </cell>
          <cell r="W6">
            <v>27063.790199999992</v>
          </cell>
          <cell r="X6">
            <v>28480</v>
          </cell>
          <cell r="AA6">
            <v>0</v>
          </cell>
          <cell r="AB6">
            <v>0</v>
          </cell>
          <cell r="AC6">
            <v>0</v>
          </cell>
          <cell r="AD6">
            <v>14180</v>
          </cell>
          <cell r="AE6">
            <v>26597.921600000012</v>
          </cell>
          <cell r="AF6">
            <v>28254.349000000013</v>
          </cell>
          <cell r="AG6">
            <v>26363.711800000001</v>
          </cell>
          <cell r="AH6">
            <v>34439.969000000005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589.23199999999997</v>
          </cell>
          <cell r="D7">
            <v>384.745</v>
          </cell>
          <cell r="E7">
            <v>746.93100000000004</v>
          </cell>
          <cell r="F7">
            <v>203.726</v>
          </cell>
          <cell r="G7" t="str">
            <v>н</v>
          </cell>
          <cell r="H7">
            <v>1</v>
          </cell>
          <cell r="I7">
            <v>45</v>
          </cell>
          <cell r="J7">
            <v>858.59699999999998</v>
          </cell>
          <cell r="K7">
            <v>-111.66599999999994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U7">
            <v>250</v>
          </cell>
          <cell r="V7">
            <v>200</v>
          </cell>
          <cell r="W7">
            <v>149.3862</v>
          </cell>
          <cell r="X7">
            <v>200</v>
          </cell>
          <cell r="Y7">
            <v>8.392515506787106</v>
          </cell>
          <cell r="Z7">
            <v>1.3637538139399756</v>
          </cell>
          <cell r="AD7">
            <v>0</v>
          </cell>
          <cell r="AE7">
            <v>112.1538</v>
          </cell>
          <cell r="AF7">
            <v>116.42840000000001</v>
          </cell>
          <cell r="AG7">
            <v>112.917</v>
          </cell>
          <cell r="AH7">
            <v>224.874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951.33900000000006</v>
          </cell>
          <cell r="D8">
            <v>214.084</v>
          </cell>
          <cell r="E8">
            <v>815.60699999999997</v>
          </cell>
          <cell r="F8">
            <v>342.43099999999998</v>
          </cell>
          <cell r="G8" t="str">
            <v>ябл</v>
          </cell>
          <cell r="H8">
            <v>1</v>
          </cell>
          <cell r="I8">
            <v>45</v>
          </cell>
          <cell r="J8">
            <v>927.35599999999999</v>
          </cell>
          <cell r="K8">
            <v>-111.74900000000002</v>
          </cell>
          <cell r="L8">
            <v>100</v>
          </cell>
          <cell r="M8">
            <v>180</v>
          </cell>
          <cell r="N8">
            <v>120</v>
          </cell>
          <cell r="O8">
            <v>120</v>
          </cell>
          <cell r="U8">
            <v>100</v>
          </cell>
          <cell r="V8">
            <v>180</v>
          </cell>
          <cell r="W8">
            <v>163.12139999999999</v>
          </cell>
          <cell r="X8">
            <v>200</v>
          </cell>
          <cell r="Y8">
            <v>8.2296436886883022</v>
          </cell>
          <cell r="Z8">
            <v>2.0992401977913384</v>
          </cell>
          <cell r="AD8">
            <v>0</v>
          </cell>
          <cell r="AE8">
            <v>304.7226</v>
          </cell>
          <cell r="AF8">
            <v>198.3828</v>
          </cell>
          <cell r="AG8">
            <v>156.4554</v>
          </cell>
          <cell r="AH8">
            <v>218.80600000000001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841.34699999999998</v>
          </cell>
          <cell r="D9">
            <v>2313.076</v>
          </cell>
          <cell r="E9">
            <v>2606.6799999999998</v>
          </cell>
          <cell r="F9">
            <v>482.15</v>
          </cell>
          <cell r="G9" t="str">
            <v>ткмай</v>
          </cell>
          <cell r="H9">
            <v>1</v>
          </cell>
          <cell r="I9">
            <v>45</v>
          </cell>
          <cell r="J9">
            <v>3173.9760000000001</v>
          </cell>
          <cell r="K9">
            <v>-567.29600000000028</v>
          </cell>
          <cell r="L9">
            <v>800</v>
          </cell>
          <cell r="M9">
            <v>600</v>
          </cell>
          <cell r="N9">
            <v>500</v>
          </cell>
          <cell r="O9">
            <v>670</v>
          </cell>
          <cell r="U9">
            <v>300</v>
          </cell>
          <cell r="V9">
            <v>300</v>
          </cell>
          <cell r="W9">
            <v>521.33600000000001</v>
          </cell>
          <cell r="X9">
            <v>600</v>
          </cell>
          <cell r="Y9">
            <v>8.1562562339834574</v>
          </cell>
          <cell r="Z9">
            <v>0.92483542283671172</v>
          </cell>
          <cell r="AD9">
            <v>0</v>
          </cell>
          <cell r="AE9">
            <v>525.65539999999999</v>
          </cell>
          <cell r="AF9">
            <v>513.16380000000004</v>
          </cell>
          <cell r="AG9">
            <v>551.42460000000005</v>
          </cell>
          <cell r="AH9">
            <v>746.45100000000002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686</v>
          </cell>
          <cell r="D10">
            <v>3009</v>
          </cell>
          <cell r="E10">
            <v>3348</v>
          </cell>
          <cell r="F10">
            <v>260</v>
          </cell>
          <cell r="G10" t="str">
            <v>ябл</v>
          </cell>
          <cell r="H10">
            <v>0.4</v>
          </cell>
          <cell r="I10">
            <v>45</v>
          </cell>
          <cell r="J10">
            <v>3835</v>
          </cell>
          <cell r="K10">
            <v>-487</v>
          </cell>
          <cell r="L10">
            <v>700</v>
          </cell>
          <cell r="M10">
            <v>600</v>
          </cell>
          <cell r="N10">
            <v>700</v>
          </cell>
          <cell r="O10">
            <v>700</v>
          </cell>
          <cell r="T10">
            <v>900</v>
          </cell>
          <cell r="U10">
            <v>600</v>
          </cell>
          <cell r="V10">
            <v>900</v>
          </cell>
          <cell r="W10">
            <v>629.6</v>
          </cell>
          <cell r="X10">
            <v>600</v>
          </cell>
          <cell r="Y10">
            <v>8.0368487928843706</v>
          </cell>
          <cell r="Z10">
            <v>0.4129606099110546</v>
          </cell>
          <cell r="AD10">
            <v>200</v>
          </cell>
          <cell r="AE10">
            <v>556</v>
          </cell>
          <cell r="AF10">
            <v>607.20000000000005</v>
          </cell>
          <cell r="AG10">
            <v>553.6</v>
          </cell>
          <cell r="AH10">
            <v>777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3440</v>
          </cell>
          <cell r="D11">
            <v>4365</v>
          </cell>
          <cell r="E11">
            <v>6173</v>
          </cell>
          <cell r="F11">
            <v>1546</v>
          </cell>
          <cell r="G11">
            <v>0</v>
          </cell>
          <cell r="H11">
            <v>0.45</v>
          </cell>
          <cell r="I11">
            <v>45</v>
          </cell>
          <cell r="J11">
            <v>6760</v>
          </cell>
          <cell r="K11">
            <v>-587</v>
          </cell>
          <cell r="L11">
            <v>500</v>
          </cell>
          <cell r="M11">
            <v>1000</v>
          </cell>
          <cell r="N11">
            <v>700</v>
          </cell>
          <cell r="O11">
            <v>500</v>
          </cell>
          <cell r="T11">
            <v>1404</v>
          </cell>
          <cell r="U11">
            <v>1100</v>
          </cell>
          <cell r="V11">
            <v>1200</v>
          </cell>
          <cell r="W11">
            <v>941.8</v>
          </cell>
          <cell r="X11">
            <v>1000</v>
          </cell>
          <cell r="Y11">
            <v>8.0123168400934386</v>
          </cell>
          <cell r="Z11">
            <v>1.6415374814185604</v>
          </cell>
          <cell r="AD11">
            <v>1464</v>
          </cell>
          <cell r="AE11">
            <v>932.4</v>
          </cell>
          <cell r="AF11">
            <v>876.4</v>
          </cell>
          <cell r="AG11">
            <v>792.4</v>
          </cell>
          <cell r="AH11">
            <v>1267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1122</v>
          </cell>
          <cell r="D12">
            <v>6106</v>
          </cell>
          <cell r="E12">
            <v>6050</v>
          </cell>
          <cell r="F12">
            <v>1036</v>
          </cell>
          <cell r="G12" t="str">
            <v>оконч</v>
          </cell>
          <cell r="H12">
            <v>0.45</v>
          </cell>
          <cell r="I12">
            <v>45</v>
          </cell>
          <cell r="J12">
            <v>7599</v>
          </cell>
          <cell r="K12">
            <v>-1549</v>
          </cell>
          <cell r="L12">
            <v>1400</v>
          </cell>
          <cell r="M12">
            <v>1100</v>
          </cell>
          <cell r="N12">
            <v>1500</v>
          </cell>
          <cell r="O12">
            <v>1200</v>
          </cell>
          <cell r="T12">
            <v>1500</v>
          </cell>
          <cell r="V12">
            <v>900</v>
          </cell>
          <cell r="W12">
            <v>1009.6</v>
          </cell>
          <cell r="X12">
            <v>1000</v>
          </cell>
          <cell r="Y12">
            <v>8.058637083993661</v>
          </cell>
          <cell r="Z12">
            <v>1.0261489698890649</v>
          </cell>
          <cell r="AD12">
            <v>1002</v>
          </cell>
          <cell r="AE12">
            <v>900.2</v>
          </cell>
          <cell r="AF12">
            <v>1043</v>
          </cell>
          <cell r="AG12">
            <v>1069</v>
          </cell>
          <cell r="AH12">
            <v>1312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57</v>
          </cell>
          <cell r="D13">
            <v>50</v>
          </cell>
          <cell r="E13">
            <v>66</v>
          </cell>
          <cell r="F13">
            <v>41</v>
          </cell>
          <cell r="G13">
            <v>0</v>
          </cell>
          <cell r="H13">
            <v>0.4</v>
          </cell>
          <cell r="I13">
            <v>50</v>
          </cell>
          <cell r="J13">
            <v>82.5</v>
          </cell>
          <cell r="K13">
            <v>-16.5</v>
          </cell>
          <cell r="L13">
            <v>0</v>
          </cell>
          <cell r="M13">
            <v>20</v>
          </cell>
          <cell r="N13">
            <v>30</v>
          </cell>
          <cell r="O13">
            <v>0</v>
          </cell>
          <cell r="V13">
            <v>20</v>
          </cell>
          <cell r="W13">
            <v>13.2</v>
          </cell>
          <cell r="Y13">
            <v>8.4090909090909101</v>
          </cell>
          <cell r="Z13">
            <v>3.1060606060606064</v>
          </cell>
          <cell r="AD13">
            <v>0</v>
          </cell>
          <cell r="AE13">
            <v>12.2</v>
          </cell>
          <cell r="AF13">
            <v>14.2</v>
          </cell>
          <cell r="AG13">
            <v>12.2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190</v>
          </cell>
          <cell r="D14">
            <v>321</v>
          </cell>
          <cell r="E14">
            <v>291</v>
          </cell>
          <cell r="F14">
            <v>217</v>
          </cell>
          <cell r="G14">
            <v>0</v>
          </cell>
          <cell r="H14">
            <v>0.17</v>
          </cell>
          <cell r="I14">
            <v>180</v>
          </cell>
          <cell r="J14">
            <v>369</v>
          </cell>
          <cell r="K14">
            <v>-78</v>
          </cell>
          <cell r="L14">
            <v>100</v>
          </cell>
          <cell r="M14">
            <v>200</v>
          </cell>
          <cell r="N14">
            <v>200</v>
          </cell>
          <cell r="O14">
            <v>0</v>
          </cell>
          <cell r="W14">
            <v>58.2</v>
          </cell>
          <cell r="Y14">
            <v>12.319587628865978</v>
          </cell>
          <cell r="Z14">
            <v>3.7285223367697591</v>
          </cell>
          <cell r="AD14">
            <v>0</v>
          </cell>
          <cell r="AE14">
            <v>55.6</v>
          </cell>
          <cell r="AF14">
            <v>60</v>
          </cell>
          <cell r="AG14">
            <v>62.4</v>
          </cell>
          <cell r="AH14">
            <v>75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145</v>
          </cell>
          <cell r="D15">
            <v>347</v>
          </cell>
          <cell r="E15">
            <v>304</v>
          </cell>
          <cell r="F15">
            <v>180</v>
          </cell>
          <cell r="G15">
            <v>0</v>
          </cell>
          <cell r="H15">
            <v>0.3</v>
          </cell>
          <cell r="I15">
            <v>40</v>
          </cell>
          <cell r="J15">
            <v>366</v>
          </cell>
          <cell r="K15">
            <v>-62</v>
          </cell>
          <cell r="L15">
            <v>30</v>
          </cell>
          <cell r="M15">
            <v>70</v>
          </cell>
          <cell r="N15">
            <v>80</v>
          </cell>
          <cell r="O15">
            <v>70</v>
          </cell>
          <cell r="W15">
            <v>60.8</v>
          </cell>
          <cell r="X15">
            <v>100</v>
          </cell>
          <cell r="Y15">
            <v>8.7171052631578956</v>
          </cell>
          <cell r="Z15">
            <v>2.9605263157894739</v>
          </cell>
          <cell r="AD15">
            <v>0</v>
          </cell>
          <cell r="AE15">
            <v>63.4</v>
          </cell>
          <cell r="AF15">
            <v>74.599999999999994</v>
          </cell>
          <cell r="AG15">
            <v>62</v>
          </cell>
          <cell r="AH15">
            <v>72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697</v>
          </cell>
          <cell r="D16">
            <v>1568</v>
          </cell>
          <cell r="E16">
            <v>1465</v>
          </cell>
          <cell r="F16">
            <v>771.8</v>
          </cell>
          <cell r="G16">
            <v>0</v>
          </cell>
          <cell r="H16">
            <v>0.17</v>
          </cell>
          <cell r="I16">
            <v>180</v>
          </cell>
          <cell r="J16">
            <v>1637</v>
          </cell>
          <cell r="K16">
            <v>-172</v>
          </cell>
          <cell r="L16">
            <v>500</v>
          </cell>
          <cell r="M16">
            <v>1000</v>
          </cell>
          <cell r="N16">
            <v>1000</v>
          </cell>
          <cell r="O16">
            <v>0</v>
          </cell>
          <cell r="W16">
            <v>293</v>
          </cell>
          <cell r="Y16">
            <v>11.166552901023891</v>
          </cell>
          <cell r="Z16">
            <v>2.6341296928327642</v>
          </cell>
          <cell r="AD16">
            <v>0</v>
          </cell>
          <cell r="AE16">
            <v>278.60000000000002</v>
          </cell>
          <cell r="AF16">
            <v>306.8</v>
          </cell>
          <cell r="AG16">
            <v>298.8</v>
          </cell>
          <cell r="AH16">
            <v>382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147</v>
          </cell>
          <cell r="D17">
            <v>877</v>
          </cell>
          <cell r="E17">
            <v>628</v>
          </cell>
          <cell r="F17">
            <v>383</v>
          </cell>
          <cell r="G17">
            <v>0</v>
          </cell>
          <cell r="H17">
            <v>0.35</v>
          </cell>
          <cell r="I17">
            <v>45</v>
          </cell>
          <cell r="J17">
            <v>850</v>
          </cell>
          <cell r="K17">
            <v>-222</v>
          </cell>
          <cell r="L17">
            <v>170</v>
          </cell>
          <cell r="M17">
            <v>150</v>
          </cell>
          <cell r="N17">
            <v>100</v>
          </cell>
          <cell r="O17">
            <v>150</v>
          </cell>
          <cell r="U17">
            <v>100</v>
          </cell>
          <cell r="V17">
            <v>100</v>
          </cell>
          <cell r="W17">
            <v>125.6</v>
          </cell>
          <cell r="X17">
            <v>100</v>
          </cell>
          <cell r="Y17">
            <v>9.9761146496815289</v>
          </cell>
          <cell r="Z17">
            <v>3.0493630573248409</v>
          </cell>
          <cell r="AD17">
            <v>0</v>
          </cell>
          <cell r="AE17">
            <v>121.4</v>
          </cell>
          <cell r="AF17">
            <v>153.4</v>
          </cell>
          <cell r="AG17">
            <v>144.19999999999999</v>
          </cell>
          <cell r="AH17">
            <v>161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69</v>
          </cell>
          <cell r="D18">
            <v>133</v>
          </cell>
          <cell r="E18">
            <v>102</v>
          </cell>
          <cell r="F18">
            <v>98</v>
          </cell>
          <cell r="G18" t="str">
            <v>н</v>
          </cell>
          <cell r="H18">
            <v>0.35</v>
          </cell>
          <cell r="I18">
            <v>45</v>
          </cell>
          <cell r="J18">
            <v>126</v>
          </cell>
          <cell r="K18">
            <v>-24</v>
          </cell>
          <cell r="L18">
            <v>20</v>
          </cell>
          <cell r="M18">
            <v>20</v>
          </cell>
          <cell r="N18">
            <v>0</v>
          </cell>
          <cell r="O18">
            <v>0</v>
          </cell>
          <cell r="V18">
            <v>20</v>
          </cell>
          <cell r="W18">
            <v>20.399999999999999</v>
          </cell>
          <cell r="X18">
            <v>20</v>
          </cell>
          <cell r="Y18">
            <v>8.7254901960784323</v>
          </cell>
          <cell r="Z18">
            <v>4.8039215686274517</v>
          </cell>
          <cell r="AD18">
            <v>0</v>
          </cell>
          <cell r="AE18">
            <v>24.2</v>
          </cell>
          <cell r="AF18">
            <v>28.2</v>
          </cell>
          <cell r="AG18">
            <v>20.6</v>
          </cell>
          <cell r="AH18">
            <v>23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272</v>
          </cell>
          <cell r="D19">
            <v>66</v>
          </cell>
          <cell r="E19">
            <v>210</v>
          </cell>
          <cell r="F19">
            <v>122</v>
          </cell>
          <cell r="G19">
            <v>0</v>
          </cell>
          <cell r="H19">
            <v>0.35</v>
          </cell>
          <cell r="I19">
            <v>45</v>
          </cell>
          <cell r="J19">
            <v>226</v>
          </cell>
          <cell r="K19">
            <v>-16</v>
          </cell>
          <cell r="L19">
            <v>0</v>
          </cell>
          <cell r="M19">
            <v>20</v>
          </cell>
          <cell r="N19">
            <v>0</v>
          </cell>
          <cell r="O19">
            <v>0</v>
          </cell>
          <cell r="U19">
            <v>100</v>
          </cell>
          <cell r="V19">
            <v>60</v>
          </cell>
          <cell r="W19">
            <v>42</v>
          </cell>
          <cell r="X19">
            <v>50</v>
          </cell>
          <cell r="Y19">
            <v>8.3809523809523814</v>
          </cell>
          <cell r="Z19">
            <v>2.9047619047619047</v>
          </cell>
          <cell r="AD19">
            <v>0</v>
          </cell>
          <cell r="AE19">
            <v>68.400000000000006</v>
          </cell>
          <cell r="AF19">
            <v>46.8</v>
          </cell>
          <cell r="AG19">
            <v>30.4</v>
          </cell>
          <cell r="AH19">
            <v>83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247</v>
          </cell>
          <cell r="D20">
            <v>591</v>
          </cell>
          <cell r="E20">
            <v>708</v>
          </cell>
          <cell r="F20">
            <v>118</v>
          </cell>
          <cell r="G20">
            <v>0</v>
          </cell>
          <cell r="H20">
            <v>0.35</v>
          </cell>
          <cell r="I20">
            <v>45</v>
          </cell>
          <cell r="J20">
            <v>827</v>
          </cell>
          <cell r="K20">
            <v>-119</v>
          </cell>
          <cell r="L20">
            <v>200</v>
          </cell>
          <cell r="M20">
            <v>200</v>
          </cell>
          <cell r="N20">
            <v>60</v>
          </cell>
          <cell r="O20">
            <v>200</v>
          </cell>
          <cell r="U20">
            <v>100</v>
          </cell>
          <cell r="V20">
            <v>120</v>
          </cell>
          <cell r="W20">
            <v>141.6</v>
          </cell>
          <cell r="X20">
            <v>220</v>
          </cell>
          <cell r="Y20">
            <v>8.601694915254237</v>
          </cell>
          <cell r="Z20">
            <v>0.83333333333333337</v>
          </cell>
          <cell r="AD20">
            <v>0</v>
          </cell>
          <cell r="AE20">
            <v>121.2</v>
          </cell>
          <cell r="AF20">
            <v>126.4</v>
          </cell>
          <cell r="AG20">
            <v>131.80000000000001</v>
          </cell>
          <cell r="AH20">
            <v>189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123.66200000000001</v>
          </cell>
          <cell r="D21">
            <v>628.24400000000003</v>
          </cell>
          <cell r="E21">
            <v>583.02300000000002</v>
          </cell>
          <cell r="F21">
            <v>157.46</v>
          </cell>
          <cell r="G21">
            <v>0</v>
          </cell>
          <cell r="H21">
            <v>1</v>
          </cell>
          <cell r="I21">
            <v>50</v>
          </cell>
          <cell r="J21">
            <v>756.29600000000005</v>
          </cell>
          <cell r="K21">
            <v>-173.27300000000002</v>
          </cell>
          <cell r="L21">
            <v>220</v>
          </cell>
          <cell r="M21">
            <v>150</v>
          </cell>
          <cell r="N21">
            <v>80</v>
          </cell>
          <cell r="O21">
            <v>120</v>
          </cell>
          <cell r="V21">
            <v>100</v>
          </cell>
          <cell r="W21">
            <v>116.6046</v>
          </cell>
          <cell r="X21">
            <v>110</v>
          </cell>
          <cell r="Y21">
            <v>8.0396485215849118</v>
          </cell>
          <cell r="Z21">
            <v>1.3503755426458304</v>
          </cell>
          <cell r="AD21">
            <v>0</v>
          </cell>
          <cell r="AE21">
            <v>102.8984</v>
          </cell>
          <cell r="AF21">
            <v>109.8638</v>
          </cell>
          <cell r="AG21">
            <v>125.123</v>
          </cell>
          <cell r="AH21">
            <v>173.13499999999999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2138.2489999999998</v>
          </cell>
          <cell r="D22">
            <v>4805.9319999999998</v>
          </cell>
          <cell r="E22">
            <v>5336.6139999999996</v>
          </cell>
          <cell r="F22">
            <v>1428.9960000000001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6208.0959999999995</v>
          </cell>
          <cell r="K22">
            <v>-871.48199999999997</v>
          </cell>
          <cell r="L22">
            <v>1200</v>
          </cell>
          <cell r="M22">
            <v>1000</v>
          </cell>
          <cell r="N22">
            <v>1000</v>
          </cell>
          <cell r="O22">
            <v>1000</v>
          </cell>
          <cell r="U22">
            <v>400</v>
          </cell>
          <cell r="V22">
            <v>1400</v>
          </cell>
          <cell r="W22">
            <v>1067.3227999999999</v>
          </cell>
          <cell r="X22">
            <v>1500</v>
          </cell>
          <cell r="Y22">
            <v>8.3657877448134723</v>
          </cell>
          <cell r="Z22">
            <v>1.3388601836295451</v>
          </cell>
          <cell r="AD22">
            <v>0</v>
          </cell>
          <cell r="AE22">
            <v>1122.0922</v>
          </cell>
          <cell r="AF22">
            <v>1206.2244000000001</v>
          </cell>
          <cell r="AG22">
            <v>1001.7270000000001</v>
          </cell>
          <cell r="AH22">
            <v>1541.806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124.599</v>
          </cell>
          <cell r="D23">
            <v>428.76799999999997</v>
          </cell>
          <cell r="E23">
            <v>483.16399999999999</v>
          </cell>
          <cell r="F23">
            <v>56.051000000000002</v>
          </cell>
          <cell r="G23">
            <v>0</v>
          </cell>
          <cell r="H23">
            <v>1</v>
          </cell>
          <cell r="I23">
            <v>50</v>
          </cell>
          <cell r="J23">
            <v>533.36</v>
          </cell>
          <cell r="K23">
            <v>-50.196000000000026</v>
          </cell>
          <cell r="L23">
            <v>100</v>
          </cell>
          <cell r="M23">
            <v>100</v>
          </cell>
          <cell r="N23">
            <v>80</v>
          </cell>
          <cell r="O23">
            <v>0</v>
          </cell>
          <cell r="U23">
            <v>200</v>
          </cell>
          <cell r="V23">
            <v>140</v>
          </cell>
          <cell r="W23">
            <v>96.632800000000003</v>
          </cell>
          <cell r="X23">
            <v>100</v>
          </cell>
          <cell r="Y23">
            <v>8.0309273869741933</v>
          </cell>
          <cell r="Z23">
            <v>0.58004114544957819</v>
          </cell>
          <cell r="AD23">
            <v>0</v>
          </cell>
          <cell r="AE23">
            <v>71.667999999999992</v>
          </cell>
          <cell r="AF23">
            <v>84.124600000000001</v>
          </cell>
          <cell r="AG23">
            <v>76.770200000000003</v>
          </cell>
          <cell r="AH23">
            <v>212.93199999999999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586.04300000000001</v>
          </cell>
          <cell r="D24">
            <v>1159.4359999999999</v>
          </cell>
          <cell r="E24">
            <v>1373.2270000000001</v>
          </cell>
          <cell r="F24">
            <v>349.86799999999999</v>
          </cell>
          <cell r="G24">
            <v>0</v>
          </cell>
          <cell r="H24">
            <v>1</v>
          </cell>
          <cell r="I24">
            <v>60</v>
          </cell>
          <cell r="J24">
            <v>1656.143</v>
          </cell>
          <cell r="K24">
            <v>-282.91599999999994</v>
          </cell>
          <cell r="L24">
            <v>380</v>
          </cell>
          <cell r="M24">
            <v>300</v>
          </cell>
          <cell r="N24">
            <v>200</v>
          </cell>
          <cell r="O24">
            <v>150</v>
          </cell>
          <cell r="U24">
            <v>200</v>
          </cell>
          <cell r="V24">
            <v>350</v>
          </cell>
          <cell r="W24">
            <v>274.6454</v>
          </cell>
          <cell r="X24">
            <v>300</v>
          </cell>
          <cell r="Y24">
            <v>8.1190800938227987</v>
          </cell>
          <cell r="Z24">
            <v>1.2738898958438771</v>
          </cell>
          <cell r="AD24">
            <v>0</v>
          </cell>
          <cell r="AE24">
            <v>269.19319999999999</v>
          </cell>
          <cell r="AF24">
            <v>309.36840000000001</v>
          </cell>
          <cell r="AG24">
            <v>256.07600000000002</v>
          </cell>
          <cell r="AH24">
            <v>394.11700000000002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169.47499999999999</v>
          </cell>
          <cell r="D25">
            <v>751.63900000000001</v>
          </cell>
          <cell r="E25">
            <v>728.30200000000002</v>
          </cell>
          <cell r="F25">
            <v>180.42699999999999</v>
          </cell>
          <cell r="G25">
            <v>0</v>
          </cell>
          <cell r="H25">
            <v>1</v>
          </cell>
          <cell r="I25">
            <v>50</v>
          </cell>
          <cell r="J25">
            <v>799.01400000000001</v>
          </cell>
          <cell r="K25">
            <v>-70.711999999999989</v>
          </cell>
          <cell r="L25">
            <v>210</v>
          </cell>
          <cell r="M25">
            <v>150</v>
          </cell>
          <cell r="N25">
            <v>150</v>
          </cell>
          <cell r="O25">
            <v>80</v>
          </cell>
          <cell r="U25">
            <v>100</v>
          </cell>
          <cell r="V25">
            <v>150</v>
          </cell>
          <cell r="W25">
            <v>145.66040000000001</v>
          </cell>
          <cell r="X25">
            <v>150</v>
          </cell>
          <cell r="Y25">
            <v>8.0353136473605726</v>
          </cell>
          <cell r="Z25">
            <v>1.2386825794793916</v>
          </cell>
          <cell r="AD25">
            <v>0</v>
          </cell>
          <cell r="AE25">
            <v>115.4734</v>
          </cell>
          <cell r="AF25">
            <v>141.06800000000001</v>
          </cell>
          <cell r="AG25">
            <v>143.1592</v>
          </cell>
          <cell r="AH25">
            <v>237.14400000000001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92.614000000000004</v>
          </cell>
          <cell r="D26">
            <v>150.458</v>
          </cell>
          <cell r="E26">
            <v>180.88</v>
          </cell>
          <cell r="F26">
            <v>60.456000000000003</v>
          </cell>
          <cell r="G26">
            <v>0</v>
          </cell>
          <cell r="H26">
            <v>1</v>
          </cell>
          <cell r="I26">
            <v>60</v>
          </cell>
          <cell r="J26">
            <v>238.011</v>
          </cell>
          <cell r="K26">
            <v>-57.131</v>
          </cell>
          <cell r="L26">
            <v>30</v>
          </cell>
          <cell r="M26">
            <v>50</v>
          </cell>
          <cell r="N26">
            <v>40</v>
          </cell>
          <cell r="O26">
            <v>50</v>
          </cell>
          <cell r="V26">
            <v>40</v>
          </cell>
          <cell r="W26">
            <v>36.176000000000002</v>
          </cell>
          <cell r="X26">
            <v>30</v>
          </cell>
          <cell r="Y26">
            <v>8.3053958425475454</v>
          </cell>
          <cell r="Z26">
            <v>1.6711632021229545</v>
          </cell>
          <cell r="AD26">
            <v>0</v>
          </cell>
          <cell r="AE26">
            <v>41.505800000000001</v>
          </cell>
          <cell r="AF26">
            <v>37.930399999999999</v>
          </cell>
          <cell r="AG26">
            <v>34.957999999999998</v>
          </cell>
          <cell r="AH26">
            <v>41.258000000000003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33.034999999999997</v>
          </cell>
          <cell r="D27">
            <v>207.63399999999999</v>
          </cell>
          <cell r="E27">
            <v>168.30699999999999</v>
          </cell>
          <cell r="F27">
            <v>66.180999999999997</v>
          </cell>
          <cell r="G27">
            <v>0</v>
          </cell>
          <cell r="H27">
            <v>1</v>
          </cell>
          <cell r="I27">
            <v>60</v>
          </cell>
          <cell r="J27">
            <v>234.14099999999999</v>
          </cell>
          <cell r="K27">
            <v>-65.834000000000003</v>
          </cell>
          <cell r="L27">
            <v>60</v>
          </cell>
          <cell r="M27">
            <v>30</v>
          </cell>
          <cell r="N27">
            <v>30</v>
          </cell>
          <cell r="O27">
            <v>20</v>
          </cell>
          <cell r="V27">
            <v>40</v>
          </cell>
          <cell r="W27">
            <v>33.6614</v>
          </cell>
          <cell r="X27">
            <v>40</v>
          </cell>
          <cell r="Y27">
            <v>8.5017557202017731</v>
          </cell>
          <cell r="Z27">
            <v>1.9660798421931351</v>
          </cell>
          <cell r="AD27">
            <v>0</v>
          </cell>
          <cell r="AE27">
            <v>36.22</v>
          </cell>
          <cell r="AF27">
            <v>36.083199999999998</v>
          </cell>
          <cell r="AG27">
            <v>34.2776</v>
          </cell>
          <cell r="AH27">
            <v>40.524000000000001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147.292</v>
          </cell>
          <cell r="D28">
            <v>834.98199999999997</v>
          </cell>
          <cell r="E28">
            <v>518.99699999999996</v>
          </cell>
          <cell r="F28">
            <v>51.694000000000003</v>
          </cell>
          <cell r="G28" t="str">
            <v>ткмай</v>
          </cell>
          <cell r="H28">
            <v>1</v>
          </cell>
          <cell r="I28">
            <v>60</v>
          </cell>
          <cell r="J28">
            <v>864.03300000000002</v>
          </cell>
          <cell r="K28">
            <v>-345.03600000000006</v>
          </cell>
          <cell r="L28">
            <v>200</v>
          </cell>
          <cell r="M28">
            <v>150</v>
          </cell>
          <cell r="N28">
            <v>190</v>
          </cell>
          <cell r="O28">
            <v>200</v>
          </cell>
          <cell r="V28">
            <v>100</v>
          </cell>
          <cell r="W28">
            <v>103.79939999999999</v>
          </cell>
          <cell r="X28">
            <v>100</v>
          </cell>
          <cell r="Y28">
            <v>9.553947325321726</v>
          </cell>
          <cell r="Z28">
            <v>0.4980182929766454</v>
          </cell>
          <cell r="AD28">
            <v>0</v>
          </cell>
          <cell r="AE28">
            <v>107.39680000000001</v>
          </cell>
          <cell r="AF28">
            <v>98.166799999999995</v>
          </cell>
          <cell r="AG28">
            <v>128.58340000000001</v>
          </cell>
          <cell r="AH28">
            <v>151.96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78.513999999999996</v>
          </cell>
          <cell r="D29">
            <v>151.91399999999999</v>
          </cell>
          <cell r="E29">
            <v>121.654</v>
          </cell>
          <cell r="F29">
            <v>100.285</v>
          </cell>
          <cell r="G29">
            <v>0</v>
          </cell>
          <cell r="H29">
            <v>1</v>
          </cell>
          <cell r="I29">
            <v>30</v>
          </cell>
          <cell r="J29">
            <v>140.316</v>
          </cell>
          <cell r="K29">
            <v>-18.662000000000006</v>
          </cell>
          <cell r="L29">
            <v>20</v>
          </cell>
          <cell r="M29">
            <v>20</v>
          </cell>
          <cell r="N29">
            <v>0</v>
          </cell>
          <cell r="O29">
            <v>0</v>
          </cell>
          <cell r="U29">
            <v>20</v>
          </cell>
          <cell r="V29">
            <v>20</v>
          </cell>
          <cell r="W29">
            <v>24.3308</v>
          </cell>
          <cell r="X29">
            <v>30</v>
          </cell>
          <cell r="Y29">
            <v>8.6427491081263259</v>
          </cell>
          <cell r="Z29">
            <v>4.1217304815295837</v>
          </cell>
          <cell r="AD29">
            <v>0</v>
          </cell>
          <cell r="AE29">
            <v>33.618600000000001</v>
          </cell>
          <cell r="AF29">
            <v>33.681400000000004</v>
          </cell>
          <cell r="AG29">
            <v>23.269600000000001</v>
          </cell>
          <cell r="AH29">
            <v>33.466000000000001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52.954999999999998</v>
          </cell>
          <cell r="D30">
            <v>208.80199999999999</v>
          </cell>
          <cell r="E30">
            <v>209.774</v>
          </cell>
          <cell r="F30">
            <v>51.982999999999997</v>
          </cell>
          <cell r="G30" t="str">
            <v>н</v>
          </cell>
          <cell r="H30">
            <v>1</v>
          </cell>
          <cell r="I30">
            <v>30</v>
          </cell>
          <cell r="J30">
            <v>218.52099999999999</v>
          </cell>
          <cell r="K30">
            <v>-8.7469999999999857</v>
          </cell>
          <cell r="L30">
            <v>30</v>
          </cell>
          <cell r="M30">
            <v>40</v>
          </cell>
          <cell r="N30">
            <v>80</v>
          </cell>
          <cell r="O30">
            <v>0</v>
          </cell>
          <cell r="U30">
            <v>40</v>
          </cell>
          <cell r="V30">
            <v>50</v>
          </cell>
          <cell r="W30">
            <v>41.954799999999999</v>
          </cell>
          <cell r="X30">
            <v>50</v>
          </cell>
          <cell r="Y30">
            <v>8.1512246512913897</v>
          </cell>
          <cell r="Z30">
            <v>1.2390239019134879</v>
          </cell>
          <cell r="AD30">
            <v>0</v>
          </cell>
          <cell r="AE30">
            <v>35.608600000000003</v>
          </cell>
          <cell r="AF30">
            <v>42.742399999999996</v>
          </cell>
          <cell r="AG30">
            <v>36.033000000000001</v>
          </cell>
          <cell r="AH30">
            <v>44.115000000000002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1187.778</v>
          </cell>
          <cell r="D31">
            <v>1047.7170000000001</v>
          </cell>
          <cell r="E31">
            <v>1738.2190000000001</v>
          </cell>
          <cell r="F31">
            <v>440.38400000000001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2305.6909999999998</v>
          </cell>
          <cell r="K31">
            <v>-567.47199999999975</v>
          </cell>
          <cell r="L31">
            <v>500</v>
          </cell>
          <cell r="M31">
            <v>600</v>
          </cell>
          <cell r="N31">
            <v>150</v>
          </cell>
          <cell r="O31">
            <v>700</v>
          </cell>
          <cell r="U31">
            <v>200</v>
          </cell>
          <cell r="V31">
            <v>200</v>
          </cell>
          <cell r="W31">
            <v>347.6438</v>
          </cell>
          <cell r="X31">
            <v>300</v>
          </cell>
          <cell r="Y31">
            <v>8.8895127714056752</v>
          </cell>
          <cell r="Z31">
            <v>1.266767881377433</v>
          </cell>
          <cell r="AD31">
            <v>0</v>
          </cell>
          <cell r="AE31">
            <v>374.85640000000001</v>
          </cell>
          <cell r="AF31">
            <v>328.80219999999997</v>
          </cell>
          <cell r="AG31">
            <v>387.65819999999997</v>
          </cell>
          <cell r="AH31">
            <v>500.06799999999998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83.418999999999997</v>
          </cell>
          <cell r="D32">
            <v>56.746000000000002</v>
          </cell>
          <cell r="E32">
            <v>121.396</v>
          </cell>
          <cell r="F32">
            <v>18.768999999999998</v>
          </cell>
          <cell r="G32">
            <v>0</v>
          </cell>
          <cell r="H32">
            <v>1</v>
          </cell>
          <cell r="I32">
            <v>40</v>
          </cell>
          <cell r="J32">
            <v>118.25</v>
          </cell>
          <cell r="K32">
            <v>3.1460000000000008</v>
          </cell>
          <cell r="L32">
            <v>0</v>
          </cell>
          <cell r="M32">
            <v>30</v>
          </cell>
          <cell r="N32">
            <v>80</v>
          </cell>
          <cell r="O32">
            <v>0</v>
          </cell>
          <cell r="U32">
            <v>20</v>
          </cell>
          <cell r="V32">
            <v>30</v>
          </cell>
          <cell r="W32">
            <v>24.279199999999999</v>
          </cell>
          <cell r="X32">
            <v>20</v>
          </cell>
          <cell r="Y32">
            <v>8.1868018715608422</v>
          </cell>
          <cell r="Z32">
            <v>0.77304853537184082</v>
          </cell>
          <cell r="AD32">
            <v>0</v>
          </cell>
          <cell r="AE32">
            <v>14.075999999999999</v>
          </cell>
          <cell r="AF32">
            <v>17.1296</v>
          </cell>
          <cell r="AG32">
            <v>20.187000000000001</v>
          </cell>
          <cell r="AH32">
            <v>17.655999999999999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182.44200000000001</v>
          </cell>
          <cell r="D33">
            <v>299.24900000000002</v>
          </cell>
          <cell r="E33">
            <v>304.16800000000001</v>
          </cell>
          <cell r="F33">
            <v>177.523</v>
          </cell>
          <cell r="G33" t="str">
            <v>н</v>
          </cell>
          <cell r="H33">
            <v>1</v>
          </cell>
          <cell r="I33">
            <v>35</v>
          </cell>
          <cell r="J33">
            <v>335.34</v>
          </cell>
          <cell r="K33">
            <v>-31.171999999999969</v>
          </cell>
          <cell r="L33">
            <v>50</v>
          </cell>
          <cell r="M33">
            <v>60</v>
          </cell>
          <cell r="N33">
            <v>50</v>
          </cell>
          <cell r="O33">
            <v>60</v>
          </cell>
          <cell r="V33">
            <v>30</v>
          </cell>
          <cell r="W33">
            <v>60.833600000000004</v>
          </cell>
          <cell r="X33">
            <v>60</v>
          </cell>
          <cell r="Y33">
            <v>8.0140415822834754</v>
          </cell>
          <cell r="Z33">
            <v>2.918173509376397</v>
          </cell>
          <cell r="AD33">
            <v>0</v>
          </cell>
          <cell r="AE33">
            <v>68.765200000000007</v>
          </cell>
          <cell r="AF33">
            <v>49.057200000000002</v>
          </cell>
          <cell r="AG33">
            <v>67.953800000000001</v>
          </cell>
          <cell r="AH33">
            <v>151.91999999999999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79.771000000000001</v>
          </cell>
          <cell r="D34">
            <v>127.024</v>
          </cell>
          <cell r="E34">
            <v>160.43899999999999</v>
          </cell>
          <cell r="F34">
            <v>39.146000000000001</v>
          </cell>
          <cell r="G34">
            <v>0</v>
          </cell>
          <cell r="H34">
            <v>1</v>
          </cell>
          <cell r="I34">
            <v>30</v>
          </cell>
          <cell r="J34">
            <v>176.06200000000001</v>
          </cell>
          <cell r="K34">
            <v>-15.623000000000019</v>
          </cell>
          <cell r="L34">
            <v>20</v>
          </cell>
          <cell r="M34">
            <v>30</v>
          </cell>
          <cell r="N34">
            <v>40</v>
          </cell>
          <cell r="O34">
            <v>10</v>
          </cell>
          <cell r="U34">
            <v>40</v>
          </cell>
          <cell r="V34">
            <v>50</v>
          </cell>
          <cell r="W34">
            <v>32.087800000000001</v>
          </cell>
          <cell r="X34">
            <v>30</v>
          </cell>
          <cell r="Y34">
            <v>8.076153553687071</v>
          </cell>
          <cell r="Z34">
            <v>1.2199652204264548</v>
          </cell>
          <cell r="AD34">
            <v>0</v>
          </cell>
          <cell r="AE34">
            <v>25.221399999999999</v>
          </cell>
          <cell r="AF34">
            <v>31.674799999999998</v>
          </cell>
          <cell r="AG34">
            <v>27.597199999999997</v>
          </cell>
          <cell r="AH34">
            <v>34.658999999999999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D35">
            <v>43.642000000000003</v>
          </cell>
          <cell r="E35">
            <v>21.925000000000001</v>
          </cell>
          <cell r="F35">
            <v>21.716999999999999</v>
          </cell>
          <cell r="G35" t="str">
            <v>н</v>
          </cell>
          <cell r="H35">
            <v>1</v>
          </cell>
          <cell r="I35">
            <v>45</v>
          </cell>
          <cell r="J35">
            <v>28.686</v>
          </cell>
          <cell r="K35">
            <v>-6.7609999999999992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U35">
            <v>10</v>
          </cell>
          <cell r="W35">
            <v>4.3849999999999998</v>
          </cell>
          <cell r="X35">
            <v>10</v>
          </cell>
          <cell r="Y35">
            <v>9.5135689851767395</v>
          </cell>
          <cell r="Z35">
            <v>4.9525655644241731</v>
          </cell>
          <cell r="AD35">
            <v>0</v>
          </cell>
          <cell r="AE35">
            <v>1.7873999999999999</v>
          </cell>
          <cell r="AF35">
            <v>4.6256000000000004</v>
          </cell>
          <cell r="AG35">
            <v>3.411</v>
          </cell>
          <cell r="AH35">
            <v>2.7120000000000002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9.1839999999999993</v>
          </cell>
          <cell r="D36">
            <v>33.323</v>
          </cell>
          <cell r="E36">
            <v>1.847</v>
          </cell>
          <cell r="F36">
            <v>22.266999999999999</v>
          </cell>
          <cell r="G36" t="str">
            <v>н</v>
          </cell>
          <cell r="H36">
            <v>1</v>
          </cell>
          <cell r="I36">
            <v>45</v>
          </cell>
          <cell r="J36">
            <v>5.8</v>
          </cell>
          <cell r="K36">
            <v>-3.9529999999999998</v>
          </cell>
          <cell r="L36">
            <v>0</v>
          </cell>
          <cell r="M36">
            <v>10</v>
          </cell>
          <cell r="N36">
            <v>10</v>
          </cell>
          <cell r="O36">
            <v>0</v>
          </cell>
          <cell r="W36">
            <v>0.36940000000000001</v>
          </cell>
          <cell r="Y36">
            <v>114.4206821873308</v>
          </cell>
          <cell r="Z36">
            <v>60.278830536004328</v>
          </cell>
          <cell r="AD36">
            <v>0</v>
          </cell>
          <cell r="AE36">
            <v>2.9973999999999998</v>
          </cell>
          <cell r="AF36">
            <v>2.7603999999999997</v>
          </cell>
          <cell r="AG36">
            <v>3.7164000000000001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-0.82399999999999995</v>
          </cell>
          <cell r="D37">
            <v>30.536000000000001</v>
          </cell>
          <cell r="E37">
            <v>2.7530000000000001</v>
          </cell>
          <cell r="F37">
            <v>25.164000000000001</v>
          </cell>
          <cell r="G37" t="str">
            <v>н</v>
          </cell>
          <cell r="H37">
            <v>1</v>
          </cell>
          <cell r="I37">
            <v>45</v>
          </cell>
          <cell r="J37">
            <v>9.6010000000000009</v>
          </cell>
          <cell r="K37">
            <v>-6.8480000000000008</v>
          </cell>
          <cell r="L37">
            <v>10</v>
          </cell>
          <cell r="M37">
            <v>10</v>
          </cell>
          <cell r="N37">
            <v>0</v>
          </cell>
          <cell r="O37">
            <v>0</v>
          </cell>
          <cell r="W37">
            <v>0.55059999999999998</v>
          </cell>
          <cell r="Y37">
            <v>82.026879767526339</v>
          </cell>
          <cell r="Z37">
            <v>45.702869596803488</v>
          </cell>
          <cell r="AD37">
            <v>0</v>
          </cell>
          <cell r="AE37">
            <v>2.9750000000000001</v>
          </cell>
          <cell r="AF37">
            <v>2.226</v>
          </cell>
          <cell r="AG37">
            <v>3.9064000000000001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1163</v>
          </cell>
          <cell r="D38">
            <v>837</v>
          </cell>
          <cell r="E38">
            <v>1739</v>
          </cell>
          <cell r="F38">
            <v>237</v>
          </cell>
          <cell r="G38" t="str">
            <v>отк</v>
          </cell>
          <cell r="H38">
            <v>0.35</v>
          </cell>
          <cell r="I38">
            <v>40</v>
          </cell>
          <cell r="J38">
            <v>1990</v>
          </cell>
          <cell r="K38">
            <v>-251</v>
          </cell>
          <cell r="L38">
            <v>400</v>
          </cell>
          <cell r="M38">
            <v>500</v>
          </cell>
          <cell r="N38">
            <v>200</v>
          </cell>
          <cell r="O38">
            <v>600</v>
          </cell>
          <cell r="U38">
            <v>200</v>
          </cell>
          <cell r="V38">
            <v>300</v>
          </cell>
          <cell r="W38">
            <v>347.8</v>
          </cell>
          <cell r="X38">
            <v>400</v>
          </cell>
          <cell r="Y38">
            <v>8.1569867740080504</v>
          </cell>
          <cell r="Z38">
            <v>0.68142610695802186</v>
          </cell>
          <cell r="AD38">
            <v>0</v>
          </cell>
          <cell r="AE38">
            <v>292.60000000000002</v>
          </cell>
          <cell r="AF38">
            <v>260</v>
          </cell>
          <cell r="AG38">
            <v>330</v>
          </cell>
          <cell r="AH38">
            <v>405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1307</v>
          </cell>
          <cell r="D39">
            <v>4239</v>
          </cell>
          <cell r="E39">
            <v>4809</v>
          </cell>
          <cell r="F39">
            <v>644</v>
          </cell>
          <cell r="G39">
            <v>0</v>
          </cell>
          <cell r="H39">
            <v>0.4</v>
          </cell>
          <cell r="I39">
            <v>40</v>
          </cell>
          <cell r="J39">
            <v>5375.8</v>
          </cell>
          <cell r="K39">
            <v>-566.80000000000018</v>
          </cell>
          <cell r="L39">
            <v>1100</v>
          </cell>
          <cell r="M39">
            <v>900</v>
          </cell>
          <cell r="N39">
            <v>1200</v>
          </cell>
          <cell r="O39">
            <v>1100</v>
          </cell>
          <cell r="T39">
            <v>1200</v>
          </cell>
          <cell r="V39">
            <v>600</v>
          </cell>
          <cell r="W39">
            <v>795</v>
          </cell>
          <cell r="X39">
            <v>900</v>
          </cell>
          <cell r="Y39">
            <v>8.1056603773584914</v>
          </cell>
          <cell r="Z39">
            <v>0.81006289308176105</v>
          </cell>
          <cell r="AD39">
            <v>834</v>
          </cell>
          <cell r="AE39">
            <v>717.2</v>
          </cell>
          <cell r="AF39">
            <v>823.8</v>
          </cell>
          <cell r="AG39">
            <v>801.4</v>
          </cell>
          <cell r="AH39">
            <v>890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2712</v>
          </cell>
          <cell r="D40">
            <v>6579</v>
          </cell>
          <cell r="E40">
            <v>7773</v>
          </cell>
          <cell r="F40">
            <v>1362</v>
          </cell>
          <cell r="G40">
            <v>0</v>
          </cell>
          <cell r="H40">
            <v>0.45</v>
          </cell>
          <cell r="I40">
            <v>45</v>
          </cell>
          <cell r="J40">
            <v>8408</v>
          </cell>
          <cell r="K40">
            <v>-635</v>
          </cell>
          <cell r="L40">
            <v>400</v>
          </cell>
          <cell r="M40">
            <v>900</v>
          </cell>
          <cell r="N40">
            <v>1000</v>
          </cell>
          <cell r="O40">
            <v>800</v>
          </cell>
          <cell r="T40">
            <v>3200</v>
          </cell>
          <cell r="U40">
            <v>500</v>
          </cell>
          <cell r="V40">
            <v>1100</v>
          </cell>
          <cell r="W40">
            <v>868.6</v>
          </cell>
          <cell r="X40">
            <v>1000</v>
          </cell>
          <cell r="Y40">
            <v>8.130324660373013</v>
          </cell>
          <cell r="Z40">
            <v>1.5680405249827307</v>
          </cell>
          <cell r="AD40">
            <v>3430</v>
          </cell>
          <cell r="AE40">
            <v>1038.4000000000001</v>
          </cell>
          <cell r="AF40">
            <v>995.2</v>
          </cell>
          <cell r="AG40">
            <v>814.6</v>
          </cell>
          <cell r="AH40">
            <v>1155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270.94600000000003</v>
          </cell>
          <cell r="D41">
            <v>3635.7489999999998</v>
          </cell>
          <cell r="E41">
            <v>1219.9349999999999</v>
          </cell>
          <cell r="F41">
            <v>334.41699999999997</v>
          </cell>
          <cell r="G41">
            <v>0</v>
          </cell>
          <cell r="H41">
            <v>1</v>
          </cell>
          <cell r="I41">
            <v>40</v>
          </cell>
          <cell r="J41">
            <v>1375.4770000000001</v>
          </cell>
          <cell r="K41">
            <v>-155.54200000000014</v>
          </cell>
          <cell r="L41">
            <v>400</v>
          </cell>
          <cell r="M41">
            <v>250</v>
          </cell>
          <cell r="N41">
            <v>300</v>
          </cell>
          <cell r="O41">
            <v>250</v>
          </cell>
          <cell r="V41">
            <v>200</v>
          </cell>
          <cell r="W41">
            <v>243.98699999999999</v>
          </cell>
          <cell r="X41">
            <v>300</v>
          </cell>
          <cell r="Y41">
            <v>8.3382188395283361</v>
          </cell>
          <cell r="Z41">
            <v>1.3706345010184968</v>
          </cell>
          <cell r="AD41">
            <v>0</v>
          </cell>
          <cell r="AE41">
            <v>100.97619999999999</v>
          </cell>
          <cell r="AF41">
            <v>224.45160000000001</v>
          </cell>
          <cell r="AG41">
            <v>240.38119999999998</v>
          </cell>
          <cell r="AH41">
            <v>309.98899999999998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810</v>
          </cell>
          <cell r="D42">
            <v>513</v>
          </cell>
          <cell r="E42">
            <v>643</v>
          </cell>
          <cell r="F42">
            <v>672</v>
          </cell>
          <cell r="G42">
            <v>0</v>
          </cell>
          <cell r="H42">
            <v>0.1</v>
          </cell>
          <cell r="I42">
            <v>730</v>
          </cell>
          <cell r="J42">
            <v>748</v>
          </cell>
          <cell r="K42">
            <v>-105</v>
          </cell>
          <cell r="L42">
            <v>0</v>
          </cell>
          <cell r="M42">
            <v>500</v>
          </cell>
          <cell r="N42">
            <v>0</v>
          </cell>
          <cell r="O42">
            <v>0</v>
          </cell>
          <cell r="W42">
            <v>128.6</v>
          </cell>
          <cell r="X42">
            <v>300</v>
          </cell>
          <cell r="Y42">
            <v>11.446345256609643</v>
          </cell>
          <cell r="Z42">
            <v>5.2255054432348373</v>
          </cell>
          <cell r="AD42">
            <v>0</v>
          </cell>
          <cell r="AE42">
            <v>124.2</v>
          </cell>
          <cell r="AF42">
            <v>172.2</v>
          </cell>
          <cell r="AG42">
            <v>130.6</v>
          </cell>
          <cell r="AH42">
            <v>165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566</v>
          </cell>
          <cell r="D43">
            <v>1245</v>
          </cell>
          <cell r="E43">
            <v>1326</v>
          </cell>
          <cell r="F43">
            <v>450</v>
          </cell>
          <cell r="G43">
            <v>0</v>
          </cell>
          <cell r="H43">
            <v>0.35</v>
          </cell>
          <cell r="I43">
            <v>40</v>
          </cell>
          <cell r="J43">
            <v>1504</v>
          </cell>
          <cell r="K43">
            <v>-178</v>
          </cell>
          <cell r="L43">
            <v>170</v>
          </cell>
          <cell r="M43">
            <v>250</v>
          </cell>
          <cell r="N43">
            <v>400</v>
          </cell>
          <cell r="O43">
            <v>300</v>
          </cell>
          <cell r="V43">
            <v>300</v>
          </cell>
          <cell r="W43">
            <v>265.2</v>
          </cell>
          <cell r="X43">
            <v>300</v>
          </cell>
          <cell r="Y43">
            <v>8.182503770739066</v>
          </cell>
          <cell r="Z43">
            <v>1.6968325791855203</v>
          </cell>
          <cell r="AD43">
            <v>0</v>
          </cell>
          <cell r="AE43">
            <v>234.8</v>
          </cell>
          <cell r="AF43">
            <v>299.39999999999998</v>
          </cell>
          <cell r="AG43">
            <v>257.60000000000002</v>
          </cell>
          <cell r="AH43">
            <v>396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174.28399999999999</v>
          </cell>
          <cell r="D44">
            <v>257.74400000000003</v>
          </cell>
          <cell r="E44">
            <v>244.73099999999999</v>
          </cell>
          <cell r="F44">
            <v>179.54599999999999</v>
          </cell>
          <cell r="G44">
            <v>0</v>
          </cell>
          <cell r="H44">
            <v>1</v>
          </cell>
          <cell r="I44">
            <v>40</v>
          </cell>
          <cell r="J44">
            <v>285.76799999999997</v>
          </cell>
          <cell r="K44">
            <v>-41.036999999999978</v>
          </cell>
          <cell r="L44">
            <v>0</v>
          </cell>
          <cell r="M44">
            <v>50</v>
          </cell>
          <cell r="N44">
            <v>50</v>
          </cell>
          <cell r="O44">
            <v>30</v>
          </cell>
          <cell r="V44">
            <v>50</v>
          </cell>
          <cell r="W44">
            <v>48.946199999999997</v>
          </cell>
          <cell r="X44">
            <v>50</v>
          </cell>
          <cell r="Y44">
            <v>8.3672685520019936</v>
          </cell>
          <cell r="Z44">
            <v>3.6682316502608989</v>
          </cell>
          <cell r="AD44">
            <v>0</v>
          </cell>
          <cell r="AE44">
            <v>50.664400000000001</v>
          </cell>
          <cell r="AF44">
            <v>62.861800000000002</v>
          </cell>
          <cell r="AG44">
            <v>48.336200000000005</v>
          </cell>
          <cell r="AH44">
            <v>61.418999999999997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503</v>
          </cell>
          <cell r="D45">
            <v>1094</v>
          </cell>
          <cell r="E45">
            <v>1287</v>
          </cell>
          <cell r="F45">
            <v>288</v>
          </cell>
          <cell r="G45">
            <v>0</v>
          </cell>
          <cell r="H45">
            <v>0.4</v>
          </cell>
          <cell r="I45">
            <v>35</v>
          </cell>
          <cell r="J45">
            <v>1448</v>
          </cell>
          <cell r="K45">
            <v>-161</v>
          </cell>
          <cell r="L45">
            <v>200</v>
          </cell>
          <cell r="M45">
            <v>300</v>
          </cell>
          <cell r="N45">
            <v>500</v>
          </cell>
          <cell r="O45">
            <v>200</v>
          </cell>
          <cell r="V45">
            <v>300</v>
          </cell>
          <cell r="W45">
            <v>257.39999999999998</v>
          </cell>
          <cell r="X45">
            <v>300</v>
          </cell>
          <cell r="Y45">
            <v>8.1118881118881134</v>
          </cell>
          <cell r="Z45">
            <v>1.118881118881119</v>
          </cell>
          <cell r="AD45">
            <v>0</v>
          </cell>
          <cell r="AE45">
            <v>236.6</v>
          </cell>
          <cell r="AF45">
            <v>269.60000000000002</v>
          </cell>
          <cell r="AG45">
            <v>243</v>
          </cell>
          <cell r="AH45">
            <v>364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892</v>
          </cell>
          <cell r="D46">
            <v>2619</v>
          </cell>
          <cell r="E46">
            <v>2782</v>
          </cell>
          <cell r="F46">
            <v>652</v>
          </cell>
          <cell r="G46" t="str">
            <v>оконч</v>
          </cell>
          <cell r="H46">
            <v>0.4</v>
          </cell>
          <cell r="I46">
            <v>40</v>
          </cell>
          <cell r="J46">
            <v>3150</v>
          </cell>
          <cell r="K46">
            <v>-368</v>
          </cell>
          <cell r="L46">
            <v>700</v>
          </cell>
          <cell r="M46">
            <v>600</v>
          </cell>
          <cell r="N46">
            <v>600</v>
          </cell>
          <cell r="O46">
            <v>700</v>
          </cell>
          <cell r="U46">
            <v>100</v>
          </cell>
          <cell r="V46">
            <v>500</v>
          </cell>
          <cell r="W46">
            <v>556.4</v>
          </cell>
          <cell r="X46">
            <v>600</v>
          </cell>
          <cell r="Y46">
            <v>8.0014378145219265</v>
          </cell>
          <cell r="Z46">
            <v>1.1718188353702372</v>
          </cell>
          <cell r="AD46">
            <v>0</v>
          </cell>
          <cell r="AE46">
            <v>554</v>
          </cell>
          <cell r="AF46">
            <v>566.6</v>
          </cell>
          <cell r="AG46">
            <v>551.20000000000005</v>
          </cell>
          <cell r="AH46">
            <v>674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44.076999999999998</v>
          </cell>
          <cell r="D47">
            <v>189.72800000000001</v>
          </cell>
          <cell r="E47">
            <v>154.54400000000001</v>
          </cell>
          <cell r="F47">
            <v>77.033000000000001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187.15100000000001</v>
          </cell>
          <cell r="K47">
            <v>-32.606999999999999</v>
          </cell>
          <cell r="L47">
            <v>40</v>
          </cell>
          <cell r="M47">
            <v>30</v>
          </cell>
          <cell r="N47">
            <v>30</v>
          </cell>
          <cell r="O47">
            <v>30</v>
          </cell>
          <cell r="V47">
            <v>20</v>
          </cell>
          <cell r="W47">
            <v>30.908800000000003</v>
          </cell>
          <cell r="X47">
            <v>30</v>
          </cell>
          <cell r="Y47">
            <v>8.3158517962522005</v>
          </cell>
          <cell r="Z47">
            <v>2.4922675742830518</v>
          </cell>
          <cell r="AD47">
            <v>0</v>
          </cell>
          <cell r="AE47">
            <v>26.745600000000003</v>
          </cell>
          <cell r="AF47">
            <v>30.8628</v>
          </cell>
          <cell r="AG47">
            <v>30.960799999999999</v>
          </cell>
          <cell r="AH47">
            <v>36.805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305.339</v>
          </cell>
          <cell r="D48">
            <v>429.77699999999999</v>
          </cell>
          <cell r="E48">
            <v>569.48900000000003</v>
          </cell>
          <cell r="F48">
            <v>154.19499999999999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664.64</v>
          </cell>
          <cell r="K48">
            <v>-95.150999999999954</v>
          </cell>
          <cell r="L48">
            <v>160</v>
          </cell>
          <cell r="M48">
            <v>120</v>
          </cell>
          <cell r="N48">
            <v>150</v>
          </cell>
          <cell r="O48">
            <v>150</v>
          </cell>
          <cell r="V48">
            <v>100</v>
          </cell>
          <cell r="W48">
            <v>113.8978</v>
          </cell>
          <cell r="X48">
            <v>100</v>
          </cell>
          <cell r="Y48">
            <v>8.2020460447875188</v>
          </cell>
          <cell r="Z48">
            <v>1.3538013903692607</v>
          </cell>
          <cell r="AD48">
            <v>0</v>
          </cell>
          <cell r="AE48">
            <v>90.123999999999995</v>
          </cell>
          <cell r="AF48">
            <v>119.28420000000001</v>
          </cell>
          <cell r="AG48">
            <v>119.048</v>
          </cell>
          <cell r="AH48">
            <v>72.259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630</v>
          </cell>
          <cell r="D49">
            <v>991</v>
          </cell>
          <cell r="E49">
            <v>1320</v>
          </cell>
          <cell r="F49">
            <v>251</v>
          </cell>
          <cell r="G49" t="str">
            <v>лид, я</v>
          </cell>
          <cell r="H49">
            <v>0.35</v>
          </cell>
          <cell r="I49">
            <v>40</v>
          </cell>
          <cell r="J49">
            <v>1543.3</v>
          </cell>
          <cell r="K49">
            <v>-223.29999999999995</v>
          </cell>
          <cell r="L49">
            <v>300</v>
          </cell>
          <cell r="M49">
            <v>250</v>
          </cell>
          <cell r="N49">
            <v>400</v>
          </cell>
          <cell r="O49">
            <v>300</v>
          </cell>
          <cell r="U49">
            <v>100</v>
          </cell>
          <cell r="V49">
            <v>250</v>
          </cell>
          <cell r="W49">
            <v>264</v>
          </cell>
          <cell r="X49">
            <v>300</v>
          </cell>
          <cell r="Y49">
            <v>8.1477272727272734</v>
          </cell>
          <cell r="Z49">
            <v>0.9507575757575758</v>
          </cell>
          <cell r="AD49">
            <v>0</v>
          </cell>
          <cell r="AE49">
            <v>267.60000000000002</v>
          </cell>
          <cell r="AF49">
            <v>284.39999999999998</v>
          </cell>
          <cell r="AG49">
            <v>257.2</v>
          </cell>
          <cell r="AH49">
            <v>395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202</v>
          </cell>
          <cell r="D50">
            <v>3297</v>
          </cell>
          <cell r="E50">
            <v>2545</v>
          </cell>
          <cell r="F50">
            <v>638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2368</v>
          </cell>
          <cell r="K50">
            <v>177</v>
          </cell>
          <cell r="L50">
            <v>700</v>
          </cell>
          <cell r="M50">
            <v>600</v>
          </cell>
          <cell r="N50">
            <v>700</v>
          </cell>
          <cell r="O50">
            <v>650</v>
          </cell>
          <cell r="V50">
            <v>500</v>
          </cell>
          <cell r="W50">
            <v>509</v>
          </cell>
          <cell r="X50">
            <v>500</v>
          </cell>
          <cell r="Y50">
            <v>8.4243614931237722</v>
          </cell>
          <cell r="Z50">
            <v>1.2534381139489195</v>
          </cell>
          <cell r="AD50">
            <v>0</v>
          </cell>
          <cell r="AE50">
            <v>481.2</v>
          </cell>
          <cell r="AF50">
            <v>522.20000000000005</v>
          </cell>
          <cell r="AG50">
            <v>526.6</v>
          </cell>
          <cell r="AH50">
            <v>515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484</v>
          </cell>
          <cell r="D51">
            <v>1282</v>
          </cell>
          <cell r="E51">
            <v>1306</v>
          </cell>
          <cell r="F51">
            <v>423</v>
          </cell>
          <cell r="G51">
            <v>0</v>
          </cell>
          <cell r="H51">
            <v>0.4</v>
          </cell>
          <cell r="I51">
            <v>35</v>
          </cell>
          <cell r="J51">
            <v>1645</v>
          </cell>
          <cell r="K51">
            <v>-339</v>
          </cell>
          <cell r="L51">
            <v>330</v>
          </cell>
          <cell r="M51">
            <v>300</v>
          </cell>
          <cell r="N51">
            <v>400</v>
          </cell>
          <cell r="O51">
            <v>400</v>
          </cell>
          <cell r="W51">
            <v>261.2</v>
          </cell>
          <cell r="X51">
            <v>300</v>
          </cell>
          <cell r="Y51">
            <v>8.2427258805513013</v>
          </cell>
          <cell r="Z51">
            <v>1.6194486983154672</v>
          </cell>
          <cell r="AD51">
            <v>0</v>
          </cell>
          <cell r="AE51">
            <v>253.6</v>
          </cell>
          <cell r="AF51">
            <v>287</v>
          </cell>
          <cell r="AG51">
            <v>288.8</v>
          </cell>
          <cell r="AH51">
            <v>269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262.173</v>
          </cell>
          <cell r="D52">
            <v>203.86699999999999</v>
          </cell>
          <cell r="E52">
            <v>305.20699999999999</v>
          </cell>
          <cell r="F52">
            <v>158.10499999999999</v>
          </cell>
          <cell r="G52" t="str">
            <v>оконч</v>
          </cell>
          <cell r="H52">
            <v>1</v>
          </cell>
          <cell r="I52">
            <v>50</v>
          </cell>
          <cell r="J52">
            <v>322.77199999999999</v>
          </cell>
          <cell r="K52">
            <v>-17.564999999999998</v>
          </cell>
          <cell r="L52">
            <v>50</v>
          </cell>
          <cell r="M52">
            <v>50</v>
          </cell>
          <cell r="N52">
            <v>50</v>
          </cell>
          <cell r="O52">
            <v>0</v>
          </cell>
          <cell r="U52">
            <v>50</v>
          </cell>
          <cell r="V52">
            <v>100</v>
          </cell>
          <cell r="W52">
            <v>61.041399999999996</v>
          </cell>
          <cell r="X52">
            <v>50</v>
          </cell>
          <cell r="Y52">
            <v>8.3239408008335332</v>
          </cell>
          <cell r="Z52">
            <v>2.5901273561877676</v>
          </cell>
          <cell r="AD52">
            <v>0</v>
          </cell>
          <cell r="AE52">
            <v>50.564</v>
          </cell>
          <cell r="AF52">
            <v>67.752600000000001</v>
          </cell>
          <cell r="AG52">
            <v>55.670399999999994</v>
          </cell>
          <cell r="AH52">
            <v>87.316000000000003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966.42700000000002</v>
          </cell>
          <cell r="D53">
            <v>5671.5140000000001</v>
          </cell>
          <cell r="E53">
            <v>970.02800000000002</v>
          </cell>
          <cell r="F53">
            <v>175.25800000000001</v>
          </cell>
          <cell r="G53" t="str">
            <v>н</v>
          </cell>
          <cell r="H53">
            <v>1</v>
          </cell>
          <cell r="I53">
            <v>50</v>
          </cell>
          <cell r="J53">
            <v>1152.502</v>
          </cell>
          <cell r="K53">
            <v>-182.47399999999993</v>
          </cell>
          <cell r="L53">
            <v>0</v>
          </cell>
          <cell r="M53">
            <v>150</v>
          </cell>
          <cell r="N53">
            <v>100</v>
          </cell>
          <cell r="O53">
            <v>200</v>
          </cell>
          <cell r="U53">
            <v>300</v>
          </cell>
          <cell r="V53">
            <v>400</v>
          </cell>
          <cell r="W53">
            <v>194.00560000000002</v>
          </cell>
          <cell r="X53">
            <v>300</v>
          </cell>
          <cell r="Y53">
            <v>8.3773767355169131</v>
          </cell>
          <cell r="Z53">
            <v>0.90336567604234097</v>
          </cell>
          <cell r="AD53">
            <v>0</v>
          </cell>
          <cell r="AE53">
            <v>130.22280000000001</v>
          </cell>
          <cell r="AF53">
            <v>150.09300000000002</v>
          </cell>
          <cell r="AG53">
            <v>148.56900000000002</v>
          </cell>
          <cell r="AH53">
            <v>286.74599999999998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39.424999999999997</v>
          </cell>
          <cell r="D54">
            <v>49.731000000000002</v>
          </cell>
          <cell r="E54">
            <v>42.298000000000002</v>
          </cell>
          <cell r="F54">
            <v>46.857999999999997</v>
          </cell>
          <cell r="G54">
            <v>0</v>
          </cell>
          <cell r="H54">
            <v>1</v>
          </cell>
          <cell r="I54">
            <v>50</v>
          </cell>
          <cell r="J54">
            <v>53.701000000000001</v>
          </cell>
          <cell r="K54">
            <v>-11.402999999999999</v>
          </cell>
          <cell r="L54">
            <v>0</v>
          </cell>
          <cell r="M54">
            <v>10</v>
          </cell>
          <cell r="N54">
            <v>0</v>
          </cell>
          <cell r="O54">
            <v>0</v>
          </cell>
          <cell r="V54">
            <v>20</v>
          </cell>
          <cell r="W54">
            <v>8.4596</v>
          </cell>
          <cell r="Y54">
            <v>9.0852995413494728</v>
          </cell>
          <cell r="Z54">
            <v>5.5390325783724998</v>
          </cell>
          <cell r="AD54">
            <v>0</v>
          </cell>
          <cell r="AE54">
            <v>7.1956000000000007</v>
          </cell>
          <cell r="AF54">
            <v>8.9980000000000011</v>
          </cell>
          <cell r="AG54">
            <v>7.8182</v>
          </cell>
          <cell r="AH54">
            <v>12.103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1670.434</v>
          </cell>
          <cell r="D55">
            <v>3123.0540000000001</v>
          </cell>
          <cell r="E55">
            <v>4228.2640000000001</v>
          </cell>
          <cell r="F55">
            <v>541.27099999999996</v>
          </cell>
          <cell r="G55" t="str">
            <v>ткмай</v>
          </cell>
          <cell r="H55">
            <v>1</v>
          </cell>
          <cell r="I55">
            <v>40</v>
          </cell>
          <cell r="J55">
            <v>4379.4660000000003</v>
          </cell>
          <cell r="K55">
            <v>-151.20200000000023</v>
          </cell>
          <cell r="L55">
            <v>900</v>
          </cell>
          <cell r="M55">
            <v>900</v>
          </cell>
          <cell r="N55">
            <v>800</v>
          </cell>
          <cell r="O55">
            <v>900</v>
          </cell>
          <cell r="U55">
            <v>600</v>
          </cell>
          <cell r="V55">
            <v>1100</v>
          </cell>
          <cell r="W55">
            <v>845.65280000000007</v>
          </cell>
          <cell r="X55">
            <v>1100</v>
          </cell>
          <cell r="Y55">
            <v>8.089928869152919</v>
          </cell>
          <cell r="Z55">
            <v>0.64006291943927807</v>
          </cell>
          <cell r="AD55">
            <v>0</v>
          </cell>
          <cell r="AE55">
            <v>921.26039999999989</v>
          </cell>
          <cell r="AF55">
            <v>857.73979999999995</v>
          </cell>
          <cell r="AG55">
            <v>787.32039999999995</v>
          </cell>
          <cell r="AH55">
            <v>853.399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1935</v>
          </cell>
          <cell r="D56">
            <v>7346</v>
          </cell>
          <cell r="E56">
            <v>7169</v>
          </cell>
          <cell r="F56">
            <v>302</v>
          </cell>
          <cell r="G56" t="str">
            <v>бонмай</v>
          </cell>
          <cell r="H56">
            <v>0.45</v>
          </cell>
          <cell r="I56">
            <v>50</v>
          </cell>
          <cell r="J56">
            <v>5828.3</v>
          </cell>
          <cell r="K56">
            <v>1340.6999999999998</v>
          </cell>
          <cell r="L56">
            <v>1200</v>
          </cell>
          <cell r="M56">
            <v>1400</v>
          </cell>
          <cell r="N56">
            <v>1900</v>
          </cell>
          <cell r="O56">
            <v>1500</v>
          </cell>
          <cell r="T56">
            <v>1120</v>
          </cell>
          <cell r="U56">
            <v>1800</v>
          </cell>
          <cell r="V56">
            <v>1500</v>
          </cell>
          <cell r="W56">
            <v>1333.8</v>
          </cell>
          <cell r="X56">
            <v>1800</v>
          </cell>
          <cell r="Y56">
            <v>8.5485080221922338</v>
          </cell>
          <cell r="Z56">
            <v>0.22642075273654222</v>
          </cell>
          <cell r="AD56">
            <v>500</v>
          </cell>
          <cell r="AE56">
            <v>1003.4</v>
          </cell>
          <cell r="AF56">
            <v>1086.2</v>
          </cell>
          <cell r="AG56">
            <v>1170</v>
          </cell>
          <cell r="AH56">
            <v>1086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1840</v>
          </cell>
          <cell r="D57">
            <v>5431</v>
          </cell>
          <cell r="E57">
            <v>5590</v>
          </cell>
          <cell r="F57">
            <v>1578</v>
          </cell>
          <cell r="G57" t="str">
            <v>акяб</v>
          </cell>
          <cell r="H57">
            <v>0.45</v>
          </cell>
          <cell r="I57">
            <v>50</v>
          </cell>
          <cell r="J57">
            <v>6741</v>
          </cell>
          <cell r="K57">
            <v>-1151</v>
          </cell>
          <cell r="L57">
            <v>900</v>
          </cell>
          <cell r="M57">
            <v>1100</v>
          </cell>
          <cell r="N57">
            <v>1000</v>
          </cell>
          <cell r="O57">
            <v>1200</v>
          </cell>
          <cell r="T57">
            <v>2000</v>
          </cell>
          <cell r="W57">
            <v>758</v>
          </cell>
          <cell r="X57">
            <v>500</v>
          </cell>
          <cell r="Y57">
            <v>8.2823218997361483</v>
          </cell>
          <cell r="Z57">
            <v>2.0817941952506596</v>
          </cell>
          <cell r="AD57">
            <v>1800</v>
          </cell>
          <cell r="AE57">
            <v>927</v>
          </cell>
          <cell r="AF57">
            <v>984.6</v>
          </cell>
          <cell r="AG57">
            <v>871.8</v>
          </cell>
          <cell r="AH57">
            <v>569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424</v>
          </cell>
          <cell r="D58">
            <v>6016</v>
          </cell>
          <cell r="E58">
            <v>1906</v>
          </cell>
          <cell r="F58">
            <v>188</v>
          </cell>
          <cell r="G58">
            <v>0</v>
          </cell>
          <cell r="H58">
            <v>0.45</v>
          </cell>
          <cell r="I58">
            <v>50</v>
          </cell>
          <cell r="J58">
            <v>2719</v>
          </cell>
          <cell r="K58">
            <v>-813</v>
          </cell>
          <cell r="L58">
            <v>400</v>
          </cell>
          <cell r="M58">
            <v>600</v>
          </cell>
          <cell r="N58">
            <v>600</v>
          </cell>
          <cell r="O58">
            <v>700</v>
          </cell>
          <cell r="U58">
            <v>200</v>
          </cell>
          <cell r="V58">
            <v>300</v>
          </cell>
          <cell r="W58">
            <v>381.2</v>
          </cell>
          <cell r="X58">
            <v>300</v>
          </cell>
          <cell r="Y58">
            <v>8.6253934942287511</v>
          </cell>
          <cell r="Z58">
            <v>0.4931794333683106</v>
          </cell>
          <cell r="AD58">
            <v>0</v>
          </cell>
          <cell r="AE58">
            <v>259.60000000000002</v>
          </cell>
          <cell r="AF58">
            <v>336.6</v>
          </cell>
          <cell r="AG58">
            <v>391.8</v>
          </cell>
          <cell r="AH58">
            <v>453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186</v>
          </cell>
          <cell r="D59">
            <v>417</v>
          </cell>
          <cell r="E59">
            <v>382</v>
          </cell>
          <cell r="F59">
            <v>211</v>
          </cell>
          <cell r="G59">
            <v>0</v>
          </cell>
          <cell r="H59">
            <v>0.4</v>
          </cell>
          <cell r="I59">
            <v>40</v>
          </cell>
          <cell r="J59">
            <v>427</v>
          </cell>
          <cell r="K59">
            <v>-45</v>
          </cell>
          <cell r="L59">
            <v>0</v>
          </cell>
          <cell r="M59">
            <v>90</v>
          </cell>
          <cell r="N59">
            <v>70</v>
          </cell>
          <cell r="O59">
            <v>100</v>
          </cell>
          <cell r="V59">
            <v>80</v>
          </cell>
          <cell r="W59">
            <v>76.400000000000006</v>
          </cell>
          <cell r="X59">
            <v>80</v>
          </cell>
          <cell r="Y59">
            <v>8.2591623036649207</v>
          </cell>
          <cell r="Z59">
            <v>2.7617801047120416</v>
          </cell>
          <cell r="AD59">
            <v>0</v>
          </cell>
          <cell r="AE59">
            <v>69</v>
          </cell>
          <cell r="AF59">
            <v>94.2</v>
          </cell>
          <cell r="AG59">
            <v>75</v>
          </cell>
          <cell r="AH59">
            <v>111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191</v>
          </cell>
          <cell r="D60">
            <v>311</v>
          </cell>
          <cell r="E60">
            <v>379</v>
          </cell>
          <cell r="F60">
            <v>92</v>
          </cell>
          <cell r="G60">
            <v>0</v>
          </cell>
          <cell r="H60">
            <v>0.4</v>
          </cell>
          <cell r="I60">
            <v>40</v>
          </cell>
          <cell r="J60">
            <v>462</v>
          </cell>
          <cell r="K60">
            <v>-83</v>
          </cell>
          <cell r="L60">
            <v>90</v>
          </cell>
          <cell r="M60">
            <v>70</v>
          </cell>
          <cell r="N60">
            <v>70</v>
          </cell>
          <cell r="O60">
            <v>80</v>
          </cell>
          <cell r="U60">
            <v>50</v>
          </cell>
          <cell r="V60">
            <v>90</v>
          </cell>
          <cell r="W60">
            <v>75.8</v>
          </cell>
          <cell r="X60">
            <v>80</v>
          </cell>
          <cell r="Y60">
            <v>8.2058047493403699</v>
          </cell>
          <cell r="Z60">
            <v>1.2137203166226913</v>
          </cell>
          <cell r="AD60">
            <v>0</v>
          </cell>
          <cell r="AE60">
            <v>67.2</v>
          </cell>
          <cell r="AF60">
            <v>79.8</v>
          </cell>
          <cell r="AG60">
            <v>71.2</v>
          </cell>
          <cell r="AH60">
            <v>112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722.351</v>
          </cell>
          <cell r="D61">
            <v>490.291</v>
          </cell>
          <cell r="E61">
            <v>958.875</v>
          </cell>
          <cell r="F61">
            <v>241.691</v>
          </cell>
          <cell r="G61" t="str">
            <v>ткмай</v>
          </cell>
          <cell r="H61">
            <v>1</v>
          </cell>
          <cell r="I61">
            <v>50</v>
          </cell>
          <cell r="J61">
            <v>1234.79</v>
          </cell>
          <cell r="K61">
            <v>-275.91499999999996</v>
          </cell>
          <cell r="L61">
            <v>250</v>
          </cell>
          <cell r="M61">
            <v>200</v>
          </cell>
          <cell r="N61">
            <v>100</v>
          </cell>
          <cell r="O61">
            <v>300</v>
          </cell>
          <cell r="V61">
            <v>300</v>
          </cell>
          <cell r="W61">
            <v>191.77500000000001</v>
          </cell>
          <cell r="X61">
            <v>200</v>
          </cell>
          <cell r="Y61">
            <v>8.2997836005735888</v>
          </cell>
          <cell r="Z61">
            <v>1.26028418719854</v>
          </cell>
          <cell r="AD61">
            <v>0</v>
          </cell>
          <cell r="AE61">
            <v>280.00779999999997</v>
          </cell>
          <cell r="AF61">
            <v>202.61619999999999</v>
          </cell>
          <cell r="AG61">
            <v>189.01439999999999</v>
          </cell>
          <cell r="AH61">
            <v>196.095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454</v>
          </cell>
          <cell r="D62">
            <v>508</v>
          </cell>
          <cell r="E62">
            <v>382</v>
          </cell>
          <cell r="F62">
            <v>576</v>
          </cell>
          <cell r="G62">
            <v>0</v>
          </cell>
          <cell r="H62">
            <v>0.1</v>
          </cell>
          <cell r="I62">
            <v>730</v>
          </cell>
          <cell r="J62">
            <v>432</v>
          </cell>
          <cell r="K62">
            <v>-50</v>
          </cell>
          <cell r="L62">
            <v>0</v>
          </cell>
          <cell r="M62">
            <v>300</v>
          </cell>
          <cell r="N62">
            <v>0</v>
          </cell>
          <cell r="O62">
            <v>0</v>
          </cell>
          <cell r="W62">
            <v>76.400000000000006</v>
          </cell>
          <cell r="Y62">
            <v>11.465968586387433</v>
          </cell>
          <cell r="Z62">
            <v>7.5392670157068054</v>
          </cell>
          <cell r="AD62">
            <v>0</v>
          </cell>
          <cell r="AE62">
            <v>59.2</v>
          </cell>
          <cell r="AF62">
            <v>113.8</v>
          </cell>
          <cell r="AG62">
            <v>85.4</v>
          </cell>
          <cell r="AH62">
            <v>123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144.721</v>
          </cell>
          <cell r="D63">
            <v>1599.9670000000001</v>
          </cell>
          <cell r="E63">
            <v>723.73699999999997</v>
          </cell>
          <cell r="F63">
            <v>96.2</v>
          </cell>
          <cell r="G63">
            <v>0</v>
          </cell>
          <cell r="H63">
            <v>1</v>
          </cell>
          <cell r="I63">
            <v>50</v>
          </cell>
          <cell r="J63">
            <v>1085.4970000000001</v>
          </cell>
          <cell r="K63">
            <v>-361.7600000000001</v>
          </cell>
          <cell r="L63">
            <v>220</v>
          </cell>
          <cell r="M63">
            <v>200</v>
          </cell>
          <cell r="N63">
            <v>200</v>
          </cell>
          <cell r="O63">
            <v>100</v>
          </cell>
          <cell r="U63">
            <v>100</v>
          </cell>
          <cell r="V63">
            <v>150</v>
          </cell>
          <cell r="W63">
            <v>144.7474</v>
          </cell>
          <cell r="X63">
            <v>120</v>
          </cell>
          <cell r="Y63">
            <v>8.1949658508546612</v>
          </cell>
          <cell r="Z63">
            <v>0.6646060654630066</v>
          </cell>
          <cell r="AD63">
            <v>0</v>
          </cell>
          <cell r="AE63">
            <v>50.782600000000002</v>
          </cell>
          <cell r="AF63">
            <v>113.864</v>
          </cell>
          <cell r="AG63">
            <v>140.88140000000001</v>
          </cell>
          <cell r="AH63">
            <v>205.92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1137.5730000000001</v>
          </cell>
          <cell r="D64">
            <v>3898</v>
          </cell>
          <cell r="E64">
            <v>4355</v>
          </cell>
          <cell r="F64">
            <v>590.57299999999998</v>
          </cell>
          <cell r="G64">
            <v>0</v>
          </cell>
          <cell r="H64">
            <v>0.4</v>
          </cell>
          <cell r="I64">
            <v>40</v>
          </cell>
          <cell r="J64">
            <v>4793</v>
          </cell>
          <cell r="K64">
            <v>-438</v>
          </cell>
          <cell r="L64">
            <v>900</v>
          </cell>
          <cell r="M64">
            <v>800</v>
          </cell>
          <cell r="N64">
            <v>800</v>
          </cell>
          <cell r="O64">
            <v>1200</v>
          </cell>
          <cell r="T64">
            <v>1680</v>
          </cell>
          <cell r="V64">
            <v>600</v>
          </cell>
          <cell r="W64">
            <v>705.4</v>
          </cell>
          <cell r="X64">
            <v>800</v>
          </cell>
          <cell r="Y64">
            <v>8.0671576410547221</v>
          </cell>
          <cell r="Z64">
            <v>0.83721718174085624</v>
          </cell>
          <cell r="AD64">
            <v>828</v>
          </cell>
          <cell r="AE64">
            <v>642.6</v>
          </cell>
          <cell r="AF64">
            <v>706.8</v>
          </cell>
          <cell r="AG64">
            <v>724.4</v>
          </cell>
          <cell r="AH64">
            <v>892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944</v>
          </cell>
          <cell r="D65">
            <v>2862</v>
          </cell>
          <cell r="E65">
            <v>3203</v>
          </cell>
          <cell r="F65">
            <v>499</v>
          </cell>
          <cell r="G65">
            <v>0</v>
          </cell>
          <cell r="H65">
            <v>0.4</v>
          </cell>
          <cell r="I65">
            <v>40</v>
          </cell>
          <cell r="J65">
            <v>3618</v>
          </cell>
          <cell r="K65">
            <v>-415</v>
          </cell>
          <cell r="L65">
            <v>800</v>
          </cell>
          <cell r="M65">
            <v>700</v>
          </cell>
          <cell r="N65">
            <v>600</v>
          </cell>
          <cell r="O65">
            <v>1100</v>
          </cell>
          <cell r="V65">
            <v>750</v>
          </cell>
          <cell r="W65">
            <v>640.6</v>
          </cell>
          <cell r="X65">
            <v>700</v>
          </cell>
          <cell r="Y65">
            <v>8.0377770839837641</v>
          </cell>
          <cell r="Z65">
            <v>0.77895722759912578</v>
          </cell>
          <cell r="AD65">
            <v>0</v>
          </cell>
          <cell r="AE65">
            <v>593.6</v>
          </cell>
          <cell r="AF65">
            <v>643</v>
          </cell>
          <cell r="AG65">
            <v>631.20000000000005</v>
          </cell>
          <cell r="AH65">
            <v>845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108.613</v>
          </cell>
          <cell r="D66">
            <v>1337.818</v>
          </cell>
          <cell r="E66">
            <v>1197.623</v>
          </cell>
          <cell r="F66">
            <v>211.04599999999999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1301.5229999999999</v>
          </cell>
          <cell r="K66">
            <v>-103.89999999999986</v>
          </cell>
          <cell r="L66">
            <v>300</v>
          </cell>
          <cell r="M66">
            <v>250</v>
          </cell>
          <cell r="N66">
            <v>320</v>
          </cell>
          <cell r="O66">
            <v>250</v>
          </cell>
          <cell r="V66">
            <v>350</v>
          </cell>
          <cell r="W66">
            <v>239.52460000000002</v>
          </cell>
          <cell r="X66">
            <v>250</v>
          </cell>
          <cell r="Y66">
            <v>8.0619944673741237</v>
          </cell>
          <cell r="Z66">
            <v>0.88110365281895875</v>
          </cell>
          <cell r="AD66">
            <v>0</v>
          </cell>
          <cell r="AE66">
            <v>113.0308</v>
          </cell>
          <cell r="AF66">
            <v>203.49520000000001</v>
          </cell>
          <cell r="AG66">
            <v>223.87299999999999</v>
          </cell>
          <cell r="AH66">
            <v>293.21699999999998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146.99600000000001</v>
          </cell>
          <cell r="D67">
            <v>211.64400000000001</v>
          </cell>
          <cell r="E67">
            <v>257.02800000000002</v>
          </cell>
          <cell r="F67">
            <v>97.051000000000002</v>
          </cell>
          <cell r="G67">
            <v>0</v>
          </cell>
          <cell r="H67">
            <v>1</v>
          </cell>
          <cell r="I67">
            <v>40</v>
          </cell>
          <cell r="J67">
            <v>266.84100000000001</v>
          </cell>
          <cell r="K67">
            <v>-9.8129999999999882</v>
          </cell>
          <cell r="L67">
            <v>50</v>
          </cell>
          <cell r="M67">
            <v>50</v>
          </cell>
          <cell r="N67">
            <v>80</v>
          </cell>
          <cell r="O67">
            <v>50</v>
          </cell>
          <cell r="V67">
            <v>50</v>
          </cell>
          <cell r="W67">
            <v>51.405600000000007</v>
          </cell>
          <cell r="X67">
            <v>50</v>
          </cell>
          <cell r="Y67">
            <v>8.3074801188975513</v>
          </cell>
          <cell r="Z67">
            <v>1.8879460603514011</v>
          </cell>
          <cell r="AD67">
            <v>0</v>
          </cell>
          <cell r="AE67">
            <v>54.392200000000003</v>
          </cell>
          <cell r="AF67">
            <v>57.318200000000004</v>
          </cell>
          <cell r="AG67">
            <v>50.189</v>
          </cell>
          <cell r="AH67">
            <v>41.091000000000001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1027.7380000000001</v>
          </cell>
          <cell r="D68">
            <v>215.477</v>
          </cell>
          <cell r="E68">
            <v>685.803</v>
          </cell>
          <cell r="F68">
            <v>551.12699999999995</v>
          </cell>
          <cell r="G68" t="str">
            <v>ябл</v>
          </cell>
          <cell r="H68">
            <v>1</v>
          </cell>
          <cell r="I68">
            <v>40</v>
          </cell>
          <cell r="J68">
            <v>671.54700000000003</v>
          </cell>
          <cell r="K68">
            <v>14.255999999999972</v>
          </cell>
          <cell r="L68">
            <v>0</v>
          </cell>
          <cell r="M68">
            <v>50</v>
          </cell>
          <cell r="N68">
            <v>0</v>
          </cell>
          <cell r="O68">
            <v>0</v>
          </cell>
          <cell r="U68">
            <v>180</v>
          </cell>
          <cell r="V68">
            <v>180</v>
          </cell>
          <cell r="W68">
            <v>137.16059999999999</v>
          </cell>
          <cell r="X68">
            <v>140</v>
          </cell>
          <cell r="Y68">
            <v>8.0280124175601451</v>
          </cell>
          <cell r="Z68">
            <v>4.018114531432496</v>
          </cell>
          <cell r="AD68">
            <v>0</v>
          </cell>
          <cell r="AE68">
            <v>270.20060000000001</v>
          </cell>
          <cell r="AF68">
            <v>185.89339999999999</v>
          </cell>
          <cell r="AG68">
            <v>116.33019999999999</v>
          </cell>
          <cell r="AH68">
            <v>115.465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155.285</v>
          </cell>
          <cell r="D69">
            <v>300.42</v>
          </cell>
          <cell r="E69">
            <v>305.67899999999997</v>
          </cell>
          <cell r="F69">
            <v>141.601</v>
          </cell>
          <cell r="G69">
            <v>0</v>
          </cell>
          <cell r="H69">
            <v>1</v>
          </cell>
          <cell r="I69">
            <v>40</v>
          </cell>
          <cell r="J69">
            <v>338.11799999999999</v>
          </cell>
          <cell r="K69">
            <v>-32.439000000000021</v>
          </cell>
          <cell r="L69">
            <v>80</v>
          </cell>
          <cell r="M69">
            <v>50</v>
          </cell>
          <cell r="N69">
            <v>70</v>
          </cell>
          <cell r="O69">
            <v>100</v>
          </cell>
          <cell r="W69">
            <v>61.135799999999996</v>
          </cell>
          <cell r="X69">
            <v>50</v>
          </cell>
          <cell r="Y69">
            <v>8.0411313829213</v>
          </cell>
          <cell r="Z69">
            <v>2.316171539425345</v>
          </cell>
          <cell r="AD69">
            <v>0</v>
          </cell>
          <cell r="AE69">
            <v>74.748800000000003</v>
          </cell>
          <cell r="AF69">
            <v>68.928399999999996</v>
          </cell>
          <cell r="AG69">
            <v>66.766199999999998</v>
          </cell>
          <cell r="AH69">
            <v>43.344000000000001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128</v>
          </cell>
          <cell r="D70">
            <v>120</v>
          </cell>
          <cell r="E70">
            <v>155</v>
          </cell>
          <cell r="F70">
            <v>93</v>
          </cell>
          <cell r="G70" t="str">
            <v>дк</v>
          </cell>
          <cell r="H70">
            <v>0.6</v>
          </cell>
          <cell r="I70">
            <v>60</v>
          </cell>
          <cell r="J70">
            <v>164.6</v>
          </cell>
          <cell r="K70">
            <v>-9.5999999999999943</v>
          </cell>
          <cell r="L70">
            <v>0</v>
          </cell>
          <cell r="M70">
            <v>50</v>
          </cell>
          <cell r="N70">
            <v>40</v>
          </cell>
          <cell r="O70">
            <v>20</v>
          </cell>
          <cell r="V70">
            <v>30</v>
          </cell>
          <cell r="W70">
            <v>31</v>
          </cell>
          <cell r="X70">
            <v>30</v>
          </cell>
          <cell r="Y70">
            <v>8.4838709677419359</v>
          </cell>
          <cell r="Z70">
            <v>3</v>
          </cell>
          <cell r="AD70">
            <v>0</v>
          </cell>
          <cell r="AE70">
            <v>27</v>
          </cell>
          <cell r="AF70">
            <v>36.6</v>
          </cell>
          <cell r="AG70">
            <v>28.8</v>
          </cell>
          <cell r="AH70">
            <v>47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579</v>
          </cell>
          <cell r="D71">
            <v>7</v>
          </cell>
          <cell r="E71">
            <v>371</v>
          </cell>
          <cell r="F71">
            <v>215</v>
          </cell>
          <cell r="G71" t="str">
            <v>ябл</v>
          </cell>
          <cell r="H71">
            <v>0.6</v>
          </cell>
          <cell r="I71">
            <v>60</v>
          </cell>
          <cell r="J71">
            <v>461.6</v>
          </cell>
          <cell r="K71">
            <v>-90.600000000000023</v>
          </cell>
          <cell r="L71">
            <v>30</v>
          </cell>
          <cell r="M71">
            <v>30</v>
          </cell>
          <cell r="N71">
            <v>50</v>
          </cell>
          <cell r="O71">
            <v>0</v>
          </cell>
          <cell r="U71">
            <v>100</v>
          </cell>
          <cell r="V71">
            <v>100</v>
          </cell>
          <cell r="W71">
            <v>74.2</v>
          </cell>
          <cell r="X71">
            <v>70</v>
          </cell>
          <cell r="Y71">
            <v>8.0188679245283012</v>
          </cell>
          <cell r="Z71">
            <v>2.8975741239892181</v>
          </cell>
          <cell r="AD71">
            <v>0</v>
          </cell>
          <cell r="AE71">
            <v>69.2</v>
          </cell>
          <cell r="AF71">
            <v>60.2</v>
          </cell>
          <cell r="AG71">
            <v>54.8</v>
          </cell>
          <cell r="AH71">
            <v>57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158</v>
          </cell>
          <cell r="D72">
            <v>702</v>
          </cell>
          <cell r="E72">
            <v>646</v>
          </cell>
          <cell r="F72">
            <v>192</v>
          </cell>
          <cell r="G72" t="str">
            <v>ябл</v>
          </cell>
          <cell r="H72">
            <v>0.6</v>
          </cell>
          <cell r="I72">
            <v>60</v>
          </cell>
          <cell r="J72">
            <v>802.9</v>
          </cell>
          <cell r="K72">
            <v>-156.89999999999998</v>
          </cell>
          <cell r="L72">
            <v>130</v>
          </cell>
          <cell r="M72">
            <v>90</v>
          </cell>
          <cell r="N72">
            <v>50</v>
          </cell>
          <cell r="O72">
            <v>50</v>
          </cell>
          <cell r="U72">
            <v>200</v>
          </cell>
          <cell r="V72">
            <v>200</v>
          </cell>
          <cell r="W72">
            <v>129.19999999999999</v>
          </cell>
          <cell r="X72">
            <v>130</v>
          </cell>
          <cell r="Y72">
            <v>8.0650154798761609</v>
          </cell>
          <cell r="Z72">
            <v>1.4860681114551084</v>
          </cell>
          <cell r="AD72">
            <v>0</v>
          </cell>
          <cell r="AE72">
            <v>114.4</v>
          </cell>
          <cell r="AF72">
            <v>131</v>
          </cell>
          <cell r="AG72">
            <v>109.6</v>
          </cell>
          <cell r="AH72">
            <v>198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44.97</v>
          </cell>
          <cell r="D73">
            <v>138.33799999999999</v>
          </cell>
          <cell r="E73">
            <v>150.31700000000001</v>
          </cell>
          <cell r="F73">
            <v>30.195</v>
          </cell>
          <cell r="G73">
            <v>0</v>
          </cell>
          <cell r="H73">
            <v>1</v>
          </cell>
          <cell r="I73">
            <v>30</v>
          </cell>
          <cell r="J73">
            <v>198.02199999999999</v>
          </cell>
          <cell r="K73">
            <v>-47.704999999999984</v>
          </cell>
          <cell r="L73">
            <v>50</v>
          </cell>
          <cell r="M73">
            <v>30</v>
          </cell>
          <cell r="N73">
            <v>40</v>
          </cell>
          <cell r="O73">
            <v>30</v>
          </cell>
          <cell r="V73">
            <v>30</v>
          </cell>
          <cell r="W73">
            <v>30.063400000000001</v>
          </cell>
          <cell r="X73">
            <v>30</v>
          </cell>
          <cell r="Y73">
            <v>7.9896152797088815</v>
          </cell>
          <cell r="Z73">
            <v>1.0043774157280947</v>
          </cell>
          <cell r="AD73">
            <v>0</v>
          </cell>
          <cell r="AE73">
            <v>31.5212</v>
          </cell>
          <cell r="AF73">
            <v>32.44</v>
          </cell>
          <cell r="AG73">
            <v>31.588000000000001</v>
          </cell>
          <cell r="AH73">
            <v>36.326000000000001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375</v>
          </cell>
          <cell r="D74">
            <v>622</v>
          </cell>
          <cell r="E74">
            <v>850</v>
          </cell>
          <cell r="F74">
            <v>126</v>
          </cell>
          <cell r="G74" t="str">
            <v>ябл,дк</v>
          </cell>
          <cell r="H74">
            <v>0.6</v>
          </cell>
          <cell r="I74">
            <v>60</v>
          </cell>
          <cell r="J74">
            <v>968</v>
          </cell>
          <cell r="K74">
            <v>-118</v>
          </cell>
          <cell r="L74">
            <v>180</v>
          </cell>
          <cell r="M74">
            <v>150</v>
          </cell>
          <cell r="N74">
            <v>150</v>
          </cell>
          <cell r="O74">
            <v>120</v>
          </cell>
          <cell r="U74">
            <v>220</v>
          </cell>
          <cell r="V74">
            <v>240</v>
          </cell>
          <cell r="W74">
            <v>170</v>
          </cell>
          <cell r="X74">
            <v>200</v>
          </cell>
          <cell r="Y74">
            <v>8.1529411764705877</v>
          </cell>
          <cell r="Z74">
            <v>0.74117647058823533</v>
          </cell>
          <cell r="AD74">
            <v>0</v>
          </cell>
          <cell r="AE74">
            <v>183.8</v>
          </cell>
          <cell r="AF74">
            <v>173.6</v>
          </cell>
          <cell r="AG74">
            <v>146.6</v>
          </cell>
          <cell r="AH74">
            <v>255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281</v>
          </cell>
          <cell r="D75">
            <v>1017</v>
          </cell>
          <cell r="E75">
            <v>1122</v>
          </cell>
          <cell r="F75">
            <v>137</v>
          </cell>
          <cell r="G75" t="str">
            <v>ябл,дк</v>
          </cell>
          <cell r="H75">
            <v>0.6</v>
          </cell>
          <cell r="I75">
            <v>60</v>
          </cell>
          <cell r="J75">
            <v>1288</v>
          </cell>
          <cell r="K75">
            <v>-166</v>
          </cell>
          <cell r="L75">
            <v>260</v>
          </cell>
          <cell r="M75">
            <v>220</v>
          </cell>
          <cell r="N75">
            <v>180</v>
          </cell>
          <cell r="O75">
            <v>250</v>
          </cell>
          <cell r="U75">
            <v>220</v>
          </cell>
          <cell r="V75">
            <v>300</v>
          </cell>
          <cell r="W75">
            <v>224.4</v>
          </cell>
          <cell r="X75">
            <v>220</v>
          </cell>
          <cell r="Y75">
            <v>7.9634581105169335</v>
          </cell>
          <cell r="Z75">
            <v>0.61051693404634577</v>
          </cell>
          <cell r="AD75">
            <v>0</v>
          </cell>
          <cell r="AE75">
            <v>186.4</v>
          </cell>
          <cell r="AF75">
            <v>206.6</v>
          </cell>
          <cell r="AG75">
            <v>202.8</v>
          </cell>
          <cell r="AH75">
            <v>308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116</v>
          </cell>
          <cell r="D76">
            <v>611</v>
          </cell>
          <cell r="E76">
            <v>98</v>
          </cell>
          <cell r="F76">
            <v>2</v>
          </cell>
          <cell r="G76">
            <v>0</v>
          </cell>
          <cell r="H76">
            <v>0.4</v>
          </cell>
          <cell r="I76" t="e">
            <v>#N/A</v>
          </cell>
          <cell r="J76">
            <v>736</v>
          </cell>
          <cell r="K76">
            <v>-638</v>
          </cell>
          <cell r="L76">
            <v>180</v>
          </cell>
          <cell r="M76">
            <v>150</v>
          </cell>
          <cell r="N76">
            <v>200</v>
          </cell>
          <cell r="O76">
            <v>250</v>
          </cell>
          <cell r="U76">
            <v>50</v>
          </cell>
          <cell r="V76">
            <v>100</v>
          </cell>
          <cell r="W76">
            <v>19.600000000000001</v>
          </cell>
          <cell r="X76">
            <v>100</v>
          </cell>
          <cell r="Y76">
            <v>52.65306122448979</v>
          </cell>
          <cell r="Z76">
            <v>0.1020408163265306</v>
          </cell>
          <cell r="AD76">
            <v>0</v>
          </cell>
          <cell r="AE76">
            <v>161.6</v>
          </cell>
          <cell r="AF76">
            <v>179.6</v>
          </cell>
          <cell r="AG76">
            <v>102.4</v>
          </cell>
          <cell r="AH76">
            <v>-1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472</v>
          </cell>
          <cell r="D77">
            <v>724</v>
          </cell>
          <cell r="E77">
            <v>955</v>
          </cell>
          <cell r="F77">
            <v>225</v>
          </cell>
          <cell r="G77">
            <v>0</v>
          </cell>
          <cell r="H77">
            <v>0.33</v>
          </cell>
          <cell r="I77">
            <v>60</v>
          </cell>
          <cell r="J77">
            <v>1097</v>
          </cell>
          <cell r="K77">
            <v>-142</v>
          </cell>
          <cell r="L77">
            <v>200</v>
          </cell>
          <cell r="M77">
            <v>150</v>
          </cell>
          <cell r="N77">
            <v>200</v>
          </cell>
          <cell r="O77">
            <v>220</v>
          </cell>
          <cell r="U77">
            <v>50</v>
          </cell>
          <cell r="V77">
            <v>150</v>
          </cell>
          <cell r="W77">
            <v>191</v>
          </cell>
          <cell r="X77">
            <v>200</v>
          </cell>
          <cell r="Y77">
            <v>7.3036649214659688</v>
          </cell>
          <cell r="Z77">
            <v>1.1780104712041886</v>
          </cell>
          <cell r="AD77">
            <v>0</v>
          </cell>
          <cell r="AE77">
            <v>183.8</v>
          </cell>
          <cell r="AF77">
            <v>209.8</v>
          </cell>
          <cell r="AG77">
            <v>181.6</v>
          </cell>
          <cell r="AH77">
            <v>251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325.27999999999997</v>
          </cell>
          <cell r="D78">
            <v>229</v>
          </cell>
          <cell r="E78">
            <v>499</v>
          </cell>
          <cell r="F78">
            <v>44.28</v>
          </cell>
          <cell r="G78">
            <v>0</v>
          </cell>
          <cell r="H78">
            <v>0.35</v>
          </cell>
          <cell r="I78" t="e">
            <v>#N/A</v>
          </cell>
          <cell r="J78">
            <v>644</v>
          </cell>
          <cell r="K78">
            <v>-145</v>
          </cell>
          <cell r="L78">
            <v>100</v>
          </cell>
          <cell r="M78">
            <v>100</v>
          </cell>
          <cell r="N78">
            <v>180</v>
          </cell>
          <cell r="O78">
            <v>200</v>
          </cell>
          <cell r="V78">
            <v>100</v>
          </cell>
          <cell r="W78">
            <v>99.8</v>
          </cell>
          <cell r="X78">
            <v>100</v>
          </cell>
          <cell r="Y78">
            <v>8.2593186372745482</v>
          </cell>
          <cell r="Z78">
            <v>0.44368737474949904</v>
          </cell>
          <cell r="AD78">
            <v>0</v>
          </cell>
          <cell r="AE78">
            <v>101</v>
          </cell>
          <cell r="AF78">
            <v>119.8</v>
          </cell>
          <cell r="AG78">
            <v>104.4</v>
          </cell>
          <cell r="AH78">
            <v>91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46</v>
          </cell>
          <cell r="D79">
            <v>390</v>
          </cell>
          <cell r="E79">
            <v>355</v>
          </cell>
          <cell r="F79">
            <v>72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442</v>
          </cell>
          <cell r="K79">
            <v>-87</v>
          </cell>
          <cell r="L79">
            <v>60</v>
          </cell>
          <cell r="M79">
            <v>50</v>
          </cell>
          <cell r="N79">
            <v>30</v>
          </cell>
          <cell r="O79">
            <v>50</v>
          </cell>
          <cell r="U79">
            <v>100</v>
          </cell>
          <cell r="V79">
            <v>120</v>
          </cell>
          <cell r="W79">
            <v>71</v>
          </cell>
          <cell r="X79">
            <v>90</v>
          </cell>
          <cell r="Y79">
            <v>8.056338028169014</v>
          </cell>
          <cell r="Z79">
            <v>1.0140845070422535</v>
          </cell>
          <cell r="AD79">
            <v>0</v>
          </cell>
          <cell r="AE79">
            <v>54.8</v>
          </cell>
          <cell r="AF79">
            <v>67.8</v>
          </cell>
          <cell r="AG79">
            <v>53.8</v>
          </cell>
          <cell r="AH79">
            <v>68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3345</v>
          </cell>
          <cell r="D80">
            <v>3689</v>
          </cell>
          <cell r="E80">
            <v>4435</v>
          </cell>
          <cell r="F80">
            <v>2482</v>
          </cell>
          <cell r="G80">
            <v>0</v>
          </cell>
          <cell r="H80">
            <v>0.35</v>
          </cell>
          <cell r="I80">
            <v>40</v>
          </cell>
          <cell r="J80">
            <v>4961</v>
          </cell>
          <cell r="K80">
            <v>-526</v>
          </cell>
          <cell r="L80">
            <v>0</v>
          </cell>
          <cell r="M80">
            <v>800</v>
          </cell>
          <cell r="N80">
            <v>0</v>
          </cell>
          <cell r="O80">
            <v>500</v>
          </cell>
          <cell r="T80">
            <v>1002</v>
          </cell>
          <cell r="U80">
            <v>500</v>
          </cell>
          <cell r="V80">
            <v>1100</v>
          </cell>
          <cell r="W80">
            <v>769.4</v>
          </cell>
          <cell r="X80">
            <v>800</v>
          </cell>
          <cell r="Y80">
            <v>8.0348323368858861</v>
          </cell>
          <cell r="Z80">
            <v>3.2258903041330909</v>
          </cell>
          <cell r="AD80">
            <v>588</v>
          </cell>
          <cell r="AE80">
            <v>1109</v>
          </cell>
          <cell r="AF80">
            <v>1023.6</v>
          </cell>
          <cell r="AG80">
            <v>685.6</v>
          </cell>
          <cell r="AH80">
            <v>1133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3430</v>
          </cell>
          <cell r="D81">
            <v>11291</v>
          </cell>
          <cell r="E81">
            <v>12108</v>
          </cell>
          <cell r="F81">
            <v>2453</v>
          </cell>
          <cell r="G81" t="str">
            <v>отк</v>
          </cell>
          <cell r="H81">
            <v>0.35</v>
          </cell>
          <cell r="I81">
            <v>45</v>
          </cell>
          <cell r="J81">
            <v>13585</v>
          </cell>
          <cell r="K81">
            <v>-1477</v>
          </cell>
          <cell r="L81">
            <v>2200</v>
          </cell>
          <cell r="M81">
            <v>2000</v>
          </cell>
          <cell r="N81">
            <v>1500</v>
          </cell>
          <cell r="O81">
            <v>2000</v>
          </cell>
          <cell r="T81">
            <v>3402</v>
          </cell>
          <cell r="U81">
            <v>500</v>
          </cell>
          <cell r="V81">
            <v>2100</v>
          </cell>
          <cell r="W81">
            <v>1821.6</v>
          </cell>
          <cell r="X81">
            <v>1900</v>
          </cell>
          <cell r="Y81">
            <v>8.0440272288098384</v>
          </cell>
          <cell r="Z81">
            <v>1.3466183574879227</v>
          </cell>
          <cell r="AD81">
            <v>3000</v>
          </cell>
          <cell r="AE81">
            <v>1529.4</v>
          </cell>
          <cell r="AF81">
            <v>1960.4</v>
          </cell>
          <cell r="AG81">
            <v>1772</v>
          </cell>
          <cell r="AH81">
            <v>2729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271</v>
          </cell>
          <cell r="D82">
            <v>528</v>
          </cell>
          <cell r="E82">
            <v>585</v>
          </cell>
          <cell r="F82">
            <v>197</v>
          </cell>
          <cell r="G82">
            <v>0</v>
          </cell>
          <cell r="H82">
            <v>0.4</v>
          </cell>
          <cell r="I82" t="e">
            <v>#N/A</v>
          </cell>
          <cell r="J82">
            <v>678</v>
          </cell>
          <cell r="K82">
            <v>-93</v>
          </cell>
          <cell r="L82">
            <v>130</v>
          </cell>
          <cell r="M82">
            <v>100</v>
          </cell>
          <cell r="N82">
            <v>180</v>
          </cell>
          <cell r="O82">
            <v>100</v>
          </cell>
          <cell r="V82">
            <v>120</v>
          </cell>
          <cell r="W82">
            <v>117</v>
          </cell>
          <cell r="X82">
            <v>100</v>
          </cell>
          <cell r="Y82">
            <v>7.9230769230769234</v>
          </cell>
          <cell r="Z82">
            <v>1.6837606837606838</v>
          </cell>
          <cell r="AD82">
            <v>0</v>
          </cell>
          <cell r="AE82">
            <v>104.4</v>
          </cell>
          <cell r="AF82">
            <v>142.19999999999999</v>
          </cell>
          <cell r="AG82">
            <v>119.4</v>
          </cell>
          <cell r="AH82">
            <v>145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137.59299999999999</v>
          </cell>
          <cell r="D83">
            <v>679.93</v>
          </cell>
          <cell r="E83">
            <v>764.61</v>
          </cell>
          <cell r="F83">
            <v>39.884999999999998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860.71400000000006</v>
          </cell>
          <cell r="K83">
            <v>-96.104000000000042</v>
          </cell>
          <cell r="L83">
            <v>90</v>
          </cell>
          <cell r="M83">
            <v>100</v>
          </cell>
          <cell r="N83">
            <v>250</v>
          </cell>
          <cell r="O83">
            <v>150</v>
          </cell>
          <cell r="U83">
            <v>160</v>
          </cell>
          <cell r="V83">
            <v>200</v>
          </cell>
          <cell r="W83">
            <v>152.922</v>
          </cell>
          <cell r="X83">
            <v>200</v>
          </cell>
          <cell r="Y83">
            <v>7.7809929244974567</v>
          </cell>
          <cell r="Z83">
            <v>0.26081924118177896</v>
          </cell>
          <cell r="AD83">
            <v>0</v>
          </cell>
          <cell r="AE83">
            <v>131.214</v>
          </cell>
          <cell r="AF83">
            <v>155.20760000000001</v>
          </cell>
          <cell r="AG83">
            <v>146.68720000000002</v>
          </cell>
          <cell r="AH83">
            <v>153.94800000000001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170</v>
          </cell>
          <cell r="D84">
            <v>377</v>
          </cell>
          <cell r="E84">
            <v>346</v>
          </cell>
          <cell r="F84">
            <v>189</v>
          </cell>
          <cell r="G84">
            <v>0</v>
          </cell>
          <cell r="H84">
            <v>0.4</v>
          </cell>
          <cell r="I84" t="e">
            <v>#N/A</v>
          </cell>
          <cell r="J84">
            <v>397</v>
          </cell>
          <cell r="K84">
            <v>-51</v>
          </cell>
          <cell r="L84">
            <v>0</v>
          </cell>
          <cell r="M84">
            <v>80</v>
          </cell>
          <cell r="N84">
            <v>0</v>
          </cell>
          <cell r="O84">
            <v>70</v>
          </cell>
          <cell r="U84">
            <v>60</v>
          </cell>
          <cell r="V84">
            <v>100</v>
          </cell>
          <cell r="W84">
            <v>69.2</v>
          </cell>
          <cell r="X84">
            <v>60</v>
          </cell>
          <cell r="Y84">
            <v>8.0780346820809239</v>
          </cell>
          <cell r="Z84">
            <v>2.7312138728323698</v>
          </cell>
          <cell r="AD84">
            <v>0</v>
          </cell>
          <cell r="AE84">
            <v>65.400000000000006</v>
          </cell>
          <cell r="AF84">
            <v>85.4</v>
          </cell>
          <cell r="AG84">
            <v>60</v>
          </cell>
          <cell r="AH84">
            <v>76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38.542000000000002</v>
          </cell>
          <cell r="D85">
            <v>59.34</v>
          </cell>
          <cell r="E85">
            <v>74.564999999999998</v>
          </cell>
          <cell r="F85">
            <v>21.876999999999999</v>
          </cell>
          <cell r="G85">
            <v>0</v>
          </cell>
          <cell r="H85">
            <v>1</v>
          </cell>
          <cell r="I85" t="e">
            <v>#N/A</v>
          </cell>
          <cell r="J85">
            <v>95.4</v>
          </cell>
          <cell r="K85">
            <v>-20.835000000000008</v>
          </cell>
          <cell r="L85">
            <v>40</v>
          </cell>
          <cell r="M85">
            <v>20</v>
          </cell>
          <cell r="N85">
            <v>0</v>
          </cell>
          <cell r="O85">
            <v>20</v>
          </cell>
          <cell r="V85">
            <v>20</v>
          </cell>
          <cell r="W85">
            <v>14.913</v>
          </cell>
          <cell r="Y85">
            <v>8.1725340307114589</v>
          </cell>
          <cell r="Z85">
            <v>1.46697512237645</v>
          </cell>
          <cell r="AD85">
            <v>0</v>
          </cell>
          <cell r="AE85">
            <v>15.928800000000001</v>
          </cell>
          <cell r="AF85">
            <v>15.623799999999999</v>
          </cell>
          <cell r="AG85">
            <v>15.316399999999998</v>
          </cell>
          <cell r="AH85">
            <v>11.593999999999999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455</v>
          </cell>
          <cell r="D86">
            <v>843</v>
          </cell>
          <cell r="E86">
            <v>1009</v>
          </cell>
          <cell r="F86">
            <v>277</v>
          </cell>
          <cell r="G86">
            <v>0</v>
          </cell>
          <cell r="H86">
            <v>0.2</v>
          </cell>
          <cell r="I86" t="e">
            <v>#N/A</v>
          </cell>
          <cell r="J86">
            <v>1079</v>
          </cell>
          <cell r="K86">
            <v>-70</v>
          </cell>
          <cell r="L86">
            <v>300</v>
          </cell>
          <cell r="M86">
            <v>300</v>
          </cell>
          <cell r="N86">
            <v>300</v>
          </cell>
          <cell r="O86">
            <v>200</v>
          </cell>
          <cell r="V86">
            <v>200</v>
          </cell>
          <cell r="W86">
            <v>201.8</v>
          </cell>
          <cell r="X86">
            <v>200</v>
          </cell>
          <cell r="Y86">
            <v>8.8057482656095143</v>
          </cell>
          <cell r="Z86">
            <v>1.3726461843409314</v>
          </cell>
          <cell r="AD86">
            <v>0</v>
          </cell>
          <cell r="AE86">
            <v>155</v>
          </cell>
          <cell r="AF86">
            <v>171.2</v>
          </cell>
          <cell r="AG86">
            <v>212.6</v>
          </cell>
          <cell r="AH86">
            <v>307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477</v>
          </cell>
          <cell r="D87">
            <v>143</v>
          </cell>
          <cell r="E87">
            <v>549</v>
          </cell>
          <cell r="F87">
            <v>63</v>
          </cell>
          <cell r="G87">
            <v>0</v>
          </cell>
          <cell r="H87">
            <v>0.3</v>
          </cell>
          <cell r="I87" t="e">
            <v>#N/A</v>
          </cell>
          <cell r="J87">
            <v>657</v>
          </cell>
          <cell r="K87">
            <v>-108</v>
          </cell>
          <cell r="L87">
            <v>100</v>
          </cell>
          <cell r="M87">
            <v>60</v>
          </cell>
          <cell r="N87">
            <v>80</v>
          </cell>
          <cell r="O87">
            <v>50</v>
          </cell>
          <cell r="U87">
            <v>180</v>
          </cell>
          <cell r="V87">
            <v>200</v>
          </cell>
          <cell r="W87">
            <v>109.8</v>
          </cell>
          <cell r="X87">
            <v>150</v>
          </cell>
          <cell r="Y87">
            <v>8.0418943533697629</v>
          </cell>
          <cell r="Z87">
            <v>0.57377049180327866</v>
          </cell>
          <cell r="AD87">
            <v>0</v>
          </cell>
          <cell r="AE87">
            <v>74.599999999999994</v>
          </cell>
          <cell r="AF87">
            <v>93</v>
          </cell>
          <cell r="AG87">
            <v>86.8</v>
          </cell>
          <cell r="AH87">
            <v>133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499.548</v>
          </cell>
          <cell r="D88">
            <v>76.438999999999993</v>
          </cell>
          <cell r="E88">
            <v>314.61200000000002</v>
          </cell>
          <cell r="F88">
            <v>253.703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434.88799999999998</v>
          </cell>
          <cell r="K88">
            <v>-120.27599999999995</v>
          </cell>
          <cell r="L88">
            <v>100</v>
          </cell>
          <cell r="M88">
            <v>50</v>
          </cell>
          <cell r="N88">
            <v>50</v>
          </cell>
          <cell r="O88">
            <v>0</v>
          </cell>
          <cell r="V88">
            <v>50</v>
          </cell>
          <cell r="W88">
            <v>62.922400000000003</v>
          </cell>
          <cell r="X88">
            <v>50</v>
          </cell>
          <cell r="Y88">
            <v>8.7997755966078852</v>
          </cell>
          <cell r="Z88">
            <v>4.0319981437453114</v>
          </cell>
          <cell r="AD88">
            <v>0</v>
          </cell>
          <cell r="AE88">
            <v>108.65899999999999</v>
          </cell>
          <cell r="AF88">
            <v>86.561800000000005</v>
          </cell>
          <cell r="AG88">
            <v>69.974999999999994</v>
          </cell>
          <cell r="AH88">
            <v>87.057000000000002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2093.2150000000001</v>
          </cell>
          <cell r="D89">
            <v>3290.808</v>
          </cell>
          <cell r="E89">
            <v>3982.0390000000002</v>
          </cell>
          <cell r="F89">
            <v>1360.9280000000001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4530.9449999999997</v>
          </cell>
          <cell r="K89">
            <v>-548.90599999999949</v>
          </cell>
          <cell r="L89">
            <v>800</v>
          </cell>
          <cell r="M89">
            <v>1000</v>
          </cell>
          <cell r="N89">
            <v>1000</v>
          </cell>
          <cell r="O89">
            <v>800</v>
          </cell>
          <cell r="V89">
            <v>800</v>
          </cell>
          <cell r="W89">
            <v>796.40780000000007</v>
          </cell>
          <cell r="X89">
            <v>700</v>
          </cell>
          <cell r="Y89">
            <v>8.1125875462294559</v>
          </cell>
          <cell r="Z89">
            <v>1.7088330877723699</v>
          </cell>
          <cell r="AD89">
            <v>0</v>
          </cell>
          <cell r="AE89">
            <v>1013.933</v>
          </cell>
          <cell r="AF89">
            <v>939.11779999999999</v>
          </cell>
          <cell r="AG89">
            <v>784.02200000000005</v>
          </cell>
          <cell r="AH89">
            <v>1144.011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3898.748</v>
          </cell>
          <cell r="D90">
            <v>4853.5190000000002</v>
          </cell>
          <cell r="E90">
            <v>7608.8130000000001</v>
          </cell>
          <cell r="F90">
            <v>928.33500000000004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8970.7489999999998</v>
          </cell>
          <cell r="K90">
            <v>-1361.9359999999997</v>
          </cell>
          <cell r="L90">
            <v>1700</v>
          </cell>
          <cell r="M90">
            <v>1500</v>
          </cell>
          <cell r="N90">
            <v>1700</v>
          </cell>
          <cell r="O90">
            <v>1500</v>
          </cell>
          <cell r="U90">
            <v>1450</v>
          </cell>
          <cell r="V90">
            <v>2000</v>
          </cell>
          <cell r="W90">
            <v>1521.7626</v>
          </cell>
          <cell r="X90">
            <v>1500</v>
          </cell>
          <cell r="Y90">
            <v>8.0684957036005471</v>
          </cell>
          <cell r="Z90">
            <v>0.61003930573665044</v>
          </cell>
          <cell r="AD90">
            <v>0</v>
          </cell>
          <cell r="AE90">
            <v>1168.0296000000001</v>
          </cell>
          <cell r="AF90">
            <v>1442.3514</v>
          </cell>
          <cell r="AG90">
            <v>1347.3152</v>
          </cell>
          <cell r="AH90">
            <v>2047.702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4245.9780000000001</v>
          </cell>
          <cell r="D91">
            <v>7146.1559999999999</v>
          </cell>
          <cell r="E91">
            <v>6905.3959999999997</v>
          </cell>
          <cell r="F91">
            <v>1897.5509999999999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8020.7340000000004</v>
          </cell>
          <cell r="K91">
            <v>-1115.3380000000006</v>
          </cell>
          <cell r="L91">
            <v>1700</v>
          </cell>
          <cell r="M91">
            <v>1400</v>
          </cell>
          <cell r="N91">
            <v>1600</v>
          </cell>
          <cell r="O91">
            <v>1600</v>
          </cell>
          <cell r="V91">
            <v>1400</v>
          </cell>
          <cell r="W91">
            <v>1381.0791999999999</v>
          </cell>
          <cell r="X91">
            <v>1500</v>
          </cell>
          <cell r="Y91">
            <v>8.0354196920784844</v>
          </cell>
          <cell r="Z91">
            <v>1.3739624780389135</v>
          </cell>
          <cell r="AD91">
            <v>0</v>
          </cell>
          <cell r="AE91">
            <v>1803.1858</v>
          </cell>
          <cell r="AF91">
            <v>1448.5062</v>
          </cell>
          <cell r="AG91">
            <v>1385.7482</v>
          </cell>
          <cell r="AH91">
            <v>1738.884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145.59200000000001</v>
          </cell>
          <cell r="D92">
            <v>125.589</v>
          </cell>
          <cell r="E92">
            <v>211.40899999999999</v>
          </cell>
          <cell r="F92">
            <v>54.930999999999997</v>
          </cell>
          <cell r="G92" t="str">
            <v>г</v>
          </cell>
          <cell r="H92">
            <v>1</v>
          </cell>
          <cell r="I92" t="e">
            <v>#N/A</v>
          </cell>
          <cell r="J92">
            <v>246.34</v>
          </cell>
          <cell r="K92">
            <v>-34.931000000000012</v>
          </cell>
          <cell r="L92">
            <v>80</v>
          </cell>
          <cell r="M92">
            <v>50</v>
          </cell>
          <cell r="N92">
            <v>80</v>
          </cell>
          <cell r="O92">
            <v>60</v>
          </cell>
          <cell r="W92">
            <v>42.281799999999997</v>
          </cell>
          <cell r="X92">
            <v>50</v>
          </cell>
          <cell r="Y92">
            <v>8.8674323231272094</v>
          </cell>
          <cell r="Z92">
            <v>1.2991641793868758</v>
          </cell>
          <cell r="AD92">
            <v>0</v>
          </cell>
          <cell r="AE92">
            <v>46.060600000000001</v>
          </cell>
          <cell r="AF92">
            <v>43.361200000000004</v>
          </cell>
          <cell r="AG92">
            <v>45.9238</v>
          </cell>
          <cell r="AH92">
            <v>62.579000000000001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65</v>
          </cell>
          <cell r="D93">
            <v>114</v>
          </cell>
          <cell r="E93">
            <v>139</v>
          </cell>
          <cell r="F93">
            <v>33</v>
          </cell>
          <cell r="G93">
            <v>0</v>
          </cell>
          <cell r="H93">
            <v>0.5</v>
          </cell>
          <cell r="I93" t="e">
            <v>#N/A</v>
          </cell>
          <cell r="J93">
            <v>175</v>
          </cell>
          <cell r="K93">
            <v>-36</v>
          </cell>
          <cell r="L93">
            <v>30</v>
          </cell>
          <cell r="M93">
            <v>30</v>
          </cell>
          <cell r="N93">
            <v>80</v>
          </cell>
          <cell r="O93">
            <v>60</v>
          </cell>
          <cell r="W93">
            <v>27.8</v>
          </cell>
          <cell r="Y93">
            <v>8.3812949640287773</v>
          </cell>
          <cell r="Z93">
            <v>1.1870503597122302</v>
          </cell>
          <cell r="AD93">
            <v>0</v>
          </cell>
          <cell r="AE93">
            <v>25.2</v>
          </cell>
          <cell r="AF93">
            <v>27.4</v>
          </cell>
          <cell r="AG93">
            <v>31</v>
          </cell>
          <cell r="AH93">
            <v>38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4.7050000000000001</v>
          </cell>
          <cell r="D94">
            <v>73.054000000000002</v>
          </cell>
          <cell r="E94">
            <v>28.747</v>
          </cell>
          <cell r="F94">
            <v>49.012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36.850999999999999</v>
          </cell>
          <cell r="K94">
            <v>-8.1039999999999992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5.7493999999999996</v>
          </cell>
          <cell r="Y94">
            <v>8.5247156224997394</v>
          </cell>
          <cell r="Z94">
            <v>8.5247156224997394</v>
          </cell>
          <cell r="AD94">
            <v>0</v>
          </cell>
          <cell r="AE94">
            <v>6.0524000000000004</v>
          </cell>
          <cell r="AF94">
            <v>7.0313999999999997</v>
          </cell>
          <cell r="AG94">
            <v>6.8452000000000002</v>
          </cell>
          <cell r="AH94">
            <v>7.6630000000000003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648</v>
          </cell>
          <cell r="D95">
            <v>1843</v>
          </cell>
          <cell r="E95">
            <v>1915</v>
          </cell>
          <cell r="F95">
            <v>543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2091</v>
          </cell>
          <cell r="K95">
            <v>-176</v>
          </cell>
          <cell r="L95">
            <v>200</v>
          </cell>
          <cell r="M95">
            <v>300</v>
          </cell>
          <cell r="N95">
            <v>450</v>
          </cell>
          <cell r="O95">
            <v>300</v>
          </cell>
          <cell r="T95">
            <v>600</v>
          </cell>
          <cell r="V95">
            <v>200</v>
          </cell>
          <cell r="W95">
            <v>282.2</v>
          </cell>
          <cell r="X95">
            <v>280</v>
          </cell>
          <cell r="Y95">
            <v>8.0545712260807942</v>
          </cell>
          <cell r="Z95">
            <v>1.9241672572643516</v>
          </cell>
          <cell r="AD95">
            <v>504</v>
          </cell>
          <cell r="AE95">
            <v>260.8</v>
          </cell>
          <cell r="AF95">
            <v>330.2</v>
          </cell>
          <cell r="AG95">
            <v>285</v>
          </cell>
          <cell r="AH95">
            <v>344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457</v>
          </cell>
          <cell r="D96">
            <v>557</v>
          </cell>
          <cell r="E96">
            <v>769</v>
          </cell>
          <cell r="F96">
            <v>223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899</v>
          </cell>
          <cell r="K96">
            <v>-130</v>
          </cell>
          <cell r="L96">
            <v>50</v>
          </cell>
          <cell r="M96">
            <v>180</v>
          </cell>
          <cell r="N96">
            <v>300</v>
          </cell>
          <cell r="O96">
            <v>200</v>
          </cell>
          <cell r="V96">
            <v>150</v>
          </cell>
          <cell r="W96">
            <v>153.80000000000001</v>
          </cell>
          <cell r="X96">
            <v>150</v>
          </cell>
          <cell r="Y96">
            <v>8.1469440832249678</v>
          </cell>
          <cell r="Z96">
            <v>1.4499349804941482</v>
          </cell>
          <cell r="AD96">
            <v>0</v>
          </cell>
          <cell r="AE96">
            <v>161.19999999999999</v>
          </cell>
          <cell r="AF96">
            <v>164</v>
          </cell>
          <cell r="AG96">
            <v>151.19999999999999</v>
          </cell>
          <cell r="AH96">
            <v>183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423</v>
          </cell>
          <cell r="D97">
            <v>1004</v>
          </cell>
          <cell r="E97">
            <v>1207</v>
          </cell>
          <cell r="F97">
            <v>202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1356</v>
          </cell>
          <cell r="K97">
            <v>-149</v>
          </cell>
          <cell r="L97">
            <v>280</v>
          </cell>
          <cell r="M97">
            <v>300</v>
          </cell>
          <cell r="N97">
            <v>400</v>
          </cell>
          <cell r="O97">
            <v>300</v>
          </cell>
          <cell r="T97">
            <v>120</v>
          </cell>
          <cell r="V97">
            <v>180</v>
          </cell>
          <cell r="W97">
            <v>235.4</v>
          </cell>
          <cell r="X97">
            <v>250</v>
          </cell>
          <cell r="Y97">
            <v>8.1223449447748504</v>
          </cell>
          <cell r="Z97">
            <v>0.85811384876805441</v>
          </cell>
          <cell r="AD97">
            <v>30</v>
          </cell>
          <cell r="AE97">
            <v>210.4</v>
          </cell>
          <cell r="AF97">
            <v>240.8</v>
          </cell>
          <cell r="AG97">
            <v>236.2</v>
          </cell>
          <cell r="AH97">
            <v>299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429</v>
          </cell>
          <cell r="D98">
            <v>504</v>
          </cell>
          <cell r="E98">
            <v>711</v>
          </cell>
          <cell r="F98">
            <v>203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799</v>
          </cell>
          <cell r="K98">
            <v>-88</v>
          </cell>
          <cell r="L98">
            <v>100</v>
          </cell>
          <cell r="M98">
            <v>150</v>
          </cell>
          <cell r="N98">
            <v>260</v>
          </cell>
          <cell r="O98">
            <v>150</v>
          </cell>
          <cell r="V98">
            <v>150</v>
          </cell>
          <cell r="W98">
            <v>142.19999999999999</v>
          </cell>
          <cell r="X98">
            <v>150</v>
          </cell>
          <cell r="Y98">
            <v>8.1786216596343184</v>
          </cell>
          <cell r="Z98">
            <v>1.4275668073136429</v>
          </cell>
          <cell r="AD98">
            <v>0</v>
          </cell>
          <cell r="AE98">
            <v>146</v>
          </cell>
          <cell r="AF98">
            <v>153.80000000000001</v>
          </cell>
          <cell r="AG98">
            <v>140.19999999999999</v>
          </cell>
          <cell r="AH98">
            <v>176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9.8439999999999994</v>
          </cell>
          <cell r="D99">
            <v>1.3</v>
          </cell>
          <cell r="E99">
            <v>4.2949999999999999</v>
          </cell>
          <cell r="F99">
            <v>5.5490000000000004</v>
          </cell>
          <cell r="G99" t="str">
            <v>н0801,</v>
          </cell>
          <cell r="H99">
            <v>1</v>
          </cell>
          <cell r="I99" t="e">
            <v>#N/A</v>
          </cell>
          <cell r="J99">
            <v>7.5</v>
          </cell>
          <cell r="K99">
            <v>-3.2050000000000001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0.85899999999999999</v>
          </cell>
          <cell r="Y99">
            <v>6.4598370197904549</v>
          </cell>
          <cell r="Z99">
            <v>6.4598370197904549</v>
          </cell>
          <cell r="AD99">
            <v>0</v>
          </cell>
          <cell r="AE99">
            <v>0.53579999999999994</v>
          </cell>
          <cell r="AF99">
            <v>0.28439999999999999</v>
          </cell>
          <cell r="AG99">
            <v>1.1284000000000001</v>
          </cell>
          <cell r="AH99">
            <v>1.4339999999999999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6</v>
          </cell>
          <cell r="D100">
            <v>6</v>
          </cell>
          <cell r="E100">
            <v>6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14</v>
          </cell>
          <cell r="K100">
            <v>-8</v>
          </cell>
          <cell r="L100">
            <v>0</v>
          </cell>
          <cell r="M100">
            <v>0</v>
          </cell>
          <cell r="N100">
            <v>0</v>
          </cell>
          <cell r="O100">
            <v>10</v>
          </cell>
          <cell r="W100">
            <v>1.2</v>
          </cell>
          <cell r="Y100">
            <v>8.3333333333333339</v>
          </cell>
          <cell r="Z100">
            <v>0</v>
          </cell>
          <cell r="AD100">
            <v>0</v>
          </cell>
          <cell r="AE100">
            <v>0</v>
          </cell>
          <cell r="AF100">
            <v>0.8</v>
          </cell>
          <cell r="AG100">
            <v>1.2</v>
          </cell>
          <cell r="AH100">
            <v>2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9</v>
          </cell>
          <cell r="D101">
            <v>5</v>
          </cell>
          <cell r="E101">
            <v>5</v>
          </cell>
          <cell r="F101">
            <v>9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5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1</v>
          </cell>
          <cell r="Y101">
            <v>9</v>
          </cell>
          <cell r="Z101">
            <v>9</v>
          </cell>
          <cell r="AD101">
            <v>0</v>
          </cell>
          <cell r="AE101">
            <v>2.2000000000000002</v>
          </cell>
          <cell r="AF101">
            <v>1</v>
          </cell>
          <cell r="AG101">
            <v>1.2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90</v>
          </cell>
          <cell r="D102">
            <v>67</v>
          </cell>
          <cell r="E102">
            <v>98</v>
          </cell>
          <cell r="F102">
            <v>54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191</v>
          </cell>
          <cell r="K102">
            <v>-93</v>
          </cell>
          <cell r="L102">
            <v>50</v>
          </cell>
          <cell r="M102">
            <v>50</v>
          </cell>
          <cell r="N102">
            <v>100</v>
          </cell>
          <cell r="O102">
            <v>100</v>
          </cell>
          <cell r="W102">
            <v>19.600000000000001</v>
          </cell>
          <cell r="Y102">
            <v>18.061224489795919</v>
          </cell>
          <cell r="Z102">
            <v>2.7551020408163263</v>
          </cell>
          <cell r="AD102">
            <v>0</v>
          </cell>
          <cell r="AE102">
            <v>23.8</v>
          </cell>
          <cell r="AF102">
            <v>41.4</v>
          </cell>
          <cell r="AG102">
            <v>40.4</v>
          </cell>
          <cell r="AH102">
            <v>27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212</v>
          </cell>
          <cell r="D103">
            <v>5</v>
          </cell>
          <cell r="E103">
            <v>105</v>
          </cell>
          <cell r="F103">
            <v>103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123</v>
          </cell>
          <cell r="K103">
            <v>-18</v>
          </cell>
          <cell r="L103">
            <v>0</v>
          </cell>
          <cell r="M103">
            <v>0</v>
          </cell>
          <cell r="N103">
            <v>50</v>
          </cell>
          <cell r="O103">
            <v>0</v>
          </cell>
          <cell r="W103">
            <v>21</v>
          </cell>
          <cell r="X103">
            <v>50</v>
          </cell>
          <cell r="Y103">
            <v>9.6666666666666661</v>
          </cell>
          <cell r="Z103">
            <v>4.9047619047619051</v>
          </cell>
          <cell r="AD103">
            <v>0</v>
          </cell>
          <cell r="AE103">
            <v>20</v>
          </cell>
          <cell r="AF103">
            <v>26.2</v>
          </cell>
          <cell r="AG103">
            <v>23.6</v>
          </cell>
          <cell r="AH103">
            <v>28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67</v>
          </cell>
          <cell r="D104">
            <v>84</v>
          </cell>
          <cell r="E104">
            <v>134</v>
          </cell>
          <cell r="F104">
            <v>11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189</v>
          </cell>
          <cell r="K104">
            <v>-55</v>
          </cell>
          <cell r="L104">
            <v>50</v>
          </cell>
          <cell r="M104">
            <v>0</v>
          </cell>
          <cell r="N104">
            <v>50</v>
          </cell>
          <cell r="O104">
            <v>100</v>
          </cell>
          <cell r="W104">
            <v>26.8</v>
          </cell>
          <cell r="X104">
            <v>50</v>
          </cell>
          <cell r="Y104">
            <v>9.7388059701492526</v>
          </cell>
          <cell r="Z104">
            <v>0.41044776119402981</v>
          </cell>
          <cell r="AD104">
            <v>0</v>
          </cell>
          <cell r="AE104">
            <v>19.399999999999999</v>
          </cell>
          <cell r="AF104">
            <v>41.2</v>
          </cell>
          <cell r="AG104">
            <v>28.6</v>
          </cell>
          <cell r="AH104">
            <v>23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185</v>
          </cell>
          <cell r="D105">
            <v>250</v>
          </cell>
          <cell r="E105">
            <v>359</v>
          </cell>
          <cell r="F105">
            <v>61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418</v>
          </cell>
          <cell r="K105">
            <v>-59</v>
          </cell>
          <cell r="L105">
            <v>50</v>
          </cell>
          <cell r="M105">
            <v>100</v>
          </cell>
          <cell r="N105">
            <v>100</v>
          </cell>
          <cell r="O105">
            <v>100</v>
          </cell>
          <cell r="V105">
            <v>100</v>
          </cell>
          <cell r="W105">
            <v>71.8</v>
          </cell>
          <cell r="X105">
            <v>100</v>
          </cell>
          <cell r="Y105">
            <v>8.5097493036211702</v>
          </cell>
          <cell r="Z105">
            <v>0.84958217270194991</v>
          </cell>
          <cell r="AD105">
            <v>0</v>
          </cell>
          <cell r="AE105">
            <v>39.799999999999997</v>
          </cell>
          <cell r="AF105">
            <v>65.400000000000006</v>
          </cell>
          <cell r="AG105">
            <v>62.4</v>
          </cell>
          <cell r="AH105">
            <v>113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199</v>
          </cell>
          <cell r="D106">
            <v>249</v>
          </cell>
          <cell r="E106">
            <v>383</v>
          </cell>
          <cell r="F106">
            <v>51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431</v>
          </cell>
          <cell r="K106">
            <v>-48</v>
          </cell>
          <cell r="L106">
            <v>0</v>
          </cell>
          <cell r="M106">
            <v>50</v>
          </cell>
          <cell r="N106">
            <v>100</v>
          </cell>
          <cell r="O106">
            <v>150</v>
          </cell>
          <cell r="U106">
            <v>100</v>
          </cell>
          <cell r="V106">
            <v>100</v>
          </cell>
          <cell r="W106">
            <v>76.599999999999994</v>
          </cell>
          <cell r="X106">
            <v>100</v>
          </cell>
          <cell r="Y106">
            <v>8.4986945169712804</v>
          </cell>
          <cell r="Z106">
            <v>0.66579634464751958</v>
          </cell>
          <cell r="AD106">
            <v>0</v>
          </cell>
          <cell r="AE106">
            <v>47.6</v>
          </cell>
          <cell r="AF106">
            <v>64.400000000000006</v>
          </cell>
          <cell r="AG106">
            <v>61.2</v>
          </cell>
          <cell r="AH106">
            <v>122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207</v>
          </cell>
          <cell r="D107">
            <v>189</v>
          </cell>
          <cell r="E107">
            <v>287</v>
          </cell>
          <cell r="F107">
            <v>97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338</v>
          </cell>
          <cell r="K107">
            <v>-51</v>
          </cell>
          <cell r="L107">
            <v>0</v>
          </cell>
          <cell r="M107">
            <v>50</v>
          </cell>
          <cell r="N107">
            <v>100</v>
          </cell>
          <cell r="O107">
            <v>50</v>
          </cell>
          <cell r="U107">
            <v>50</v>
          </cell>
          <cell r="V107">
            <v>100</v>
          </cell>
          <cell r="W107">
            <v>57.4</v>
          </cell>
          <cell r="X107">
            <v>50</v>
          </cell>
          <cell r="Y107">
            <v>8.6585365853658534</v>
          </cell>
          <cell r="Z107">
            <v>1.6898954703832754</v>
          </cell>
          <cell r="AD107">
            <v>0</v>
          </cell>
          <cell r="AE107">
            <v>33.4</v>
          </cell>
          <cell r="AF107">
            <v>54.2</v>
          </cell>
          <cell r="AG107">
            <v>48.6</v>
          </cell>
          <cell r="AH107">
            <v>96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177</v>
          </cell>
          <cell r="D108">
            <v>15</v>
          </cell>
          <cell r="E108">
            <v>150</v>
          </cell>
          <cell r="F108">
            <v>25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276</v>
          </cell>
          <cell r="K108">
            <v>-126</v>
          </cell>
          <cell r="L108">
            <v>50</v>
          </cell>
          <cell r="M108">
            <v>50</v>
          </cell>
          <cell r="N108">
            <v>100</v>
          </cell>
          <cell r="O108">
            <v>150</v>
          </cell>
          <cell r="W108">
            <v>30</v>
          </cell>
          <cell r="X108">
            <v>50</v>
          </cell>
          <cell r="Y108">
            <v>14.166666666666666</v>
          </cell>
          <cell r="Z108">
            <v>0.83333333333333337</v>
          </cell>
          <cell r="AD108">
            <v>0</v>
          </cell>
          <cell r="AE108">
            <v>34.200000000000003</v>
          </cell>
          <cell r="AF108">
            <v>51.8</v>
          </cell>
          <cell r="AG108">
            <v>45.2</v>
          </cell>
          <cell r="AH108">
            <v>12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47</v>
          </cell>
          <cell r="D109">
            <v>69</v>
          </cell>
          <cell r="E109">
            <v>81</v>
          </cell>
          <cell r="F109">
            <v>23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267</v>
          </cell>
          <cell r="K109">
            <v>-186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W109">
            <v>16.2</v>
          </cell>
          <cell r="X109">
            <v>50</v>
          </cell>
          <cell r="Y109">
            <v>16.851851851851851</v>
          </cell>
          <cell r="Z109">
            <v>1.4197530864197532</v>
          </cell>
          <cell r="AD109">
            <v>0</v>
          </cell>
          <cell r="AE109">
            <v>37</v>
          </cell>
          <cell r="AF109">
            <v>58.4</v>
          </cell>
          <cell r="AG109">
            <v>27</v>
          </cell>
          <cell r="AH109">
            <v>41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471</v>
          </cell>
          <cell r="D110">
            <v>411</v>
          </cell>
          <cell r="E110">
            <v>543</v>
          </cell>
          <cell r="F110">
            <v>333</v>
          </cell>
          <cell r="G110">
            <v>0</v>
          </cell>
          <cell r="H110">
            <v>0</v>
          </cell>
          <cell r="I110" t="e">
            <v>#N/A</v>
          </cell>
          <cell r="J110">
            <v>670</v>
          </cell>
          <cell r="K110">
            <v>-127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108.6</v>
          </cell>
          <cell r="Y110">
            <v>3.0662983425414367</v>
          </cell>
          <cell r="Z110">
            <v>3.0662983425414367</v>
          </cell>
          <cell r="AD110">
            <v>0</v>
          </cell>
          <cell r="AE110">
            <v>99.8</v>
          </cell>
          <cell r="AF110">
            <v>98.8</v>
          </cell>
          <cell r="AG110">
            <v>117.2</v>
          </cell>
          <cell r="AH110">
            <v>139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818</v>
          </cell>
          <cell r="D111">
            <v>1672</v>
          </cell>
          <cell r="E111">
            <v>2151</v>
          </cell>
          <cell r="F111">
            <v>193</v>
          </cell>
          <cell r="G111">
            <v>0</v>
          </cell>
          <cell r="H111">
            <v>0</v>
          </cell>
          <cell r="I111" t="e">
            <v>#N/A</v>
          </cell>
          <cell r="J111">
            <v>2618</v>
          </cell>
          <cell r="K111">
            <v>-467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430.2</v>
          </cell>
          <cell r="Y111">
            <v>0.44862854486285447</v>
          </cell>
          <cell r="Z111">
            <v>0.44862854486285447</v>
          </cell>
          <cell r="AD111">
            <v>0</v>
          </cell>
          <cell r="AE111">
            <v>447</v>
          </cell>
          <cell r="AF111">
            <v>423.2</v>
          </cell>
          <cell r="AG111">
            <v>488.2</v>
          </cell>
          <cell r="AH111">
            <v>549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11.07.2025 - 17.07.2025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68.7</v>
          </cell>
          <cell r="F7">
            <v>877.53800000000001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126.4</v>
          </cell>
          <cell r="F8">
            <v>907.39800000000002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466.8</v>
          </cell>
          <cell r="F9">
            <v>3301.5279999999998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607</v>
          </cell>
          <cell r="F10">
            <v>3810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1969</v>
          </cell>
          <cell r="F11">
            <v>6819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1657</v>
          </cell>
          <cell r="F12">
            <v>7723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83.5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21</v>
          </cell>
          <cell r="F14">
            <v>332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  <cell r="F15">
            <v>344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124</v>
          </cell>
          <cell r="F17">
            <v>1604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  <cell r="F18">
            <v>810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  <cell r="F19">
            <v>137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41</v>
          </cell>
          <cell r="F21">
            <v>811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128.43799999999999</v>
          </cell>
          <cell r="F22">
            <v>762.36400000000003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860.08</v>
          </cell>
          <cell r="F23">
            <v>6227.9660000000003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89.56</v>
          </cell>
          <cell r="F24">
            <v>533.61699999999996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350</v>
          </cell>
          <cell r="F26">
            <v>1683.645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120.645</v>
          </cell>
          <cell r="F27">
            <v>797.351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27.882000000000001</v>
          </cell>
          <cell r="F30">
            <v>234.084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31.914000000000001</v>
          </cell>
          <cell r="F31">
            <v>227.76499999999999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73.555000000000007</v>
          </cell>
          <cell r="F32">
            <v>854.48900000000003</v>
          </cell>
        </row>
        <row r="33">
          <cell r="A33" t="str">
            <v xml:space="preserve"> 247  Сардельки Нежные, ВЕС.  ПОКОМ</v>
          </cell>
          <cell r="D33">
            <v>14.500999999999999</v>
          </cell>
          <cell r="F33">
            <v>210.25200000000001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224.4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384.05500000000001</v>
          </cell>
          <cell r="F35">
            <v>2250.165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98.551000000000002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338.73</v>
          </cell>
        </row>
        <row r="38">
          <cell r="A38" t="str">
            <v xml:space="preserve"> 263  Шпикачки Стародворские, ВЕС.  ПОКОМ</v>
          </cell>
          <cell r="D38">
            <v>27.608000000000001</v>
          </cell>
          <cell r="F38">
            <v>168.262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30.885999999999999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2.1</v>
          </cell>
          <cell r="F40">
            <v>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11.201000000000001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194</v>
          </cell>
          <cell r="F42">
            <v>2025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1345.8</v>
          </cell>
          <cell r="F43">
            <v>5341.8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8560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144.54499999999999</v>
          </cell>
          <cell r="F46">
            <v>1418.5940000000001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82</v>
          </cell>
          <cell r="F47">
            <v>816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88</v>
          </cell>
          <cell r="F48">
            <v>1493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285.44900000000001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113</v>
          </cell>
          <cell r="F51">
            <v>1379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285</v>
          </cell>
          <cell r="F52">
            <v>3158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1.7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184.494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673.072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123.3</v>
          </cell>
          <cell r="F56">
            <v>1542.3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183</v>
          </cell>
          <cell r="F57">
            <v>2395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129</v>
          </cell>
          <cell r="F58">
            <v>1780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35.950000000000003</v>
          </cell>
          <cell r="F59">
            <v>340.24099999999999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140.40100000000001</v>
          </cell>
          <cell r="F60">
            <v>1195.2370000000001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57.301000000000002</v>
          </cell>
        </row>
        <row r="62">
          <cell r="A62" t="str">
            <v xml:space="preserve"> 318  Сосиски Датские ТМ Зареченские, ВЕС  ПОКОМ</v>
          </cell>
          <cell r="D62">
            <v>542.101</v>
          </cell>
          <cell r="F62">
            <v>4394.7380000000003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1044.3</v>
          </cell>
          <cell r="F63">
            <v>5909.3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2202</v>
          </cell>
          <cell r="F64">
            <v>6815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238</v>
          </cell>
          <cell r="F65">
            <v>2717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43</v>
          </cell>
          <cell r="F66">
            <v>404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476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199.15100000000001</v>
          </cell>
          <cell r="F68">
            <v>1282.779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42</v>
          </cell>
          <cell r="F70">
            <v>486</v>
          </cell>
        </row>
        <row r="71">
          <cell r="A71" t="str">
            <v xml:space="preserve"> 335  Колбаса Сливушка ТМ Вязанка. ВЕС.  ПОКОМ </v>
          </cell>
          <cell r="D71">
            <v>149.304</v>
          </cell>
          <cell r="F71">
            <v>1026.5920000000001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1166</v>
          </cell>
          <cell r="F74">
            <v>4889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324</v>
          </cell>
          <cell r="F75">
            <v>3781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133.50299999999999</v>
          </cell>
          <cell r="F76">
            <v>1284.8589999999999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28.001000000000001</v>
          </cell>
          <cell r="F77">
            <v>243.99299999999999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116.95</v>
          </cell>
          <cell r="F78">
            <v>674.45899999999995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28.925000000000001</v>
          </cell>
          <cell r="F79">
            <v>320.96899999999999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9.6</v>
          </cell>
          <cell r="F80">
            <v>153.6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33.6</v>
          </cell>
          <cell r="F81">
            <v>474.6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49.9</v>
          </cell>
          <cell r="F82">
            <v>795.9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32.100999999999999</v>
          </cell>
          <cell r="F83">
            <v>214.72200000000001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965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108</v>
          </cell>
          <cell r="F85">
            <v>1307</v>
          </cell>
        </row>
        <row r="86">
          <cell r="A86" t="str">
            <v xml:space="preserve"> 383  Сосиски Сочинки с сыром ТМ Стародворье, 0,3 кг. ПОКОМ</v>
          </cell>
          <cell r="D86">
            <v>2</v>
          </cell>
          <cell r="F86">
            <v>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63</v>
          </cell>
          <cell r="F87">
            <v>629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105</v>
          </cell>
          <cell r="F88">
            <v>1110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67</v>
          </cell>
          <cell r="F89">
            <v>648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58</v>
          </cell>
          <cell r="F90">
            <v>440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984</v>
          </cell>
          <cell r="F91">
            <v>5077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4027</v>
          </cell>
          <cell r="F92">
            <v>13755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62</v>
          </cell>
          <cell r="F93">
            <v>683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98.4</v>
          </cell>
          <cell r="F94">
            <v>793.59299999999996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D95">
            <v>2.6</v>
          </cell>
          <cell r="F95">
            <v>5.2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51</v>
          </cell>
          <cell r="F96">
            <v>395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12.05</v>
          </cell>
          <cell r="F97">
            <v>98.15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81</v>
          </cell>
          <cell r="F98">
            <v>1016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38</v>
          </cell>
          <cell r="F99">
            <v>634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54.232999999999997</v>
          </cell>
          <cell r="F100">
            <v>437.34500000000003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532.50800000000004</v>
          </cell>
          <cell r="F101">
            <v>4602.9650000000001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902.21</v>
          </cell>
          <cell r="F102">
            <v>9094.1029999999992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821.03499999999997</v>
          </cell>
          <cell r="F103">
            <v>8099.8829999999998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16.8</v>
          </cell>
          <cell r="F104">
            <v>231.13300000000001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9</v>
          </cell>
          <cell r="F105">
            <v>173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4.2</v>
          </cell>
          <cell r="F106">
            <v>39.451000000000001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618</v>
          </cell>
          <cell r="F107">
            <v>2065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59</v>
          </cell>
          <cell r="F108">
            <v>887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113</v>
          </cell>
          <cell r="F109">
            <v>1338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60</v>
          </cell>
          <cell r="F110">
            <v>798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2.2999999999999998</v>
          </cell>
          <cell r="F111">
            <v>7.5</v>
          </cell>
        </row>
        <row r="112">
          <cell r="A112" t="str">
            <v xml:space="preserve"> 515  Колбаса Сервелат Мясорубский Делюкс 0,3кг ТМ Стародворье  ПОКОМ</v>
          </cell>
          <cell r="D112">
            <v>3</v>
          </cell>
          <cell r="F112">
            <v>9</v>
          </cell>
        </row>
        <row r="113">
          <cell r="A113" t="str">
            <v xml:space="preserve"> 519  Грудинка 0,12 кг нарезка ТМ Стародворье  ПОКОМ</v>
          </cell>
          <cell r="D113">
            <v>13</v>
          </cell>
          <cell r="F113">
            <v>199</v>
          </cell>
        </row>
        <row r="114">
          <cell r="A114" t="str">
            <v xml:space="preserve"> 520  Колбаса Мраморная ТМ Стародворье в вакуумной упаковке 0,07 кг нарезка  ПОКОМ</v>
          </cell>
          <cell r="D114">
            <v>11</v>
          </cell>
          <cell r="F114">
            <v>130</v>
          </cell>
        </row>
        <row r="115">
          <cell r="A115" t="str">
            <v xml:space="preserve"> 521  Бекон ТМ Стародворье в вакуумной упаковке 0,12кг нарезка  ПОКОМ</v>
          </cell>
          <cell r="D115">
            <v>19</v>
          </cell>
          <cell r="F115">
            <v>188</v>
          </cell>
        </row>
        <row r="116">
          <cell r="A116" t="str">
            <v xml:space="preserve"> 523  Колбаса Сальчичон нарезка 0,07кг ТМ Стародворье  ПОКОМ </v>
          </cell>
          <cell r="D116">
            <v>20</v>
          </cell>
          <cell r="F116">
            <v>417</v>
          </cell>
        </row>
        <row r="117">
          <cell r="A117" t="str">
            <v xml:space="preserve"> 524  Колбаса Сервелат Ореховый нарезка 0,07кг ТМ Стародворье  ПОКОМ</v>
          </cell>
          <cell r="D117">
            <v>30</v>
          </cell>
          <cell r="F117">
            <v>432</v>
          </cell>
        </row>
        <row r="118">
          <cell r="A118" t="str">
            <v xml:space="preserve"> 525  Колбаса Фуэт нарезка 0,07кг ТМ Стародворье  ПОКОМ</v>
          </cell>
          <cell r="D118">
            <v>13</v>
          </cell>
          <cell r="F118">
            <v>336</v>
          </cell>
        </row>
        <row r="119">
          <cell r="A119" t="str">
            <v xml:space="preserve"> 526  Корейка вяленая выдержанная нарезка 0,05кг ТМ Стародворье  ПОКОМ</v>
          </cell>
          <cell r="D119">
            <v>15</v>
          </cell>
          <cell r="F119">
            <v>286</v>
          </cell>
        </row>
        <row r="120">
          <cell r="A120" t="str">
            <v xml:space="preserve"> 527  Окорок Прошутто выдержанный нарезка 0,055кг ТМ Стародворье  ПОКОМ</v>
          </cell>
          <cell r="D120">
            <v>11</v>
          </cell>
          <cell r="F120">
            <v>277</v>
          </cell>
        </row>
        <row r="121">
          <cell r="A121" t="str">
            <v>0108 Продукт По-Российски Классический с зам. молочного жира мдж 50% 200г ТМ КОРОВИНО   ОСТАНКИНО</v>
          </cell>
          <cell r="D121">
            <v>59</v>
          </cell>
          <cell r="F121">
            <v>59</v>
          </cell>
        </row>
        <row r="122">
          <cell r="A122" t="str">
            <v>0139 Продукт По-Российски Классический с зам. молочного жира мдж 50% ТМ Коровино  ВЕС  ОСТАНКИНО</v>
          </cell>
          <cell r="D122">
            <v>31.8</v>
          </cell>
          <cell r="F122">
            <v>31.8</v>
          </cell>
        </row>
        <row r="123">
          <cell r="A123" t="str">
            <v>0447 Сыр Голландский 45% Нарезка 125г ТМ Папа может ОСТАНКИНО</v>
          </cell>
          <cell r="D123">
            <v>118</v>
          </cell>
          <cell r="F123">
            <v>118</v>
          </cell>
        </row>
        <row r="124">
          <cell r="A124" t="str">
            <v>0454 Сыр Российский Особый 50%, Нарезка 125г тф ТМ Папа Может  ОСТАНКИНО</v>
          </cell>
          <cell r="D124">
            <v>167</v>
          </cell>
          <cell r="F124">
            <v>167</v>
          </cell>
        </row>
        <row r="125">
          <cell r="A125" t="str">
            <v>1244 Сыр Останкино "Алтайский Gold" 50% вес  ОСТАНКИНО</v>
          </cell>
          <cell r="D125">
            <v>2.4</v>
          </cell>
          <cell r="F125">
            <v>2.4</v>
          </cell>
        </row>
        <row r="126">
          <cell r="A126" t="str">
            <v>1481 Сыр Бурмакинский со вкусом топленого молока 45% (брус) ВЕС  ОСТАНКИНО</v>
          </cell>
          <cell r="D126">
            <v>3</v>
          </cell>
          <cell r="F126">
            <v>3</v>
          </cell>
        </row>
        <row r="127">
          <cell r="A127" t="str">
            <v>2504 Сыр Бурмакинский халуми ВЕС  ОСТАНКИНО</v>
          </cell>
          <cell r="D127">
            <v>11.6</v>
          </cell>
          <cell r="F127">
            <v>11.6</v>
          </cell>
        </row>
        <row r="128">
          <cell r="A128" t="str">
            <v>2704 Сливочный со вкусом топл. молока 45% тм Папа Может. брус (2шт)  ОСТАНКИНО</v>
          </cell>
          <cell r="D128">
            <v>14.9</v>
          </cell>
          <cell r="F128">
            <v>14.9</v>
          </cell>
        </row>
        <row r="129">
          <cell r="A129" t="str">
            <v>3215 ВЕТЧ.МЯСНАЯ Папа может п/о 0.4кг 8шт.    ОСТАНКИНО</v>
          </cell>
          <cell r="D129">
            <v>887</v>
          </cell>
          <cell r="F129">
            <v>887</v>
          </cell>
        </row>
        <row r="130">
          <cell r="A130" t="str">
            <v>3684 ПРЕСИЖН с/к в/у 1/250 8шт.   ОСТАНКИНО</v>
          </cell>
          <cell r="D130">
            <v>98</v>
          </cell>
          <cell r="F130">
            <v>98</v>
          </cell>
        </row>
        <row r="131">
          <cell r="A131" t="str">
            <v>4063 МЯСНАЯ Папа может вар п/о_Л   ОСТАНКИНО</v>
          </cell>
          <cell r="D131">
            <v>2014.2</v>
          </cell>
          <cell r="F131">
            <v>2014.2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4163 Сыр Боккончини копченый 40% 100 гр.  ОСТАНКИНО</v>
          </cell>
          <cell r="D133">
            <v>270</v>
          </cell>
          <cell r="F133">
            <v>270</v>
          </cell>
        </row>
        <row r="134">
          <cell r="A134" t="str">
            <v>4170 Сыр Скаморца свежий 40% 100 гр.  ОСТАНКИНО</v>
          </cell>
          <cell r="D134">
            <v>292</v>
          </cell>
          <cell r="F134">
            <v>292</v>
          </cell>
        </row>
        <row r="135">
          <cell r="A135" t="str">
            <v>4187 Сыр рассольный жирный Чечил 45% 100 гр  ОСТАНКИНО</v>
          </cell>
          <cell r="D135">
            <v>5</v>
          </cell>
          <cell r="F135">
            <v>5</v>
          </cell>
        </row>
        <row r="136">
          <cell r="A136" t="str">
            <v>4187 Сыр Чечил свежий 45% 100г/6шт ТМ Папа Может  ОСТАНКИНО</v>
          </cell>
          <cell r="D136">
            <v>430</v>
          </cell>
          <cell r="F136">
            <v>430</v>
          </cell>
        </row>
        <row r="137">
          <cell r="A137" t="str">
            <v>4194 Сыр рассольный жирный Чечил копченый 45% 100 гр  ОСТАНКИНО</v>
          </cell>
          <cell r="D137">
            <v>5</v>
          </cell>
          <cell r="F137">
            <v>5</v>
          </cell>
        </row>
        <row r="138">
          <cell r="A138" t="str">
            <v>4194 Сыр Чечил копченый 43% 100г/6шт ТМ Папа Может  ОСТАНКИНО</v>
          </cell>
          <cell r="D138">
            <v>323</v>
          </cell>
          <cell r="F138">
            <v>323</v>
          </cell>
        </row>
        <row r="139">
          <cell r="A139" t="str">
            <v>4342 Салями Финская п/к в/у ОСТАНКИНО</v>
          </cell>
          <cell r="D139">
            <v>1</v>
          </cell>
          <cell r="F139">
            <v>1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125.5</v>
          </cell>
          <cell r="F140">
            <v>125.5</v>
          </cell>
        </row>
        <row r="141">
          <cell r="A141" t="str">
            <v>4574 Мясная со шпиком Папа может вар п/о ОСТАНКИНО</v>
          </cell>
          <cell r="D141">
            <v>1.3</v>
          </cell>
          <cell r="F141">
            <v>1.3</v>
          </cell>
        </row>
        <row r="142">
          <cell r="A142" t="str">
            <v>4813 ФИЛЕЙНАЯ Папа может вар п/о_Л   ОСТАНКИНО</v>
          </cell>
          <cell r="D142">
            <v>660.75</v>
          </cell>
          <cell r="F142">
            <v>660.75</v>
          </cell>
        </row>
        <row r="143">
          <cell r="A143" t="str">
            <v>4819 Сыр "Пармезан" 40% кусок 180 гр  ОСТАНКИНО</v>
          </cell>
          <cell r="D143">
            <v>180</v>
          </cell>
          <cell r="F143">
            <v>180</v>
          </cell>
        </row>
        <row r="144">
          <cell r="A144" t="str">
            <v>4903 Сыр Перлини 40% 100гр (8шт)  ОСТАНКИНО</v>
          </cell>
          <cell r="D144">
            <v>128</v>
          </cell>
          <cell r="F144">
            <v>128</v>
          </cell>
        </row>
        <row r="145">
          <cell r="A145" t="str">
            <v>4910 Сыр Перлини копченый 40% 100гр (8шт)  ОСТАНКИНО</v>
          </cell>
          <cell r="D145">
            <v>77</v>
          </cell>
          <cell r="F145">
            <v>77</v>
          </cell>
        </row>
        <row r="146">
          <cell r="A146" t="str">
            <v>4927 Сыр Перлини со вкусом Васаби 40% 100гр (8шт)  ОСТАНКИНО</v>
          </cell>
          <cell r="D146">
            <v>69</v>
          </cell>
          <cell r="F146">
            <v>69</v>
          </cell>
        </row>
        <row r="147">
          <cell r="A147" t="str">
            <v>4993 САЛЯМИ ИТАЛЬЯНСКАЯ с/к в/у 1/250*8_120c ОСТАНКИНО</v>
          </cell>
          <cell r="D147">
            <v>514</v>
          </cell>
          <cell r="F147">
            <v>514</v>
          </cell>
        </row>
        <row r="148">
          <cell r="A148" t="str">
            <v>5204 Сыр полутвердый "Российский", ВЕС брус, с массовой долей жира 50%  ОСТАНКИНО</v>
          </cell>
          <cell r="D148">
            <v>52.103999999999999</v>
          </cell>
          <cell r="F148">
            <v>52.103999999999999</v>
          </cell>
        </row>
        <row r="149">
          <cell r="A149" t="str">
            <v>5235 Сыр полутвердый "Голландский" 45%, брус ВЕС  ОСТАНКИНО</v>
          </cell>
          <cell r="D149">
            <v>49.1</v>
          </cell>
          <cell r="F149">
            <v>49.1</v>
          </cell>
        </row>
        <row r="150">
          <cell r="A150" t="str">
            <v>5242 Сыр полутвердый "Гауда", 45%, ВЕС брус из блока 1/5  ОСТАНКИНО</v>
          </cell>
          <cell r="D150">
            <v>22.7</v>
          </cell>
          <cell r="F150">
            <v>22.7</v>
          </cell>
        </row>
        <row r="151">
          <cell r="A151" t="str">
            <v>5246 ДОКТОРСКАЯ ПРЕМИУМ вар б/о мгс_30с ОСТАНКИНО</v>
          </cell>
          <cell r="D151">
            <v>129.1</v>
          </cell>
          <cell r="F151">
            <v>129.1</v>
          </cell>
        </row>
        <row r="152">
          <cell r="A152" t="str">
            <v>5247 РУССКАЯ ПРЕМИУМ вар б/о мгс_30с ОСТАНКИНО</v>
          </cell>
          <cell r="D152">
            <v>49.7</v>
          </cell>
          <cell r="F152">
            <v>49.7</v>
          </cell>
        </row>
        <row r="153">
          <cell r="A153" t="str">
            <v>5483 ЭКСТРА Папа может с/к в/у 1/250 8шт.   ОСТАНКИНО</v>
          </cell>
          <cell r="D153">
            <v>1122</v>
          </cell>
          <cell r="F153">
            <v>1122</v>
          </cell>
        </row>
        <row r="154">
          <cell r="A154" t="str">
            <v>5544 Сервелат Финский в/к в/у_45с НОВАЯ ОСТАНКИНО</v>
          </cell>
          <cell r="D154">
            <v>1202.2</v>
          </cell>
          <cell r="F154">
            <v>1202.2</v>
          </cell>
        </row>
        <row r="155">
          <cell r="A155" t="str">
            <v>5679 САЛЯМИ ИТАЛЬЯНСКАЯ с/к в/у 1/150_60с ОСТАНКИНО</v>
          </cell>
          <cell r="D155">
            <v>687</v>
          </cell>
          <cell r="F155">
            <v>687</v>
          </cell>
        </row>
        <row r="156">
          <cell r="A156" t="str">
            <v>5682 САЛЯМИ МЕЛКОЗЕРНЕНАЯ с/к в/у 1/120_60с   ОСТАНКИНО</v>
          </cell>
          <cell r="D156">
            <v>3859</v>
          </cell>
          <cell r="F156">
            <v>3859</v>
          </cell>
        </row>
        <row r="157">
          <cell r="A157" t="str">
            <v>5706 АРОМАТНАЯ Папа может с/к в/у 1/250 8шт.  ОСТАНКИНО</v>
          </cell>
          <cell r="D157">
            <v>1072</v>
          </cell>
          <cell r="F157">
            <v>1072</v>
          </cell>
        </row>
        <row r="158">
          <cell r="A158" t="str">
            <v>5708 ПОСОЛЬСКАЯ Папа может с/к в/у ОСТАНКИНО</v>
          </cell>
          <cell r="D158">
            <v>87.1</v>
          </cell>
          <cell r="F158">
            <v>87.1</v>
          </cell>
        </row>
        <row r="159">
          <cell r="A159" t="str">
            <v>5851 ЭКСТРА Папа может вар п/о   ОСТАНКИНО</v>
          </cell>
          <cell r="D159">
            <v>321.5</v>
          </cell>
          <cell r="F159">
            <v>321.5</v>
          </cell>
        </row>
        <row r="160">
          <cell r="A160" t="str">
            <v>5931 ОХОТНИЧЬЯ Папа может с/к в/у 1/220 8шт.   ОСТАНКИНО</v>
          </cell>
          <cell r="D160">
            <v>1519</v>
          </cell>
          <cell r="F160">
            <v>1519</v>
          </cell>
        </row>
        <row r="161">
          <cell r="A161" t="str">
            <v>5992 ВРЕМЯ ОКРОШКИ Папа может вар п/о 0.4кг   ОСТАНКИНО</v>
          </cell>
          <cell r="D161">
            <v>1838</v>
          </cell>
          <cell r="F161">
            <v>1838</v>
          </cell>
        </row>
        <row r="162">
          <cell r="A162" t="str">
            <v>6004 РАГУ СВИНОЕ 1кг 8шт.зам_120с ОСТАНКИНО</v>
          </cell>
          <cell r="D162">
            <v>104</v>
          </cell>
          <cell r="F162">
            <v>104</v>
          </cell>
        </row>
        <row r="163">
          <cell r="A163" t="str">
            <v>6221 НЕАПОЛИТАНСКИЙ ДУЭТ с/к с/н мгс 1/90  ОСТАНКИНО</v>
          </cell>
          <cell r="D163">
            <v>811</v>
          </cell>
          <cell r="F163">
            <v>811</v>
          </cell>
        </row>
        <row r="164">
          <cell r="A164" t="str">
            <v>6228 МЯСНОЕ АССОРТИ к/з с/н мгс 1/90 10шт.  ОСТАНКИНО</v>
          </cell>
          <cell r="D164">
            <v>681</v>
          </cell>
          <cell r="F164">
            <v>681</v>
          </cell>
        </row>
        <row r="165">
          <cell r="A165" t="str">
            <v>6247 ДОМАШНЯЯ Папа может вар п/о 0,4кг 8шт.  ОСТАНКИНО</v>
          </cell>
          <cell r="D165">
            <v>163</v>
          </cell>
          <cell r="F165">
            <v>163</v>
          </cell>
        </row>
        <row r="166">
          <cell r="A166" t="str">
            <v>6268 ГОВЯЖЬЯ Папа может вар п/о 0,4кг 8 шт.  ОСТАНКИНО</v>
          </cell>
          <cell r="D166">
            <v>1276</v>
          </cell>
          <cell r="F166">
            <v>1276</v>
          </cell>
        </row>
        <row r="167">
          <cell r="A167" t="str">
            <v>6279 КОРЕЙКА ПО-ОСТ.к/в в/с с/н в/у 1/150_45с  ОСТАНКИНО</v>
          </cell>
          <cell r="D167">
            <v>852</v>
          </cell>
          <cell r="F167">
            <v>852</v>
          </cell>
        </row>
        <row r="168">
          <cell r="A168" t="str">
            <v>6303 МЯСНЫЕ Папа может сос п/о мгс 1.5*3  ОСТАНКИНО</v>
          </cell>
          <cell r="D168">
            <v>657.1</v>
          </cell>
          <cell r="F168">
            <v>657.1</v>
          </cell>
        </row>
        <row r="169">
          <cell r="A169" t="str">
            <v>6324 ДОКТОРСКАЯ ГОСТ вар п/о 0.4кг 8шт.  ОСТАНКИНО</v>
          </cell>
          <cell r="D169">
            <v>115</v>
          </cell>
          <cell r="F169">
            <v>115</v>
          </cell>
        </row>
        <row r="170">
          <cell r="A170" t="str">
            <v>6325 ДОКТОРСКАЯ ПРЕМИУМ вар п/о 0.4кг 8шт.  ОСТАНКИНО</v>
          </cell>
          <cell r="D170">
            <v>2303</v>
          </cell>
          <cell r="F170">
            <v>2303</v>
          </cell>
        </row>
        <row r="171">
          <cell r="A171" t="str">
            <v>6333 МЯСНАЯ Папа может вар п/о 0.4кг 8шт.  ОСТАНКИНО</v>
          </cell>
          <cell r="D171">
            <v>5804</v>
          </cell>
          <cell r="F171">
            <v>5804</v>
          </cell>
        </row>
        <row r="172">
          <cell r="A172" t="str">
            <v>6340 ДОМАШНИЙ РЕЦЕПТ Коровино 0.5кг 8шт.  ОСТАНКИНО</v>
          </cell>
          <cell r="D172">
            <v>431</v>
          </cell>
          <cell r="F172">
            <v>431</v>
          </cell>
        </row>
        <row r="173">
          <cell r="A173" t="str">
            <v>6353 ЭКСТРА Папа может вар п/о 0.4кг 8шт.  ОСТАНКИНО</v>
          </cell>
          <cell r="D173">
            <v>1653</v>
          </cell>
          <cell r="F173">
            <v>1653</v>
          </cell>
        </row>
        <row r="174">
          <cell r="A174" t="str">
            <v>6392 ФИЛЕЙНАЯ Папа может вар п/о 0.4кг. ОСТАНКИНО</v>
          </cell>
          <cell r="D174">
            <v>5264</v>
          </cell>
          <cell r="F174">
            <v>5264</v>
          </cell>
        </row>
        <row r="175">
          <cell r="A175" t="str">
            <v>6448 СВИНИНА МАДЕРА с/к с/н в/у 1/100 10шт.   ОСТАНКИНО</v>
          </cell>
          <cell r="D175">
            <v>302</v>
          </cell>
          <cell r="F175">
            <v>302</v>
          </cell>
        </row>
        <row r="176">
          <cell r="A176" t="str">
            <v>6453 ЭКСТРА Папа может с/к с/н в/у 1/100 14шт.   ОСТАНКИНО</v>
          </cell>
          <cell r="D176">
            <v>3409</v>
          </cell>
          <cell r="F176">
            <v>3409</v>
          </cell>
        </row>
        <row r="177">
          <cell r="A177" t="str">
            <v>6454 АРОМАТНАЯ с/к с/н в/у 1/100 14шт.  ОСТАНКИНО</v>
          </cell>
          <cell r="D177">
            <v>2923</v>
          </cell>
          <cell r="F177">
            <v>2923</v>
          </cell>
        </row>
        <row r="178">
          <cell r="A178" t="str">
            <v>6459 СЕРВЕЛАТ ШВЕЙЦАРСК. в/к с/н в/у 1/100*10  ОСТАНКИНО</v>
          </cell>
          <cell r="D178">
            <v>1392</v>
          </cell>
          <cell r="F178">
            <v>1392</v>
          </cell>
        </row>
        <row r="179">
          <cell r="A179" t="str">
            <v>6470 ВЕТЧ.МРАМОРНАЯ в/у_45с  ОСТАНКИНО</v>
          </cell>
          <cell r="D179">
            <v>46.4</v>
          </cell>
          <cell r="F179">
            <v>46.4</v>
          </cell>
        </row>
        <row r="180">
          <cell r="A180" t="str">
            <v>6475 С СЫРОМ Папа может сос ц/о мгс 0.4кг6шт  ОСТАНКИНО</v>
          </cell>
          <cell r="D180">
            <v>7</v>
          </cell>
          <cell r="F180">
            <v>7</v>
          </cell>
        </row>
        <row r="181">
          <cell r="A181" t="str">
            <v>6495 ВЕТЧ.МРАМОРНАЯ в/у срез 0.3кг 6шт_45с  ОСТАНКИНО</v>
          </cell>
          <cell r="D181">
            <v>406</v>
          </cell>
          <cell r="F181">
            <v>406</v>
          </cell>
        </row>
        <row r="182">
          <cell r="A182" t="str">
            <v>6527 ШПИКАЧКИ СОЧНЫЕ ПМ сар б/о мгс 1*3 45с ОСТАНКИНО</v>
          </cell>
          <cell r="D182">
            <v>498</v>
          </cell>
          <cell r="F182">
            <v>498</v>
          </cell>
        </row>
        <row r="183">
          <cell r="A183" t="str">
            <v>6528 ШПИКАЧКИ СОЧНЫЕ ПМ сар б/о мгс 0.4кг 45с  ОСТАНКИНО</v>
          </cell>
          <cell r="D183">
            <v>62</v>
          </cell>
          <cell r="F183">
            <v>62</v>
          </cell>
        </row>
        <row r="184">
          <cell r="A184" t="str">
            <v>6586 МРАМОРНАЯ И БАЛЫКОВАЯ в/к с/н мгс 1/90 ОСТАНКИНО</v>
          </cell>
          <cell r="D184">
            <v>849</v>
          </cell>
          <cell r="F184">
            <v>849</v>
          </cell>
        </row>
        <row r="185">
          <cell r="A185" t="str">
            <v>6609 С ГОВЯДИНОЙ ПМ сар б/о мгс 0.4кг_45с ОСТАНКИНО</v>
          </cell>
          <cell r="D185">
            <v>96</v>
          </cell>
          <cell r="F185">
            <v>96</v>
          </cell>
        </row>
        <row r="186">
          <cell r="A186" t="str">
            <v>6616 МОЛОЧНЫЕ КЛАССИЧЕСКИЕ сос п/о в/у 0.3кг  ОСТАНКИНО</v>
          </cell>
          <cell r="D186">
            <v>3258</v>
          </cell>
          <cell r="F186">
            <v>3258</v>
          </cell>
        </row>
        <row r="187">
          <cell r="A187" t="str">
            <v>6697 СЕРВЕЛАТ ФИНСКИЙ ПМ в/к в/у 0,35кг 8шт.  ОСТАНКИНО</v>
          </cell>
          <cell r="D187">
            <v>5773</v>
          </cell>
          <cell r="F187">
            <v>5773</v>
          </cell>
        </row>
        <row r="188">
          <cell r="A188" t="str">
            <v>6713 СОЧНЫЙ ГРИЛЬ ПМ сос п/о мгс 0.41кг 8шт.  ОСТАНКИНО</v>
          </cell>
          <cell r="D188">
            <v>2740</v>
          </cell>
          <cell r="F188">
            <v>2740</v>
          </cell>
        </row>
        <row r="189">
          <cell r="A189" t="str">
            <v>6724 МОЛОЧНЫЕ ПМ сос п/о мгс 0.41кг 10шт.  ОСТАНКИНО</v>
          </cell>
          <cell r="D189">
            <v>1091</v>
          </cell>
          <cell r="F189">
            <v>1091</v>
          </cell>
        </row>
        <row r="190">
          <cell r="A190" t="str">
            <v>6765 РУБЛЕНЫЕ сос ц/о мгс 0.36кг 6шт.  ОСТАНКИНО</v>
          </cell>
          <cell r="D190">
            <v>740</v>
          </cell>
          <cell r="F190">
            <v>740</v>
          </cell>
        </row>
        <row r="191">
          <cell r="A191" t="str">
            <v>6785 ВЕНСКАЯ САЛЯМИ п/к в/у 0.33кг 8шт.  ОСТАНКИНО</v>
          </cell>
          <cell r="D191">
            <v>228</v>
          </cell>
          <cell r="F191">
            <v>228</v>
          </cell>
        </row>
        <row r="192">
          <cell r="A192" t="str">
            <v>6787 СЕРВЕЛАТ КРЕМЛЕВСКИЙ в/к в/у 0,33кг 8шт.  ОСТАНКИНО</v>
          </cell>
          <cell r="D192">
            <v>254</v>
          </cell>
          <cell r="F192">
            <v>254</v>
          </cell>
        </row>
        <row r="193">
          <cell r="A193" t="str">
            <v>6793 БАЛЫКОВАЯ в/к в/у 0,33кг 8шт.  ОСТАНКИНО</v>
          </cell>
          <cell r="D193">
            <v>495</v>
          </cell>
          <cell r="F193">
            <v>495</v>
          </cell>
        </row>
        <row r="194">
          <cell r="A194" t="str">
            <v>6829 МОЛОЧНЫЕ КЛАССИЧЕСКИЕ сос п/о мгс 2*4_С  ОСТАНКИНО</v>
          </cell>
          <cell r="D194">
            <v>1534.7</v>
          </cell>
          <cell r="F194">
            <v>1534.7</v>
          </cell>
        </row>
        <row r="195">
          <cell r="A195" t="str">
            <v>6837 ФИЛЕЙНЫЕ Папа Может сос ц/о мгс 0.4кг  ОСТАНКИНО</v>
          </cell>
          <cell r="D195">
            <v>1547</v>
          </cell>
          <cell r="F195">
            <v>1547</v>
          </cell>
        </row>
        <row r="196">
          <cell r="A196" t="str">
            <v>6842 ДЫМОВИЦА ИЗ ОКОРОКА к/в мл/к в/у 0,3кг  ОСТАНКИНО</v>
          </cell>
          <cell r="D196">
            <v>237</v>
          </cell>
          <cell r="F196">
            <v>237</v>
          </cell>
        </row>
        <row r="197">
          <cell r="A197" t="str">
            <v>6861 ДОМАШНИЙ РЕЦЕПТ Коровино вар п/о  ОСТАНКИНО</v>
          </cell>
          <cell r="D197">
            <v>170.3</v>
          </cell>
          <cell r="F197">
            <v>170.3</v>
          </cell>
        </row>
        <row r="198">
          <cell r="A198" t="str">
            <v>6866 ВЕТЧ.НЕЖНАЯ Коровино п/о_Маяк  ОСТАНКИНО</v>
          </cell>
          <cell r="D198">
            <v>315.5</v>
          </cell>
          <cell r="F198">
            <v>315.5</v>
          </cell>
        </row>
        <row r="199">
          <cell r="A199" t="str">
            <v>6872 ШАШЛЫК ИЗ СВИНИНЫ зам. ВЕС ОСТАНКИНО</v>
          </cell>
          <cell r="D199">
            <v>10</v>
          </cell>
          <cell r="F199">
            <v>10</v>
          </cell>
        </row>
        <row r="200">
          <cell r="A200" t="str">
            <v>6909 ДЛЯ ДЕТЕЙ сос п/о мгс 0.33кг 8шт.  ОСТАНКИНО</v>
          </cell>
          <cell r="D200">
            <v>1</v>
          </cell>
          <cell r="F200">
            <v>1</v>
          </cell>
        </row>
        <row r="201">
          <cell r="A201" t="str">
            <v>7001 Грудинка Особая Мясной Посол (Панский дворик МХ)  МК</v>
          </cell>
          <cell r="D201">
            <v>1</v>
          </cell>
          <cell r="F201">
            <v>1</v>
          </cell>
        </row>
        <row r="202">
          <cell r="A202" t="str">
            <v>7001 КЛАССИЧЕСКИЕ Папа может сар б/о мгс 1*3  ОСТАНКИНО</v>
          </cell>
          <cell r="D202">
            <v>320</v>
          </cell>
          <cell r="F202">
            <v>320</v>
          </cell>
        </row>
        <row r="203">
          <cell r="A203" t="str">
            <v>7038 С ГОВЯДИНОЙ ПМ сос п/о мгс 1.5*4  ОСТАНКИНО</v>
          </cell>
          <cell r="D203">
            <v>212.5</v>
          </cell>
          <cell r="F203">
            <v>212.5</v>
          </cell>
        </row>
        <row r="204">
          <cell r="A204" t="str">
            <v>7040 С ИНДЕЙКОЙ ПМ сос ц/о в/у 1/270 8шт.  ОСТАНКИНО</v>
          </cell>
          <cell r="D204">
            <v>246</v>
          </cell>
          <cell r="F204">
            <v>246</v>
          </cell>
        </row>
        <row r="205">
          <cell r="A205" t="str">
            <v>7059 ШПИКАЧКИ СОЧНЫЕ С БЕК. п/о мгс 0.3кг_60с  ОСТАНКИНО</v>
          </cell>
          <cell r="D205">
            <v>464</v>
          </cell>
          <cell r="F205">
            <v>464</v>
          </cell>
        </row>
        <row r="206">
          <cell r="A206" t="str">
            <v>7064 СОЧНЫЕ ПМ сос п/о в/у 1/350 8 шт_50с ОСТАНКИНО</v>
          </cell>
          <cell r="D206">
            <v>10</v>
          </cell>
          <cell r="F206">
            <v>10</v>
          </cell>
        </row>
        <row r="207">
          <cell r="A207" t="str">
            <v>7066 СОЧНЫЕ ПМ сос п/о мгс 0.41кг 10шт_50с  ОСТАНКИНО</v>
          </cell>
          <cell r="D207">
            <v>9586</v>
          </cell>
          <cell r="F207">
            <v>9586</v>
          </cell>
        </row>
        <row r="208">
          <cell r="A208" t="str">
            <v>7070 СОЧНЫЕ ПМ сос п/о мгс 1.5*4_А_50с  ОСТАНКИНО</v>
          </cell>
          <cell r="D208">
            <v>5653.9920000000002</v>
          </cell>
          <cell r="F208">
            <v>5653.9920000000002</v>
          </cell>
        </row>
        <row r="209">
          <cell r="A209" t="str">
            <v>7073 МОЛОЧ.ПРЕМИУМ ПМ сос п/о в/у 1/350_50с  ОСТАНКИНО</v>
          </cell>
          <cell r="D209">
            <v>2624</v>
          </cell>
          <cell r="F209">
            <v>2624</v>
          </cell>
        </row>
        <row r="210">
          <cell r="A210" t="str">
            <v>7074 МОЛОЧ.ПРЕМИУМ ПМ сос п/о мгс 0.6кг_50с  ОСТАНКИНО</v>
          </cell>
          <cell r="D210">
            <v>144</v>
          </cell>
          <cell r="F210">
            <v>144</v>
          </cell>
        </row>
        <row r="211">
          <cell r="A211" t="str">
            <v>7075 МОЛОЧ.ПРЕМИУМ ПМ сос п/о мгс 1.5*4_О_50с  ОСТАНКИНО</v>
          </cell>
          <cell r="D211">
            <v>143.19999999999999</v>
          </cell>
          <cell r="F211">
            <v>143.19999999999999</v>
          </cell>
        </row>
        <row r="212">
          <cell r="A212" t="str">
            <v>7077 МЯСНЫЕ С ГОВЯД.ПМ сос п/о мгс 0.4кг_50с  ОСТАНКИНО</v>
          </cell>
          <cell r="D212">
            <v>2765</v>
          </cell>
          <cell r="F212">
            <v>2765</v>
          </cell>
        </row>
        <row r="213">
          <cell r="A213" t="str">
            <v>7080 СЛИВОЧНЫЕ ПМ сос п/о мгс 0.41кг 10шт. 50с  ОСТАНКИНО</v>
          </cell>
          <cell r="D213">
            <v>5021</v>
          </cell>
          <cell r="F213">
            <v>5021</v>
          </cell>
        </row>
        <row r="214">
          <cell r="A214" t="str">
            <v>7082 СЛИВОЧНЫЕ ПМ сос п/о мгс 1.5*4_50с  ОСТАНКИНО</v>
          </cell>
          <cell r="D214">
            <v>204</v>
          </cell>
          <cell r="F214">
            <v>204</v>
          </cell>
        </row>
        <row r="215">
          <cell r="A215" t="str">
            <v>7087 ШПИК С ЧЕСНОК.И ПЕРЦЕМ к/в в/у 0.3кг_50с  ОСТАНКИНО</v>
          </cell>
          <cell r="D215">
            <v>461</v>
          </cell>
          <cell r="F215">
            <v>461</v>
          </cell>
        </row>
        <row r="216">
          <cell r="A216" t="str">
            <v>7090 СВИНИНА ПО-ДОМ. к/в мл/к в/у 0.3кг_50с  ОСТАНКИНО</v>
          </cell>
          <cell r="D216">
            <v>939</v>
          </cell>
          <cell r="F216">
            <v>939</v>
          </cell>
        </row>
        <row r="217">
          <cell r="A217" t="str">
            <v>7092 БЕКОН Папа может с/к с/н в/у 1/140_50с  ОСТАНКИНО</v>
          </cell>
          <cell r="D217">
            <v>1527</v>
          </cell>
          <cell r="F217">
            <v>1527</v>
          </cell>
        </row>
        <row r="218">
          <cell r="A218" t="str">
            <v>7105 МИЛАНО с/к с/н мгс 1/90 12шт.  ОСТАНКИНО</v>
          </cell>
          <cell r="D218">
            <v>22</v>
          </cell>
          <cell r="F218">
            <v>22</v>
          </cell>
        </row>
        <row r="219">
          <cell r="A219" t="str">
            <v>7106 ТОСКАНО с/к с/н мгс 1/90 12шт.  ОСТАНКИНО</v>
          </cell>
          <cell r="D219">
            <v>65</v>
          </cell>
          <cell r="F219">
            <v>65</v>
          </cell>
        </row>
        <row r="220">
          <cell r="A220" t="str">
            <v>7107 САН-РЕМО с/в с/н мгс 1/90 12шт.  ОСТАНКИНО</v>
          </cell>
          <cell r="D220">
            <v>102</v>
          </cell>
          <cell r="F220">
            <v>102</v>
          </cell>
        </row>
        <row r="221">
          <cell r="A221" t="str">
            <v>7147 САЛЬЧИЧОН Останкино с/к в/у 1/220 8шт.  ОСТАНКИНО</v>
          </cell>
          <cell r="D221">
            <v>145</v>
          </cell>
          <cell r="F221">
            <v>145</v>
          </cell>
        </row>
        <row r="222">
          <cell r="A222" t="str">
            <v>7149 БАЛЫКОВАЯ Коровино п/к в/у 0.84кг_50с  ОСТАНКИНО</v>
          </cell>
          <cell r="D222">
            <v>47</v>
          </cell>
          <cell r="F222">
            <v>47</v>
          </cell>
        </row>
        <row r="223">
          <cell r="A223" t="str">
            <v>7150 САЛЬЧИЧОН Папа может с/к в/у ОСТАНКИНО</v>
          </cell>
          <cell r="D223">
            <v>14.8</v>
          </cell>
          <cell r="F223">
            <v>14.8</v>
          </cell>
        </row>
        <row r="224">
          <cell r="A224" t="str">
            <v>7154 СЕРВЕЛАТ ЗЕРНИСТЫЙ ПМ в/к в/у 0.35кг_50с  ОСТАНКИНО</v>
          </cell>
          <cell r="D224">
            <v>3928</v>
          </cell>
          <cell r="F224">
            <v>3928</v>
          </cell>
        </row>
        <row r="225">
          <cell r="A225" t="str">
            <v>7166 СЕРВЕЛТ ОХОТНИЧИЙ ПМ в/к в/у_50с  ОСТАНКИНО</v>
          </cell>
          <cell r="D225">
            <v>537.29999999999995</v>
          </cell>
          <cell r="F225">
            <v>537.29999999999995</v>
          </cell>
        </row>
        <row r="226">
          <cell r="A226" t="str">
            <v>7169 СЕРВЕЛАТ ОХОТНИЧИЙ ПМ в/к в/у 0.35кг_50с  ОСТАНКИНО</v>
          </cell>
          <cell r="D226">
            <v>4510</v>
          </cell>
          <cell r="F226">
            <v>4510</v>
          </cell>
        </row>
        <row r="227">
          <cell r="A227" t="str">
            <v>7187 ГРУДИНКА ПРЕМИУМ к/в мл/к в/у 0,3кг_50с ОСТАНКИНО</v>
          </cell>
          <cell r="D227">
            <v>1019</v>
          </cell>
          <cell r="F227">
            <v>1019</v>
          </cell>
        </row>
        <row r="228">
          <cell r="A228" t="str">
            <v>7226 ЧОРИЗО ПРЕМИУМ Останкино с/к в/у 1/180  ОСТАНКИНО</v>
          </cell>
          <cell r="D228">
            <v>13</v>
          </cell>
          <cell r="F228">
            <v>13</v>
          </cell>
        </row>
        <row r="229">
          <cell r="A229" t="str">
            <v>7227 САЛЯМИ ФИНСКАЯ Папа может с/к в/у 1/180  ОСТАНКИНО</v>
          </cell>
          <cell r="D229">
            <v>84</v>
          </cell>
          <cell r="F229">
            <v>84</v>
          </cell>
        </row>
        <row r="230">
          <cell r="A230" t="str">
            <v>7231 КЛАССИЧЕСКАЯ ПМ вар п/о 0,3кг 8шт_209к ОСТАНКИНО</v>
          </cell>
          <cell r="D230">
            <v>1672</v>
          </cell>
          <cell r="F230">
            <v>1672</v>
          </cell>
        </row>
        <row r="231">
          <cell r="A231" t="str">
            <v>7232 БОЯNСКАЯ ПМ п/к в/у 0,28кг 8шт_209к ОСТАНКИНО</v>
          </cell>
          <cell r="D231">
            <v>1904</v>
          </cell>
          <cell r="F231">
            <v>1904</v>
          </cell>
        </row>
        <row r="232">
          <cell r="A232" t="str">
            <v>7235 ВЕТЧ.КЛАССИЧЕСКАЯ ПМ п/о 0,35кг 8шт_209к ОСТАНКИНО</v>
          </cell>
          <cell r="D232">
            <v>27</v>
          </cell>
          <cell r="F232">
            <v>27</v>
          </cell>
        </row>
        <row r="233">
          <cell r="A233" t="str">
            <v>7236 СЕРВЕЛАТ КАРЕЛЬСКИЙ в/к в/у 0,28кг_209к ОСТАНКИНО</v>
          </cell>
          <cell r="D233">
            <v>4017</v>
          </cell>
          <cell r="F233">
            <v>4017</v>
          </cell>
        </row>
        <row r="234">
          <cell r="A234" t="str">
            <v>7241 САЛЯМИ Папа может п/к в/у 0,28кг_209к ОСТАНКИНО</v>
          </cell>
          <cell r="D234">
            <v>1152</v>
          </cell>
          <cell r="F234">
            <v>1152</v>
          </cell>
        </row>
        <row r="235">
          <cell r="A235" t="str">
            <v>7245 ВЕТЧ.ФИЛЕЙНАЯ ПМ п/о 0,4кг 8шт ОСТАНКИНО</v>
          </cell>
          <cell r="D235">
            <v>137</v>
          </cell>
          <cell r="F235">
            <v>137</v>
          </cell>
        </row>
        <row r="236">
          <cell r="A236" t="str">
            <v>7276 СЛИВОЧНЫЕ ПМ сос п/о мгс 0,3кг 7шт ОСТАНКИНО</v>
          </cell>
          <cell r="D236">
            <v>4</v>
          </cell>
          <cell r="F236">
            <v>4</v>
          </cell>
        </row>
        <row r="237">
          <cell r="A237" t="str">
            <v>7284 ДЛЯ ДЕТЕЙ сос п/о мгс 0,33кг 6шт  ОСТАНКИНО</v>
          </cell>
          <cell r="D237">
            <v>277</v>
          </cell>
          <cell r="F237">
            <v>277</v>
          </cell>
        </row>
        <row r="238">
          <cell r="A238" t="str">
            <v>8377 Творожный Сыр 60% Сливочный  СТМ "ПапаМожет" - 140гр  ОСТАНКИНО</v>
          </cell>
          <cell r="D238">
            <v>256</v>
          </cell>
          <cell r="F238">
            <v>256</v>
          </cell>
        </row>
        <row r="239">
          <cell r="A239" t="str">
            <v>8391 Сыр творожный с зеленью 60% Папа может 140 гр.  ОСТАНКИНО</v>
          </cell>
          <cell r="D239">
            <v>112</v>
          </cell>
          <cell r="F239">
            <v>112</v>
          </cell>
        </row>
        <row r="240">
          <cell r="A240" t="str">
            <v>8398 Сыр ПАПА МОЖЕТ "Тильзитер" 45% 180 г  ОСТАНКИНО</v>
          </cell>
          <cell r="D240">
            <v>391</v>
          </cell>
          <cell r="F240">
            <v>391</v>
          </cell>
        </row>
        <row r="241">
          <cell r="A241" t="str">
            <v>8411 Сыр ПАПА МОЖЕТ "Гауда Голд" 45% 180 г  ОСТАНКИНО</v>
          </cell>
          <cell r="D241">
            <v>414</v>
          </cell>
          <cell r="F241">
            <v>414</v>
          </cell>
        </row>
        <row r="242">
          <cell r="A242" t="str">
            <v>8435 Сыр ПАПА МОЖЕТ "Российский традиционный" 45% 180 г  ОСТАНКИНО</v>
          </cell>
          <cell r="D242">
            <v>1052</v>
          </cell>
          <cell r="F242">
            <v>1052</v>
          </cell>
        </row>
        <row r="243">
          <cell r="A243" t="str">
            <v>8438 Плавленый Сыр 45% "С ветчиной" СТМ "ПапаМожет" 180гр  ОСТАНКИНО</v>
          </cell>
          <cell r="D243">
            <v>47</v>
          </cell>
          <cell r="F243">
            <v>47</v>
          </cell>
        </row>
        <row r="244">
          <cell r="A244" t="str">
            <v>8445 Плавленый Сыр 45% "С грибами" СТМ "ПапаМожет 180гр  ОСТАНКИНО</v>
          </cell>
          <cell r="D244">
            <v>38</v>
          </cell>
          <cell r="F244">
            <v>38</v>
          </cell>
        </row>
        <row r="245">
          <cell r="A245" t="str">
            <v>8452 Плавленый Сыр колбасный копченый 40% СТМ "ПапаМожет" 400 гр  ОСТАНКИНО</v>
          </cell>
          <cell r="D245">
            <v>1</v>
          </cell>
          <cell r="F245">
            <v>1</v>
          </cell>
        </row>
        <row r="246">
          <cell r="A246" t="str">
            <v>8452 Сыр колбасный копченый Папа Может 400 гр  ОСТАНКИНО</v>
          </cell>
          <cell r="D246">
            <v>10</v>
          </cell>
          <cell r="F246">
            <v>10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1041</v>
          </cell>
          <cell r="F247">
            <v>1041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8</v>
          </cell>
          <cell r="F248">
            <v>8</v>
          </cell>
        </row>
        <row r="249">
          <cell r="A249" t="str">
            <v>8619 Сыр Папа Может "Тильзитер", 45% брусок ВЕС   ОСТАНКИНО</v>
          </cell>
          <cell r="D249">
            <v>8.7799999999999994</v>
          </cell>
          <cell r="F249">
            <v>8.7799999999999994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22</v>
          </cell>
          <cell r="F250">
            <v>22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92</v>
          </cell>
          <cell r="F251">
            <v>92</v>
          </cell>
        </row>
        <row r="252">
          <cell r="A252" t="str">
            <v>8831 Сыр ПАПА МОЖЕТ "Министерский" 180гр, 45 %  ОСТАНКИНО</v>
          </cell>
          <cell r="D252">
            <v>135</v>
          </cell>
          <cell r="F252">
            <v>135</v>
          </cell>
        </row>
        <row r="253">
          <cell r="A253" t="str">
            <v>8855 Сыр ПАПА МОЖЕТ "Папин завтрак" 180гр, 45 %  ОСТАНКИНО</v>
          </cell>
          <cell r="D253">
            <v>24</v>
          </cell>
          <cell r="F253">
            <v>24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186</v>
          </cell>
          <cell r="F254">
            <v>186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314</v>
          </cell>
          <cell r="F255">
            <v>314</v>
          </cell>
        </row>
        <row r="256">
          <cell r="A256" t="str">
            <v>Балыковая с/к 200 гр. срез "Эликатессе" термоформ.пак.  СПК</v>
          </cell>
          <cell r="D256">
            <v>210</v>
          </cell>
          <cell r="F256">
            <v>210</v>
          </cell>
        </row>
        <row r="257">
          <cell r="A257" t="str">
            <v>БОНУС МОЛОЧНЫЕ КЛАССИЧЕСКИЕ сос п/о в/у 0.3кг (6084)  ОСТАНКИНО</v>
          </cell>
          <cell r="D257">
            <v>105</v>
          </cell>
          <cell r="F257">
            <v>105</v>
          </cell>
        </row>
        <row r="258">
          <cell r="A258" t="str">
            <v>БОНУС МОЛОЧНЫЕ КЛАССИЧЕСКИЕ сос п/о мгс 2*4_С (4980)  ОСТАНКИНО</v>
          </cell>
          <cell r="D258">
            <v>40</v>
          </cell>
          <cell r="F258">
            <v>40</v>
          </cell>
        </row>
        <row r="259">
          <cell r="A259" t="str">
            <v>БОНУС СОЧНЫЕ Папа может сос п/о мгс 1.5*4 (6954)  ОСТАНКИНО</v>
          </cell>
          <cell r="D259">
            <v>481</v>
          </cell>
          <cell r="F259">
            <v>481</v>
          </cell>
        </row>
        <row r="260">
          <cell r="A260" t="str">
            <v>БОНУС СОЧНЫЕ сос п/о мгс 0.41кг_UZ (6087)  ОСТАНКИНО</v>
          </cell>
          <cell r="D260">
            <v>367</v>
          </cell>
          <cell r="F260">
            <v>367</v>
          </cell>
        </row>
        <row r="261">
          <cell r="A261" t="str">
            <v>БОНУС_283  Сосиски Сочинки, ВЕС, ТМ Стародворье ПОКОМ</v>
          </cell>
          <cell r="D261">
            <v>1.3</v>
          </cell>
          <cell r="F261">
            <v>1.3</v>
          </cell>
        </row>
        <row r="262">
          <cell r="A262" t="str">
            <v>БОНУС_305  Колбаса Сервелат Мясорубский с мелкорубленным окороком в/у  ТМ Стародворье ВЕС   ПОКОМ</v>
          </cell>
          <cell r="F262">
            <v>0.8</v>
          </cell>
        </row>
        <row r="263">
          <cell r="A263" t="str">
            <v>БОНУС_307 Колбаса Сервелат Мясорубский с мелкорубленным окороком 0,35 кг срез ТМ Стародворье   Поком</v>
          </cell>
          <cell r="D263">
            <v>10</v>
          </cell>
          <cell r="F263">
            <v>645</v>
          </cell>
        </row>
        <row r="264">
          <cell r="A264" t="str">
            <v>БОНУС_319  Колбаса вареная Филейская ТМ Вязанка ТС Классическая, 0,45 кг. ПОКОМ</v>
          </cell>
          <cell r="D264">
            <v>30</v>
          </cell>
          <cell r="F264">
            <v>2602</v>
          </cell>
        </row>
        <row r="265">
          <cell r="A265" t="str">
            <v>Бутербродная вареная 0,47 кг шт.  СПК</v>
          </cell>
          <cell r="D265">
            <v>68</v>
          </cell>
          <cell r="F265">
            <v>68</v>
          </cell>
        </row>
        <row r="266">
          <cell r="A266" t="str">
            <v>Вацлавская п/к (черева) 390 гр.шт. термоус.пак  СПК</v>
          </cell>
          <cell r="D266">
            <v>45</v>
          </cell>
          <cell r="F266">
            <v>45</v>
          </cell>
        </row>
        <row r="267">
          <cell r="A267" t="str">
            <v>ВЫВЕДЕНА  Пельмени Со свининой и говядиной Любимая ложка 1,0 кг  ПОКОМ</v>
          </cell>
          <cell r="D267">
            <v>1</v>
          </cell>
          <cell r="F267">
            <v>1</v>
          </cell>
        </row>
        <row r="268">
          <cell r="A268" t="str">
            <v>Готовые бельмеши сочные с мясом ТМ Горячая штучка 0,3кг зам  ПОКОМ</v>
          </cell>
          <cell r="D268">
            <v>16</v>
          </cell>
          <cell r="F268">
            <v>329</v>
          </cell>
        </row>
        <row r="269">
          <cell r="A269" t="str">
            <v>Готовые чебупели острые с мясом 0,24кг ТМ Горячая штучка  ПОКОМ</v>
          </cell>
          <cell r="D269">
            <v>70</v>
          </cell>
          <cell r="F269">
            <v>548</v>
          </cell>
        </row>
        <row r="270">
          <cell r="A270" t="str">
            <v>Готовые чебупели острые с мясом Горячая штучка 0,3 кг зам  ПОКОМ</v>
          </cell>
          <cell r="D270">
            <v>17</v>
          </cell>
          <cell r="F270">
            <v>17</v>
          </cell>
        </row>
        <row r="271">
          <cell r="A271" t="str">
            <v>Готовые чебупели с ветчиной и сыром Горячая штучка 0,3кг зам  ПОКОМ</v>
          </cell>
          <cell r="D271">
            <v>35</v>
          </cell>
          <cell r="F271">
            <v>37</v>
          </cell>
        </row>
        <row r="272">
          <cell r="A272" t="str">
            <v>Готовые чебупели с ветчиной и сыром ТМ Горячая штучка флоу-пак 0,24 кг.  ПОКОМ</v>
          </cell>
          <cell r="D272">
            <v>2821</v>
          </cell>
          <cell r="F272">
            <v>4072</v>
          </cell>
        </row>
        <row r="273">
          <cell r="A273" t="str">
            <v>Готовые чебупели с мясом ТМ Горячая штучка Без свинины 0,3 кг ПОКОМ</v>
          </cell>
          <cell r="D273">
            <v>2</v>
          </cell>
          <cell r="F273">
            <v>2</v>
          </cell>
        </row>
        <row r="274">
          <cell r="A274" t="str">
            <v>Готовые чебупели сочные с мясом ТМ Горячая штучка  0,3кг зам  ПОКОМ</v>
          </cell>
          <cell r="D274">
            <v>12</v>
          </cell>
          <cell r="F274">
            <v>16</v>
          </cell>
        </row>
        <row r="275">
          <cell r="A275" t="str">
            <v>Готовые чебупели сочные с мясом ТМ Горячая штучка флоу-пак 0,24 кг  ПОКОМ</v>
          </cell>
          <cell r="D275">
            <v>2828</v>
          </cell>
          <cell r="F275">
            <v>4276</v>
          </cell>
        </row>
        <row r="276">
          <cell r="A276" t="str">
            <v>Готовые чебуреки с мясом ТМ Горячая штучка 0,09 кг флоу-пак ПОКОМ</v>
          </cell>
          <cell r="D276">
            <v>39</v>
          </cell>
          <cell r="F276">
            <v>561</v>
          </cell>
        </row>
        <row r="277">
          <cell r="A277" t="str">
            <v>Грудинка По-московски в/к 2,0 кг. термоус.пак. СПК</v>
          </cell>
          <cell r="D277">
            <v>13.5</v>
          </cell>
          <cell r="F277">
            <v>13.5</v>
          </cell>
        </row>
        <row r="278">
          <cell r="A278" t="str">
            <v>Гуцульская с/к "КолбасГрад" 160 гр.шт. термоус. пак  СПК</v>
          </cell>
          <cell r="D278">
            <v>167</v>
          </cell>
          <cell r="F278">
            <v>167</v>
          </cell>
        </row>
        <row r="279">
          <cell r="A279" t="str">
            <v>Дельгаро с/в "Эликатессе" 140 гр.шт.  СПК</v>
          </cell>
          <cell r="D279">
            <v>109</v>
          </cell>
          <cell r="F279">
            <v>109</v>
          </cell>
        </row>
        <row r="280">
          <cell r="A280" t="str">
            <v>Деревенская с чесночком и сальцем п/к (черева) 390 гр.шт. термоус. пак.  СПК</v>
          </cell>
          <cell r="D280">
            <v>279</v>
          </cell>
          <cell r="F280">
            <v>279</v>
          </cell>
        </row>
        <row r="281">
          <cell r="A281" t="str">
            <v>Докторская вареная в/с 0,47 кг шт.  СПК</v>
          </cell>
          <cell r="D281">
            <v>55</v>
          </cell>
          <cell r="F281">
            <v>55</v>
          </cell>
        </row>
        <row r="282">
          <cell r="A282" t="str">
            <v>Докторская вареная термоус.пак. "Высокий вкус"  СПК</v>
          </cell>
          <cell r="D282">
            <v>237.7</v>
          </cell>
          <cell r="F282">
            <v>237.7</v>
          </cell>
        </row>
        <row r="283">
          <cell r="A283" t="str">
            <v>Европоддон (невозвратный)</v>
          </cell>
          <cell r="F283">
            <v>150</v>
          </cell>
        </row>
        <row r="284">
          <cell r="A284" t="str">
            <v>ЖАР-ладушки с клубникой и вишней ТМ Стародворье 0,2 кг ПОКОМ</v>
          </cell>
          <cell r="D284">
            <v>16</v>
          </cell>
          <cell r="F284">
            <v>70</v>
          </cell>
        </row>
        <row r="285">
          <cell r="A285" t="str">
            <v>ЖАР-ладушки с мясом 0,2кг ТМ Стародворье  ПОКОМ</v>
          </cell>
          <cell r="D285">
            <v>32</v>
          </cell>
          <cell r="F285">
            <v>370</v>
          </cell>
        </row>
        <row r="286">
          <cell r="A286" t="str">
            <v>ЖАР-ладушки с яблоком и грушей ТМ Стародворье 0,2 кг. ПОКОМ</v>
          </cell>
          <cell r="D286">
            <v>3</v>
          </cell>
          <cell r="F286">
            <v>36</v>
          </cell>
        </row>
        <row r="287">
          <cell r="A287" t="str">
            <v>К798 Сыч/Прод Коровино Российский 50% 200г НОВАЯ СЗМЖ  ОСТАНКИНО</v>
          </cell>
          <cell r="D287">
            <v>1561</v>
          </cell>
          <cell r="F287">
            <v>1561</v>
          </cell>
        </row>
        <row r="288">
          <cell r="A288" t="str">
            <v>К801 Сыч/Прод Коровино Тильзитер 50% 200г НОВАЯ СЗМЖ  ОСТАНКИНО</v>
          </cell>
          <cell r="D288">
            <v>1587</v>
          </cell>
          <cell r="F288">
            <v>1587</v>
          </cell>
        </row>
        <row r="289">
          <cell r="A289" t="str">
            <v>К811 Сыч/Прод Коровино Российский Оригин 50% ВЕС НОВАЯ (5 кг)  ОСТАНКИНО</v>
          </cell>
          <cell r="D289">
            <v>181.4</v>
          </cell>
          <cell r="F289">
            <v>181.4</v>
          </cell>
        </row>
        <row r="290">
          <cell r="A290" t="str">
            <v>К825 Сыч/Прод Коровино Тильзитер Оригин 50% ВЕС НОВАЯ (5 кг брус) СЗМЖ  ОСТАНКИНО</v>
          </cell>
          <cell r="D290">
            <v>202.6</v>
          </cell>
          <cell r="F290">
            <v>202.6</v>
          </cell>
        </row>
        <row r="291">
          <cell r="A291" t="str">
            <v>Карбонад Юбилейный термоус.пак.  СПК</v>
          </cell>
          <cell r="D291">
            <v>81</v>
          </cell>
          <cell r="F291">
            <v>81</v>
          </cell>
        </row>
        <row r="292">
          <cell r="A292" t="str">
            <v>Классическая вареная 400 гр.шт.  СПК</v>
          </cell>
          <cell r="D292">
            <v>10</v>
          </cell>
          <cell r="F292">
            <v>10</v>
          </cell>
        </row>
        <row r="293">
          <cell r="A293" t="str">
            <v>Классическая с/к 80 гр.шт.нар. (лоток с ср.защ.атм.)  СПК</v>
          </cell>
          <cell r="D293">
            <v>180</v>
          </cell>
          <cell r="F293">
            <v>180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1064</v>
          </cell>
          <cell r="F294">
            <v>1064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892</v>
          </cell>
          <cell r="F295">
            <v>892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193</v>
          </cell>
          <cell r="F296">
            <v>193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7</v>
          </cell>
          <cell r="F297">
            <v>17</v>
          </cell>
        </row>
        <row r="298">
          <cell r="A298" t="str">
            <v>Круггетсы с сырным соусом ТМ Горячая штучка ТС Круггетсы флоу-пак 0,2 кг  ПОКОМ</v>
          </cell>
          <cell r="D298">
            <v>93</v>
          </cell>
          <cell r="F298">
            <v>838</v>
          </cell>
        </row>
        <row r="299">
          <cell r="A299" t="str">
            <v>Круггетсы с чесночным соусом ТМ Горячая штучка 0,25 кг зам  ПОКОМ</v>
          </cell>
          <cell r="D299">
            <v>1</v>
          </cell>
          <cell r="F299">
            <v>1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3</v>
          </cell>
          <cell r="F300">
            <v>6</v>
          </cell>
        </row>
        <row r="301">
          <cell r="A301" t="str">
            <v>Круггетсы сочные ТМ Горячая штучка ТС Круггетсы флоу-пак 0,2 кг.  ПОКОМ</v>
          </cell>
          <cell r="D301">
            <v>2483</v>
          </cell>
          <cell r="F301">
            <v>3158</v>
          </cell>
        </row>
        <row r="302">
          <cell r="A302" t="str">
            <v>Ла Фаворте с/в "Эликатессе" 140 гр.шт.  СПК</v>
          </cell>
          <cell r="D302">
            <v>160</v>
          </cell>
          <cell r="F302">
            <v>160</v>
          </cell>
        </row>
        <row r="303">
          <cell r="A303" t="str">
            <v>Ливерная Печеночная "Просто выгодно" 0,3 кг.шт.  СПК</v>
          </cell>
          <cell r="D303">
            <v>13</v>
          </cell>
          <cell r="F303">
            <v>13</v>
          </cell>
        </row>
        <row r="304">
          <cell r="A304" t="str">
            <v>Ливерная Печеночная 250 гр.шт.  СПК</v>
          </cell>
          <cell r="D304">
            <v>39</v>
          </cell>
          <cell r="F304">
            <v>39</v>
          </cell>
        </row>
        <row r="305">
          <cell r="A305" t="str">
            <v>Любительская вареная термоус.пак. "Высокий вкус"  СПК</v>
          </cell>
          <cell r="D305">
            <v>130.1</v>
          </cell>
          <cell r="F305">
            <v>130.1</v>
          </cell>
        </row>
        <row r="306">
          <cell r="A306" t="str">
            <v>Мини-сосиски в тесте "Фрайпики" 3,7кг ВЕС,  ПОКОМ</v>
          </cell>
          <cell r="D306">
            <v>7.4</v>
          </cell>
          <cell r="F306">
            <v>7.4</v>
          </cell>
        </row>
        <row r="307">
          <cell r="A307" t="str">
            <v>Мини-сосиски в тесте "Фрайпики" 3,7кг ВЕС, ТМ Зареченские  ПОКОМ</v>
          </cell>
          <cell r="D307">
            <v>3.7</v>
          </cell>
          <cell r="F307">
            <v>3.7</v>
          </cell>
        </row>
        <row r="308">
          <cell r="A308" t="str">
            <v>Мини-сосиски в тесте 3,7кг ВЕС заморож. ТМ Зареченские  ПОКОМ</v>
          </cell>
          <cell r="D308">
            <v>51.8</v>
          </cell>
          <cell r="F308">
            <v>340.40499999999997</v>
          </cell>
        </row>
        <row r="309">
          <cell r="A309" t="str">
            <v>Мини-чебуречки с мясом ВЕС 5,5кг ТМ Зареченские  ПОКОМ</v>
          </cell>
          <cell r="D309">
            <v>5.5</v>
          </cell>
          <cell r="F309">
            <v>121</v>
          </cell>
        </row>
        <row r="310">
          <cell r="A310" t="str">
            <v>Мини-шарики с курочкой и сыром ТМ Зареченские ВЕС  ПОКОМ</v>
          </cell>
          <cell r="D310">
            <v>39</v>
          </cell>
          <cell r="F310">
            <v>293</v>
          </cell>
        </row>
        <row r="311">
          <cell r="A311" t="str">
            <v>Наггетсы из печи 0,25кг ТМ Вязанка ТС Няняггетсы Сливушки замор.  ПОКОМ</v>
          </cell>
          <cell r="D311">
            <v>1027</v>
          </cell>
          <cell r="F311">
            <v>3736</v>
          </cell>
        </row>
        <row r="312">
          <cell r="A312" t="str">
            <v>Наггетсы Нагетосы Сочная курочка ТМ Горячая штучка 0,25 кг зам  ПОКОМ</v>
          </cell>
          <cell r="D312">
            <v>753</v>
          </cell>
          <cell r="F312">
            <v>2800</v>
          </cell>
        </row>
        <row r="313">
          <cell r="A313" t="str">
            <v>Наггетсы с индейкой 0,25кг ТМ Вязанка ТС Няняггетсы Сливушки НД2 замор.  ПОКОМ</v>
          </cell>
          <cell r="D313">
            <v>948</v>
          </cell>
          <cell r="F313">
            <v>3487</v>
          </cell>
        </row>
        <row r="314">
          <cell r="A314" t="str">
            <v>Наггетсы с куриным филе и сыром ТМ Вязанка 0,25 кг ПОКОМ</v>
          </cell>
          <cell r="D314">
            <v>952</v>
          </cell>
          <cell r="F314">
            <v>3045</v>
          </cell>
        </row>
        <row r="315">
          <cell r="A315" t="str">
            <v>Наггетсы Хрустящие 0,3кг ТМ Зареченские  ПОКОМ</v>
          </cell>
          <cell r="D315">
            <v>2</v>
          </cell>
          <cell r="F315">
            <v>13</v>
          </cell>
        </row>
        <row r="316">
          <cell r="A316" t="str">
            <v>Наггетсы Хрустящие ТМ Зареченские. ВЕС ПОКОМ</v>
          </cell>
          <cell r="D316">
            <v>254</v>
          </cell>
          <cell r="F316">
            <v>2121</v>
          </cell>
        </row>
        <row r="317">
          <cell r="A317" t="str">
            <v>Наггетсы Хрустящие ТМ Стародворье с сочной курочкой 0,23 кг  ПОКОМ</v>
          </cell>
          <cell r="D317">
            <v>69</v>
          </cell>
          <cell r="F317">
            <v>338</v>
          </cell>
        </row>
        <row r="318">
          <cell r="A318" t="str">
            <v>Оригинальная с перцем с/к  СПК</v>
          </cell>
          <cell r="D318">
            <v>160.88</v>
          </cell>
          <cell r="F318">
            <v>160.88</v>
          </cell>
        </row>
        <row r="319">
          <cell r="A319" t="str">
            <v>Паштет печеночный 140 гр.шт.  СПК</v>
          </cell>
          <cell r="D319">
            <v>48</v>
          </cell>
          <cell r="F319">
            <v>48</v>
          </cell>
        </row>
        <row r="320">
          <cell r="A320" t="str">
            <v>Пекерсы с индейкой в сливочном соусе ТМ Горячая штучка 0,25 кг зам  ПОКОМ</v>
          </cell>
          <cell r="D320">
            <v>52</v>
          </cell>
          <cell r="F320">
            <v>726</v>
          </cell>
        </row>
        <row r="321">
          <cell r="A321" t="str">
            <v>Пельмени Grandmeni с говядиной и свининой 0,7кг ТМ Горячая штучка  ПОКОМ</v>
          </cell>
          <cell r="D321">
            <v>44</v>
          </cell>
          <cell r="F321">
            <v>291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D322">
            <v>21</v>
          </cell>
          <cell r="F322">
            <v>132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77</v>
          </cell>
          <cell r="F323">
            <v>670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8</v>
          </cell>
          <cell r="F324">
            <v>181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573</v>
          </cell>
          <cell r="F325">
            <v>1766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D326">
            <v>23</v>
          </cell>
          <cell r="F326">
            <v>44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104</v>
          </cell>
          <cell r="F327">
            <v>1200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65</v>
          </cell>
          <cell r="F328">
            <v>678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102</v>
          </cell>
          <cell r="F329">
            <v>660</v>
          </cell>
        </row>
        <row r="330">
          <cell r="A330" t="str">
            <v>Пельмени Бульмени с говядиной и свининой Горячая шт. 0,9 кг  ПОКОМ</v>
          </cell>
          <cell r="D330">
            <v>8</v>
          </cell>
          <cell r="F330">
            <v>8</v>
          </cell>
        </row>
        <row r="331">
          <cell r="A331" t="str">
            <v>Пельмени Бульмени с говядиной и свининой Горячая штучка 0,43  ПОКОМ</v>
          </cell>
          <cell r="D331">
            <v>10</v>
          </cell>
          <cell r="F331">
            <v>10</v>
          </cell>
        </row>
        <row r="332">
          <cell r="A332" t="str">
            <v>Пельмени Бульмени с говядиной и свининой Наваристые 2,7кг Горячая штучка ВЕС  ПОКОМ</v>
          </cell>
          <cell r="F332">
            <v>13.1</v>
          </cell>
        </row>
        <row r="333">
          <cell r="A333" t="str">
            <v>Пельмени Бульмени с говядиной и свининой Наваристые 5кг Горячая штучка ВЕС  ПОКОМ</v>
          </cell>
          <cell r="D333">
            <v>211</v>
          </cell>
          <cell r="F333">
            <v>2377</v>
          </cell>
        </row>
        <row r="334">
          <cell r="A334" t="str">
            <v>Пельмени Бульмени с говядиной и свининой Сев.кол ТМ Горячая штучка флоу-пак сфера 0,7 кг  ПОКОМ</v>
          </cell>
          <cell r="D334">
            <v>15</v>
          </cell>
          <cell r="F334">
            <v>33</v>
          </cell>
        </row>
        <row r="335">
          <cell r="A335" t="str">
            <v>Пельмени Бульмени с говядиной и свининой ТМ Горячая штучка. флоу-пак сфера 0,4 кг ПОКОМ</v>
          </cell>
          <cell r="D335">
            <v>155</v>
          </cell>
          <cell r="F335">
            <v>1581</v>
          </cell>
        </row>
        <row r="336">
          <cell r="A336" t="str">
            <v>Пельмени Бульмени с говядиной и свининой ТМ Горячая штучка. флоу-пак сфера 0,7 кг ПОКОМ</v>
          </cell>
          <cell r="D336">
            <v>1768</v>
          </cell>
          <cell r="F336">
            <v>4168</v>
          </cell>
        </row>
        <row r="337">
          <cell r="A337" t="str">
            <v>Пельмени Бульмени со сливочным маслом ТМ Горячая штучка. флоу-пак сфера 0,4 кг. ПОКОМ</v>
          </cell>
          <cell r="D337">
            <v>144</v>
          </cell>
          <cell r="F337">
            <v>1571</v>
          </cell>
        </row>
        <row r="338">
          <cell r="A338" t="str">
            <v>Пельмени Бульмени со сливочным маслом ТМ Горячая штучка.флоу-пак сфера 0,7 кг. ПОКОМ</v>
          </cell>
          <cell r="D338">
            <v>2021</v>
          </cell>
          <cell r="F338">
            <v>5739</v>
          </cell>
        </row>
        <row r="339">
          <cell r="A339" t="str">
            <v>Пельмени Бульмени хрустящие с мясом 0,22 кг ТМ Горячая штучка  ПОКОМ</v>
          </cell>
          <cell r="D339">
            <v>17</v>
          </cell>
          <cell r="F339">
            <v>258</v>
          </cell>
        </row>
        <row r="340">
          <cell r="A340" t="str">
            <v>Пельмени Зареченские сфера 5 кг.  ПОКОМ</v>
          </cell>
          <cell r="F340">
            <v>5</v>
          </cell>
        </row>
        <row r="341">
          <cell r="A341" t="str">
            <v>Пельмени Медвежьи ушки с фермерскими сливками 0,7кг  ПОКОМ</v>
          </cell>
          <cell r="D341">
            <v>23</v>
          </cell>
          <cell r="F341">
            <v>193</v>
          </cell>
        </row>
        <row r="342">
          <cell r="A342" t="str">
            <v>Пельмени Медвежьи ушки с фермерской свининой и говядиной Малые 0,7кг  ПОКОМ</v>
          </cell>
          <cell r="D342">
            <v>11</v>
          </cell>
          <cell r="F342">
            <v>357</v>
          </cell>
        </row>
        <row r="343">
          <cell r="A343" t="str">
            <v>Пельмени Мясные с говядиной ТМ Стародворье сфера флоу-пак 1 кг  ПОКОМ</v>
          </cell>
          <cell r="D343">
            <v>67</v>
          </cell>
          <cell r="F343">
            <v>726</v>
          </cell>
        </row>
        <row r="344">
          <cell r="A344" t="str">
            <v>Пельмени Мясорубские с рубленой грудинкой ТМ Стародворье флоупак  0,7 кг. ПОКОМ</v>
          </cell>
          <cell r="D344">
            <v>17</v>
          </cell>
          <cell r="F344">
            <v>93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116</v>
          </cell>
          <cell r="F345">
            <v>1491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49</v>
          </cell>
          <cell r="F346">
            <v>642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D347">
            <v>7</v>
          </cell>
          <cell r="F347">
            <v>7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D348">
            <v>45</v>
          </cell>
          <cell r="F348">
            <v>380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97</v>
          </cell>
          <cell r="F349">
            <v>752</v>
          </cell>
        </row>
        <row r="350">
          <cell r="A350" t="str">
            <v>Пельмени Сочные сфера 0,8 кг ТМ Стародворье  ПОКОМ</v>
          </cell>
          <cell r="D350">
            <v>33</v>
          </cell>
          <cell r="F350">
            <v>247</v>
          </cell>
        </row>
        <row r="351">
          <cell r="A351" t="str">
            <v>Пельмени Сочные сфера 0,9 кг ТМ Стародворье ПОКОМ</v>
          </cell>
          <cell r="D351">
            <v>1</v>
          </cell>
          <cell r="F351">
            <v>1</v>
          </cell>
        </row>
        <row r="352">
          <cell r="A352" t="str">
            <v>Пельмени Сочные ТМ Стародворье.сфера 0,43 кг ПОКОМ</v>
          </cell>
          <cell r="D352">
            <v>1</v>
          </cell>
          <cell r="F352">
            <v>1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99.91</v>
          </cell>
        </row>
        <row r="355">
          <cell r="A355" t="str">
            <v>Ричеза с/к 230 гр.шт.  СПК</v>
          </cell>
          <cell r="D355">
            <v>130</v>
          </cell>
          <cell r="F355">
            <v>130</v>
          </cell>
        </row>
        <row r="356">
          <cell r="A356" t="str">
            <v>Сальчетти с/к 230 гр.шт.  СПК</v>
          </cell>
          <cell r="D356">
            <v>338</v>
          </cell>
          <cell r="F356">
            <v>338</v>
          </cell>
        </row>
        <row r="357">
          <cell r="A357" t="str">
            <v>Салями с перчиком с/к "КолбасГрад" 160 гр.шт. термоус. пак.  СПК</v>
          </cell>
          <cell r="D357">
            <v>179</v>
          </cell>
          <cell r="F357">
            <v>179</v>
          </cell>
        </row>
        <row r="358">
          <cell r="A358" t="str">
            <v>Салями с/к 100 гр.шт.нар. (лоток с ср.защ.атм.)  СПК</v>
          </cell>
          <cell r="D358">
            <v>141</v>
          </cell>
          <cell r="F358">
            <v>141</v>
          </cell>
        </row>
        <row r="359">
          <cell r="A359" t="str">
            <v>Салями Трюфель с/в "Эликатессе" 0,16 кг.шт.  СПК</v>
          </cell>
          <cell r="D359">
            <v>174</v>
          </cell>
          <cell r="F359">
            <v>174</v>
          </cell>
        </row>
        <row r="360">
          <cell r="A360" t="str">
            <v>Сардельки "Докторские" (черева) ( в ср.защ.атм.) 1.0 кг. "Высокий вкус"  СПК</v>
          </cell>
          <cell r="D360">
            <v>70.5</v>
          </cell>
          <cell r="F360">
            <v>70.5</v>
          </cell>
        </row>
        <row r="361">
          <cell r="A361" t="str">
            <v>Сардельки Докторские (черева) 400 гр.шт. (лоток с ср.защ.атм.) "Высокий вкус"  СПК</v>
          </cell>
          <cell r="D361">
            <v>10</v>
          </cell>
          <cell r="F361">
            <v>10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24</v>
          </cell>
          <cell r="F362">
            <v>24</v>
          </cell>
        </row>
        <row r="363">
          <cell r="A363" t="str">
            <v>Семейная с чесночком Экстра вареная  СПК</v>
          </cell>
          <cell r="D363">
            <v>4</v>
          </cell>
          <cell r="F363">
            <v>4</v>
          </cell>
        </row>
        <row r="364">
          <cell r="A364" t="str">
            <v>Сервелат Европейский в/к, в/с 0,38 кг.шт.термофор.пак  СПК</v>
          </cell>
          <cell r="D364">
            <v>40</v>
          </cell>
          <cell r="F364">
            <v>40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80</v>
          </cell>
          <cell r="F365">
            <v>80</v>
          </cell>
        </row>
        <row r="366">
          <cell r="A366" t="str">
            <v>Сервелат Финский в/к 0,38 кг.шт. термофор.пак.  СПК</v>
          </cell>
          <cell r="D366">
            <v>38</v>
          </cell>
          <cell r="F366">
            <v>38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44</v>
          </cell>
          <cell r="F367">
            <v>44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224</v>
          </cell>
          <cell r="F368">
            <v>224</v>
          </cell>
        </row>
        <row r="369">
          <cell r="A369" t="str">
            <v>Сибирская особая с/к 0,235 кг шт.  СПК</v>
          </cell>
          <cell r="D369">
            <v>207</v>
          </cell>
          <cell r="F369">
            <v>207</v>
          </cell>
        </row>
        <row r="370">
          <cell r="A370" t="str">
            <v>Сосиски "Баварские" 0,36 кг.шт. вак.упак.  СПК</v>
          </cell>
          <cell r="D370">
            <v>10</v>
          </cell>
          <cell r="F370">
            <v>10</v>
          </cell>
        </row>
        <row r="371">
          <cell r="A371" t="str">
            <v>Сосиски "Молочные" 0,36 кг.шт. вак.упак.  СПК</v>
          </cell>
          <cell r="D371">
            <v>26</v>
          </cell>
          <cell r="F371">
            <v>26</v>
          </cell>
        </row>
        <row r="372">
          <cell r="A372" t="str">
            <v>Сосиски Баварские особые "Сибирский стандарт" (в ср.защ.атм.)  СПК</v>
          </cell>
          <cell r="D372">
            <v>2</v>
          </cell>
          <cell r="F372">
            <v>2</v>
          </cell>
        </row>
        <row r="373">
          <cell r="A373" t="str">
            <v>Сосиски Классические (в ср.защ.атм.) СПК</v>
          </cell>
          <cell r="D373">
            <v>30</v>
          </cell>
          <cell r="F373">
            <v>30</v>
          </cell>
        </row>
        <row r="374">
          <cell r="A374" t="str">
            <v>Сосиски Мусульманские "Просто выгодно" (в ср.защ.атм.)  СПК</v>
          </cell>
          <cell r="D374">
            <v>18</v>
          </cell>
          <cell r="F374">
            <v>18</v>
          </cell>
        </row>
        <row r="375">
          <cell r="A375" t="str">
            <v>Сосиски Хот-дог подкопченные (лоток с ср.защ.атм.)  СПК</v>
          </cell>
          <cell r="D375">
            <v>7</v>
          </cell>
          <cell r="F375">
            <v>7</v>
          </cell>
        </row>
        <row r="376">
          <cell r="A376" t="str">
            <v>Сочный мегачебурек ТМ Зареченские ВЕС ПОКОМ</v>
          </cell>
          <cell r="D376">
            <v>34.08</v>
          </cell>
          <cell r="F376">
            <v>249.58799999999999</v>
          </cell>
        </row>
        <row r="377">
          <cell r="A377" t="str">
            <v>Торо Неро с/в "Эликатессе" 140 гр.шт.  СПК</v>
          </cell>
          <cell r="D377">
            <v>85</v>
          </cell>
          <cell r="F377">
            <v>85</v>
          </cell>
        </row>
        <row r="378">
          <cell r="A378" t="str">
            <v>Утренняя вареная ВЕС СПК</v>
          </cell>
          <cell r="D378">
            <v>4</v>
          </cell>
          <cell r="F378">
            <v>4</v>
          </cell>
        </row>
        <row r="379">
          <cell r="A379" t="str">
            <v>Уши свиные копченые к пиву 0,15кг нар. д/ф шт.  СПК</v>
          </cell>
          <cell r="D379">
            <v>11</v>
          </cell>
          <cell r="F379">
            <v>11</v>
          </cell>
        </row>
        <row r="380">
          <cell r="A380" t="str">
            <v>Фестивальная пора с/к 100 гр.шт.нар. (лоток с ср.защ.атм.)  СПК</v>
          </cell>
          <cell r="D380">
            <v>297</v>
          </cell>
          <cell r="F380">
            <v>297</v>
          </cell>
        </row>
        <row r="381">
          <cell r="A381" t="str">
            <v>Фестивальная пора с/к 235 гр.шт.  СПК</v>
          </cell>
          <cell r="D381">
            <v>417</v>
          </cell>
          <cell r="F381">
            <v>417</v>
          </cell>
        </row>
        <row r="382">
          <cell r="A382" t="str">
            <v>Фестивальная пора с/к термоус.пак  СПК</v>
          </cell>
          <cell r="D382">
            <v>38.1</v>
          </cell>
          <cell r="F382">
            <v>38.1</v>
          </cell>
        </row>
        <row r="383">
          <cell r="A383" t="str">
            <v>Фирменная с/к 200 гр. срез "Эликатессе" термоформ.пак.  СПК</v>
          </cell>
          <cell r="D383">
            <v>104</v>
          </cell>
          <cell r="F383">
            <v>104</v>
          </cell>
        </row>
        <row r="384">
          <cell r="A384" t="str">
            <v>Фуэт с/в "Эликатессе" 160 гр.шт.  СПК</v>
          </cell>
          <cell r="D384">
            <v>248</v>
          </cell>
          <cell r="F384">
            <v>248</v>
          </cell>
        </row>
        <row r="385">
          <cell r="A385" t="str">
            <v>Хинкали Классические ТМ Зареченские ВЕС ПОКОМ</v>
          </cell>
          <cell r="F385">
            <v>90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50</v>
          </cell>
          <cell r="F386">
            <v>409</v>
          </cell>
        </row>
        <row r="387">
          <cell r="A387" t="str">
            <v>Хотстеры с сыром 0,25кг ТМ Горячая штучка  ПОКОМ</v>
          </cell>
          <cell r="D387">
            <v>56</v>
          </cell>
          <cell r="F387">
            <v>773</v>
          </cell>
        </row>
        <row r="388">
          <cell r="A388" t="str">
            <v>Хотстеры ТМ Горячая штучка ТС Хотстеры 0,25 кг зам  ПОКОМ</v>
          </cell>
          <cell r="D388">
            <v>714</v>
          </cell>
          <cell r="F388">
            <v>3326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69</v>
          </cell>
          <cell r="F389">
            <v>821</v>
          </cell>
        </row>
        <row r="390">
          <cell r="A390" t="str">
            <v>Хрустящие крылышки ТМ Горячая штучка 0,3 кг зам  ПОКОМ</v>
          </cell>
          <cell r="D390">
            <v>65</v>
          </cell>
          <cell r="F390">
            <v>800</v>
          </cell>
        </row>
        <row r="391">
          <cell r="A391" t="str">
            <v>Чебупели Курочка гриль ТМ Горячая штучка, 0,3 кг зам  ПОКОМ</v>
          </cell>
          <cell r="D391">
            <v>9</v>
          </cell>
          <cell r="F391">
            <v>396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1632</v>
          </cell>
          <cell r="F392">
            <v>3739</v>
          </cell>
        </row>
        <row r="393">
          <cell r="A393" t="str">
            <v>Чебупицца Маргарита 0,2кг ТМ Горячая штучка ТС Foodgital  ПОКОМ</v>
          </cell>
          <cell r="D393">
            <v>53</v>
          </cell>
          <cell r="F393">
            <v>540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2550</v>
          </cell>
          <cell r="F394">
            <v>6987</v>
          </cell>
        </row>
        <row r="395">
          <cell r="A395" t="str">
            <v>Чебупицца со вкусом 4 сыра 0,2кг ТМ Горячая штучка ТС Foodgital  ПОКОМ</v>
          </cell>
          <cell r="D395">
            <v>72</v>
          </cell>
          <cell r="F395">
            <v>473</v>
          </cell>
        </row>
        <row r="396">
          <cell r="A396" t="str">
            <v>Чебуреки Мясные вес 2,7 кг ТМ Зареченские ВЕС ПОКОМ</v>
          </cell>
          <cell r="F396">
            <v>1</v>
          </cell>
        </row>
        <row r="397">
          <cell r="A397" t="str">
            <v>Чебуреки сочные ВЕС ТМ Зареченские  ПОКОМ</v>
          </cell>
          <cell r="D397">
            <v>130</v>
          </cell>
          <cell r="F397">
            <v>871</v>
          </cell>
        </row>
        <row r="398">
          <cell r="A398" t="str">
            <v>Шпикачки Русские (черева) (в ср.защ.атм.) "Высокий вкус"  СПК</v>
          </cell>
          <cell r="D398">
            <v>36.5</v>
          </cell>
          <cell r="F398">
            <v>36.5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49</v>
          </cell>
          <cell r="F399">
            <v>49</v>
          </cell>
        </row>
        <row r="400">
          <cell r="A400" t="str">
            <v>Юбилейная с/к 0,235 кг.шт.  СПК</v>
          </cell>
          <cell r="D400">
            <v>710</v>
          </cell>
          <cell r="F400">
            <v>710</v>
          </cell>
        </row>
        <row r="401">
          <cell r="A401" t="str">
            <v>Итого</v>
          </cell>
          <cell r="D401">
            <v>187713.622</v>
          </cell>
          <cell r="F401">
            <v>383428.54300000001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17.07.2025 - 17.07.2025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28.658999999999999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144.70400000000001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107.303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93.677999999999997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491.15800000000002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32.648000000000003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136.77699999999999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140.19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26.34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20.324000000000002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51.363</v>
          </cell>
        </row>
        <row r="29">
          <cell r="A29" t="str">
            <v xml:space="preserve"> 247  Сардельки Нежные, ВЕС.  ПОКОМ</v>
          </cell>
          <cell r="D29">
            <v>68.350999999999999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40.139000000000003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18.709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21.178000000000001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47.511000000000003</v>
          </cell>
        </row>
        <row r="34">
          <cell r="A34" t="str">
            <v xml:space="preserve"> 263  Шпикачки Стародворские, ВЕС.  ПОКОМ</v>
          </cell>
          <cell r="D34">
            <v>11.351000000000001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1.8180000000000001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2.7850000000000001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1.8260000000000001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132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969</v>
          </cell>
        </row>
        <row r="41">
          <cell r="A41" t="str">
            <v xml:space="preserve"> 283  Сосиски Сочинки, ВЕС, ТМ Стародворье ПОКОМ</v>
          </cell>
          <cell r="D41">
            <v>210.63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51.015999999999998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259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176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26.925999999999998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65.576999999999998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265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184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74.421000000000006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31.696000000000002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7.5449999999999999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434.017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384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176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6.7629999999999999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137</v>
          </cell>
        </row>
        <row r="63">
          <cell r="A63" t="str">
            <v xml:space="preserve"> 335  Колбаса Сливушка ТМ Вязанка. ВЕС.  ПОКОМ </v>
          </cell>
          <cell r="D63">
            <v>57.055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510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304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99.164000000000001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24.640999999999998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112.902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59.710999999999999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24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76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23.09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84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100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783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1605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33.293999999999997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16.186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174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39.343000000000004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740.46100000000001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95.158000000000001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1436.829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48.603999999999999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36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7.6379999999999999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394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52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143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82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2.7730000000000001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32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36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44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60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43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15</v>
          </cell>
        </row>
        <row r="108">
          <cell r="A108" t="str">
            <v>3215 ВЕТЧ.МЯСНАЯ Папа может п/о 0.4кг 8шт.    ОСТАНКИНО</v>
          </cell>
          <cell r="D108">
            <v>246</v>
          </cell>
        </row>
        <row r="109">
          <cell r="A109" t="str">
            <v>3684 ПРЕСИЖН с/к в/у 1/250 8шт.   ОСТАНКИНО</v>
          </cell>
          <cell r="D109">
            <v>39</v>
          </cell>
        </row>
        <row r="110">
          <cell r="A110" t="str">
            <v>4063 МЯСНАЯ Папа может вар п/о_Л   ОСТАНКИНО</v>
          </cell>
          <cell r="D110">
            <v>251.08699999999999</v>
          </cell>
        </row>
        <row r="111">
          <cell r="A111" t="str">
            <v>4117 ЭКСТРА Папа может с/к в/у_Л   ОСТАНКИНО</v>
          </cell>
          <cell r="D111">
            <v>16.260000000000002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25.597999999999999</v>
          </cell>
        </row>
        <row r="113">
          <cell r="A113" t="str">
            <v>4813 ФИЛЕЙНАЯ Папа может вар п/о_Л   ОСТАНКИНО</v>
          </cell>
          <cell r="D113">
            <v>75.203999999999994</v>
          </cell>
        </row>
        <row r="114">
          <cell r="A114" t="str">
            <v>4993 САЛЯМИ ИТАЛЬЯНСКАЯ с/к в/у 1/250*8_120c ОСТАНКИНО</v>
          </cell>
          <cell r="D114">
            <v>146</v>
          </cell>
        </row>
        <row r="115">
          <cell r="A115" t="str">
            <v>5246 ДОКТОРСКАЯ ПРЕМИУМ вар б/о мгс_30с ОСТАНКИНО</v>
          </cell>
          <cell r="D115">
            <v>7.4119999999999999</v>
          </cell>
        </row>
        <row r="116">
          <cell r="A116" t="str">
            <v>5483 ЭКСТРА Папа может с/к в/у 1/250 8шт.   ОСТАНКИНО</v>
          </cell>
          <cell r="D116">
            <v>227</v>
          </cell>
        </row>
        <row r="117">
          <cell r="A117" t="str">
            <v>5544 Сервелат Финский в/к в/у_45с НОВАЯ ОСТАНКИНО</v>
          </cell>
          <cell r="D117">
            <v>160.32499999999999</v>
          </cell>
        </row>
        <row r="118">
          <cell r="A118" t="str">
            <v>5679 САЛЯМИ ИТАЛЬЯНСКАЯ с/к в/у 1/150_60с ОСТАНКИНО</v>
          </cell>
          <cell r="D118">
            <v>157</v>
          </cell>
        </row>
        <row r="119">
          <cell r="A119" t="str">
            <v>5682 САЛЯМИ МЕЛКОЗЕРНЕНАЯ с/к в/у 1/120_60с   ОСТАНКИНО</v>
          </cell>
          <cell r="D119">
            <v>653</v>
          </cell>
        </row>
        <row r="120">
          <cell r="A120" t="str">
            <v>5706 АРОМАТНАЯ Папа может с/к в/у 1/250 8шт.  ОСТАНКИНО</v>
          </cell>
          <cell r="D120">
            <v>261</v>
          </cell>
        </row>
        <row r="121">
          <cell r="A121" t="str">
            <v>5708 ПОСОЛЬСКАЯ Папа может с/к в/у ОСТАНКИНО</v>
          </cell>
          <cell r="D121">
            <v>8.4779999999999998</v>
          </cell>
        </row>
        <row r="122">
          <cell r="A122" t="str">
            <v>5851 ЭКСТРА Папа может вар п/о   ОСТАНКИНО</v>
          </cell>
          <cell r="D122">
            <v>44.323</v>
          </cell>
        </row>
        <row r="123">
          <cell r="A123" t="str">
            <v>5931 ОХОТНИЧЬЯ Папа может с/к в/у 1/220 8шт.   ОСТАНКИНО</v>
          </cell>
          <cell r="D123">
            <v>290</v>
          </cell>
        </row>
        <row r="124">
          <cell r="A124" t="str">
            <v>5992 ВРЕМЯ ОКРОШКИ Папа может вар п/о 0.4кг   ОСТАНКИНО</v>
          </cell>
          <cell r="D124">
            <v>75</v>
          </cell>
        </row>
        <row r="125">
          <cell r="A125" t="str">
            <v>6004 РАГУ СВИНОЕ 1кг 8шт.зам_120с ОСТАНКИНО</v>
          </cell>
          <cell r="D125">
            <v>32</v>
          </cell>
        </row>
        <row r="126">
          <cell r="A126" t="str">
            <v>6221 НЕАПОЛИТАНСКИЙ ДУЭТ с/к с/н мгс 1/90  ОСТАНКИНО</v>
          </cell>
          <cell r="D126">
            <v>134</v>
          </cell>
        </row>
        <row r="127">
          <cell r="A127" t="str">
            <v>6228 МЯСНОЕ АССОРТИ к/з с/н мгс 1/90 10шт.  ОСТАНКИНО</v>
          </cell>
          <cell r="D127">
            <v>106</v>
          </cell>
        </row>
        <row r="128">
          <cell r="A128" t="str">
            <v>6247 ДОМАШНЯЯ Папа может вар п/о 0,4кг 8шт.  ОСТАНКИНО</v>
          </cell>
          <cell r="D128">
            <v>17</v>
          </cell>
        </row>
        <row r="129">
          <cell r="A129" t="str">
            <v>6268 ГОВЯЖЬЯ Папа может вар п/о 0,4кг 8 шт.  ОСТАНКИНО</v>
          </cell>
          <cell r="D129">
            <v>307</v>
          </cell>
        </row>
        <row r="130">
          <cell r="A130" t="str">
            <v>6279 КОРЕЙКА ПО-ОСТ.к/в в/с с/н в/у 1/150_45с  ОСТАНКИНО</v>
          </cell>
          <cell r="D130">
            <v>181</v>
          </cell>
        </row>
        <row r="131">
          <cell r="A131" t="str">
            <v>6303 МЯСНЫЕ Папа может сос п/о мгс 1.5*3  ОСТАНКИНО</v>
          </cell>
          <cell r="D131">
            <v>155.50200000000001</v>
          </cell>
        </row>
        <row r="132">
          <cell r="A132" t="str">
            <v>6324 ДОКТОРСКАЯ ГОСТ вар п/о 0.4кг 8шт.  ОСТАНКИНО</v>
          </cell>
          <cell r="D132">
            <v>42</v>
          </cell>
        </row>
        <row r="133">
          <cell r="A133" t="str">
            <v>6325 ДОКТОРСКАЯ ПРЕМИУМ вар п/о 0.4кг 8шт.  ОСТАНКИНО</v>
          </cell>
          <cell r="D133">
            <v>566</v>
          </cell>
        </row>
        <row r="134">
          <cell r="A134" t="str">
            <v>6333 МЯСНАЯ Папа может вар п/о 0.4кг 8шт.  ОСТАНКИНО</v>
          </cell>
          <cell r="D134">
            <v>904</v>
          </cell>
        </row>
        <row r="135">
          <cell r="A135" t="str">
            <v>6340 ДОМАШНИЙ РЕЦЕПТ Коровино 0.5кг 8шт.  ОСТАНКИНО</v>
          </cell>
          <cell r="D135">
            <v>69</v>
          </cell>
        </row>
        <row r="136">
          <cell r="A136" t="str">
            <v>6353 ЭКСТРА Папа может вар п/о 0.4кг 8шт.  ОСТАНКИНО</v>
          </cell>
          <cell r="D136">
            <v>356</v>
          </cell>
        </row>
        <row r="137">
          <cell r="A137" t="str">
            <v>6392 ФИЛЕЙНАЯ Папа может вар п/о 0.4кг. ОСТАНКИНО</v>
          </cell>
          <cell r="D137">
            <v>898</v>
          </cell>
        </row>
        <row r="138">
          <cell r="A138" t="str">
            <v>6448 СВИНИНА МАДЕРА с/к с/н в/у 1/100 10шт.   ОСТАНКИНО</v>
          </cell>
          <cell r="D138">
            <v>110</v>
          </cell>
        </row>
        <row r="139">
          <cell r="A139" t="str">
            <v>6453 ЭКСТРА Папа может с/к с/н в/у 1/100 14шт.   ОСТАНКИНО</v>
          </cell>
          <cell r="D139">
            <v>803</v>
          </cell>
        </row>
        <row r="140">
          <cell r="A140" t="str">
            <v>6454 АРОМАТНАЯ с/к с/н в/у 1/100 14шт.  ОСТАНКИНО</v>
          </cell>
          <cell r="D140">
            <v>795</v>
          </cell>
        </row>
        <row r="141">
          <cell r="A141" t="str">
            <v>6459 СЕРВЕЛАТ ШВЕЙЦАРСК. в/к с/н в/у 1/100*10  ОСТАНКИНО</v>
          </cell>
          <cell r="D141">
            <v>324</v>
          </cell>
        </row>
        <row r="142">
          <cell r="A142" t="str">
            <v>6470 ВЕТЧ.МРАМОРНАЯ в/у_45с  ОСТАНКИНО</v>
          </cell>
          <cell r="D142">
            <v>13.195</v>
          </cell>
        </row>
        <row r="143">
          <cell r="A143" t="str">
            <v>6495 ВЕТЧ.МРАМОРНАЯ в/у срез 0.3кг 6шт_45с  ОСТАНКИНО</v>
          </cell>
          <cell r="D143">
            <v>109</v>
          </cell>
        </row>
        <row r="144">
          <cell r="A144" t="str">
            <v>6527 ШПИКАЧКИ СОЧНЫЕ ПМ сар б/о мгс 1*3 45с ОСТАНКИНО</v>
          </cell>
          <cell r="D144">
            <v>111.071</v>
          </cell>
        </row>
        <row r="145">
          <cell r="A145" t="str">
            <v>6528 ШПИКАЧКИ СОЧНЫЕ ПМ сар б/о мгс 0.4кг 45с  ОСТАНКИНО</v>
          </cell>
          <cell r="D145">
            <v>42</v>
          </cell>
        </row>
        <row r="146">
          <cell r="A146" t="str">
            <v>6586 МРАМОРНАЯ И БАЛЫКОВАЯ в/к с/н мгс 1/90 ОСТАНКИНО</v>
          </cell>
          <cell r="D146">
            <v>19</v>
          </cell>
        </row>
        <row r="147">
          <cell r="A147" t="str">
            <v>6609 С ГОВЯДИНОЙ ПМ сар б/о мгс 0.4кг_45с ОСТАНКИНО</v>
          </cell>
          <cell r="D147">
            <v>40</v>
          </cell>
        </row>
        <row r="148">
          <cell r="A148" t="str">
            <v>6616 МОЛОЧНЫЕ КЛАССИЧЕСКИЕ сос п/о в/у 0.3кг  ОСТАНКИНО</v>
          </cell>
          <cell r="D148">
            <v>405</v>
          </cell>
        </row>
        <row r="149">
          <cell r="A149" t="str">
            <v>6697 СЕРВЕЛАТ ФИНСКИЙ ПМ в/к в/у 0,35кг 8шт.  ОСТАНКИНО</v>
          </cell>
          <cell r="D149">
            <v>970</v>
          </cell>
        </row>
        <row r="150">
          <cell r="A150" t="str">
            <v>6713 СОЧНЫЙ ГРИЛЬ ПМ сос п/о мгс 0.41кг 8шт.  ОСТАНКИНО</v>
          </cell>
          <cell r="D150">
            <v>387</v>
          </cell>
        </row>
        <row r="151">
          <cell r="A151" t="str">
            <v>6724 МОЛОЧНЫЕ ПМ сос п/о мгс 0.41кг 10шт.  ОСТАНКИНО</v>
          </cell>
          <cell r="D151">
            <v>348</v>
          </cell>
        </row>
        <row r="152">
          <cell r="A152" t="str">
            <v>6765 РУБЛЕНЫЕ сос ц/о мгс 0.36кг 6шт.  ОСТАНКИНО</v>
          </cell>
          <cell r="D152">
            <v>180</v>
          </cell>
        </row>
        <row r="153">
          <cell r="A153" t="str">
            <v>6785 ВЕНСКАЯ САЛЯМИ п/к в/у 0.33кг 8шт.  ОСТАНКИНО</v>
          </cell>
          <cell r="D153">
            <v>56</v>
          </cell>
        </row>
        <row r="154">
          <cell r="A154" t="str">
            <v>6787 СЕРВЕЛАТ КРЕМЛЕВСКИЙ в/к в/у 0,33кг 8шт.  ОСТАНКИНО</v>
          </cell>
          <cell r="D154">
            <v>41</v>
          </cell>
        </row>
        <row r="155">
          <cell r="A155" t="str">
            <v>6793 БАЛЫКОВАЯ в/к в/у 0,33кг 8шт.  ОСТАНКИНО</v>
          </cell>
          <cell r="D155">
            <v>66</v>
          </cell>
        </row>
        <row r="156">
          <cell r="A156" t="str">
            <v>6829 МОЛОЧНЫЕ КЛАССИЧЕСКИЕ сос п/о мгс 2*4_С  ОСТАНКИНО</v>
          </cell>
          <cell r="D156">
            <v>324.54300000000001</v>
          </cell>
        </row>
        <row r="157">
          <cell r="A157" t="str">
            <v>6837 ФИЛЕЙНЫЕ Папа Может сос ц/о мгс 0.4кг  ОСТАНКИНО</v>
          </cell>
          <cell r="D157">
            <v>240</v>
          </cell>
        </row>
        <row r="158">
          <cell r="A158" t="str">
            <v>6842 ДЫМОВИЦА ИЗ ОКОРОКА к/в мл/к в/у 0,3кг  ОСТАНКИНО</v>
          </cell>
          <cell r="D158">
            <v>4</v>
          </cell>
        </row>
        <row r="159">
          <cell r="A159" t="str">
            <v>6861 ДОМАШНИЙ РЕЦЕПТ Коровино вар п/о  ОСТАНКИНО</v>
          </cell>
          <cell r="D159">
            <v>19.38</v>
          </cell>
        </row>
        <row r="160">
          <cell r="A160" t="str">
            <v>6866 ВЕТЧ.НЕЖНАЯ Коровино п/о_Маяк  ОСТАНКИНО</v>
          </cell>
          <cell r="D160">
            <v>20.788</v>
          </cell>
        </row>
        <row r="161">
          <cell r="A161" t="str">
            <v>6872 ШАШЛЫК ИЗ СВИНИНЫ зам. ВЕС ОСТАНКИНО</v>
          </cell>
          <cell r="D161">
            <v>4</v>
          </cell>
        </row>
        <row r="162">
          <cell r="A162" t="str">
            <v>7001 КЛАССИЧЕСКИЕ Папа может сар б/о мгс 1*3  ОСТАНКИНО</v>
          </cell>
          <cell r="D162">
            <v>54.478999999999999</v>
          </cell>
        </row>
        <row r="163">
          <cell r="A163" t="str">
            <v>7040 С ИНДЕЙКОЙ ПМ сос ц/о в/у 1/270 8шт.  ОСТАНКИНО</v>
          </cell>
          <cell r="D163">
            <v>52</v>
          </cell>
        </row>
        <row r="164">
          <cell r="A164" t="str">
            <v>7059 ШПИКАЧКИ СОЧНЫЕ С БЕК. п/о мгс 0.3кг_60с  ОСТАНКИНО</v>
          </cell>
          <cell r="D164">
            <v>145</v>
          </cell>
        </row>
        <row r="165">
          <cell r="A165" t="str">
            <v>7064 СОЧНЫЕ ПМ сос п/о в/у 1/350 8 шт_50с ОСТАНКИНО</v>
          </cell>
          <cell r="D165">
            <v>10</v>
          </cell>
        </row>
        <row r="166">
          <cell r="A166" t="str">
            <v>7066 СОЧНЫЕ ПМ сос п/о мгс 0.41кг 10шт_50с  ОСТАНКИНО</v>
          </cell>
          <cell r="D166">
            <v>1454</v>
          </cell>
        </row>
        <row r="167">
          <cell r="A167" t="str">
            <v>7070 СОЧНЫЕ ПМ сос п/о мгс 1.5*4_А_50с  ОСТАНКИНО</v>
          </cell>
          <cell r="D167">
            <v>560.49</v>
          </cell>
        </row>
        <row r="168">
          <cell r="A168" t="str">
            <v>7073 МОЛОЧ.ПРЕМИУМ ПМ сос п/о в/у 1/350_50с  ОСТАНКИНО</v>
          </cell>
          <cell r="D168">
            <v>432</v>
          </cell>
        </row>
        <row r="169">
          <cell r="A169" t="str">
            <v>7074 МОЛОЧ.ПРЕМИУМ ПМ сос п/о мгс 0.6кг_50с  ОСТАНКИНО</v>
          </cell>
          <cell r="D169">
            <v>57</v>
          </cell>
        </row>
        <row r="170">
          <cell r="A170" t="str">
            <v>7075 МОЛОЧ.ПРЕМИУМ ПМ сос п/о мгс 1.5*4_О_50с  ОСТАНКИНО</v>
          </cell>
          <cell r="D170">
            <v>9.33</v>
          </cell>
        </row>
        <row r="171">
          <cell r="A171" t="str">
            <v>7077 МЯСНЫЕ С ГОВЯД.ПМ сос п/о мгс 0.4кг_50с  ОСТАНКИНО</v>
          </cell>
          <cell r="D171">
            <v>581</v>
          </cell>
        </row>
        <row r="172">
          <cell r="A172" t="str">
            <v>7080 СЛИВОЧНЫЕ ПМ сос п/о мгс 0.41кг 10шт. 50с  ОСТАНКИНО</v>
          </cell>
          <cell r="D172">
            <v>942</v>
          </cell>
        </row>
        <row r="173">
          <cell r="A173" t="str">
            <v>7082 СЛИВОЧНЫЕ ПМ сос п/о мгс 1.5*4_50с  ОСТАНКИНО</v>
          </cell>
          <cell r="D173">
            <v>40.497</v>
          </cell>
        </row>
        <row r="174">
          <cell r="A174" t="str">
            <v>7087 ШПИК С ЧЕСНОК.И ПЕРЦЕМ к/в в/у 0.3кг_50с  ОСТАНКИНО</v>
          </cell>
          <cell r="D174">
            <v>55</v>
          </cell>
        </row>
        <row r="175">
          <cell r="A175" t="str">
            <v>7090 СВИНИНА ПО-ДОМ. к/в мл/к в/у 0.3кг_50с  ОСТАНКИНО</v>
          </cell>
          <cell r="D175">
            <v>95</v>
          </cell>
        </row>
        <row r="176">
          <cell r="A176" t="str">
            <v>7092 БЕКОН Папа может с/к с/н в/у 1/140_50с  ОСТАНКИНО</v>
          </cell>
          <cell r="D176">
            <v>450</v>
          </cell>
        </row>
        <row r="177">
          <cell r="A177" t="str">
            <v>7107 САН-РЕМО с/в с/н мгс 1/90 12шт.  ОСТАНКИНО</v>
          </cell>
          <cell r="D177">
            <v>23</v>
          </cell>
        </row>
        <row r="178">
          <cell r="A178" t="str">
            <v>7147 САЛЬЧИЧОН Останкино с/к в/у 1/220 8шт.  ОСТАНКИНО</v>
          </cell>
          <cell r="D178">
            <v>34</v>
          </cell>
        </row>
        <row r="179">
          <cell r="A179" t="str">
            <v>7149 БАЛЫКОВАЯ Коровино п/к в/у 0.84кг_50с  ОСТАНКИНО</v>
          </cell>
          <cell r="D179">
            <v>11</v>
          </cell>
        </row>
        <row r="180">
          <cell r="A180" t="str">
            <v>7154 СЕРВЕЛАТ ЗЕРНИСТЫЙ ПМ в/к в/у 0.35кг_50с  ОСТАНКИНО</v>
          </cell>
          <cell r="D180">
            <v>673</v>
          </cell>
        </row>
        <row r="181">
          <cell r="A181" t="str">
            <v>7166 СЕРВЕЛТ ОХОТНИЧИЙ ПМ в/к в/у_50с  ОСТАНКИНО</v>
          </cell>
          <cell r="D181">
            <v>60.956000000000003</v>
          </cell>
        </row>
        <row r="182">
          <cell r="A182" t="str">
            <v>7169 СЕРВЕЛАТ ОХОТНИЧИЙ ПМ в/к в/у 0.35кг_50с  ОСТАНКИНО</v>
          </cell>
          <cell r="D182">
            <v>817</v>
          </cell>
        </row>
        <row r="183">
          <cell r="A183" t="str">
            <v>7187 ГРУДИНКА ПРЕМИУМ к/в мл/к в/у 0,3кг_50с ОСТАНКИНО</v>
          </cell>
          <cell r="D183">
            <v>161</v>
          </cell>
        </row>
        <row r="184">
          <cell r="A184" t="str">
            <v>7226 ЧОРИЗО ПРЕМИУМ Останкино с/к в/у 1/180  ОСТАНКИНО</v>
          </cell>
          <cell r="D184">
            <v>10</v>
          </cell>
        </row>
        <row r="185">
          <cell r="A185" t="str">
            <v>7227 САЛЯМИ ФИНСКАЯ Папа может с/к в/у 1/180  ОСТАНКИНО</v>
          </cell>
          <cell r="D185">
            <v>26</v>
          </cell>
        </row>
        <row r="186">
          <cell r="A186" t="str">
            <v>7231 КЛАССИЧЕСКАЯ ПМ вар п/о 0,3кг 8шт_209к ОСТАНКИНО</v>
          </cell>
          <cell r="D186">
            <v>212</v>
          </cell>
        </row>
        <row r="187">
          <cell r="A187" t="str">
            <v>7232 БОЯNСКАЯ ПМ п/к в/у 0,28кг 8шт_209к ОСТАНКИНО</v>
          </cell>
          <cell r="D187">
            <v>440</v>
          </cell>
        </row>
        <row r="188">
          <cell r="A188" t="str">
            <v>7235 ВЕТЧ.КЛАССИЧЕСКАЯ ПМ п/о 0,35кг 8шт_209к ОСТАНКИНО</v>
          </cell>
          <cell r="D188">
            <v>2</v>
          </cell>
        </row>
        <row r="189">
          <cell r="A189" t="str">
            <v>7236 СЕРВЕЛАТ КАРЕЛЬСКИЙ в/к в/у 0,28кг_209к ОСТАНКИНО</v>
          </cell>
          <cell r="D189">
            <v>642</v>
          </cell>
        </row>
        <row r="190">
          <cell r="A190" t="str">
            <v>7241 САЛЯМИ Папа может п/к в/у 0,28кг_209к ОСТАНКИНО</v>
          </cell>
          <cell r="D190">
            <v>213</v>
          </cell>
        </row>
        <row r="191">
          <cell r="A191" t="str">
            <v>7245 ВЕТЧ.ФИЛЕЙНАЯ ПМ п/о 0,4кг 8шт ОСТАНКИНО</v>
          </cell>
          <cell r="D191">
            <v>20</v>
          </cell>
        </row>
        <row r="192">
          <cell r="A192" t="str">
            <v>7284 ДЛЯ ДЕТЕЙ сос п/о мгс 0,33кг 6шт  ОСТАНКИНО</v>
          </cell>
          <cell r="D192">
            <v>83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Балыковая с/к 200 гр. срез "Эликатессе" термоформ.пак.  СПК</v>
          </cell>
          <cell r="D194">
            <v>2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32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4.242</v>
          </cell>
        </row>
        <row r="197">
          <cell r="A197" t="str">
            <v>БОНУС СОЧНЫЕ сос п/о мгс 0.41кг_UZ (6087)  ОСТАНКИНО</v>
          </cell>
          <cell r="D197">
            <v>102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97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235</v>
          </cell>
        </row>
        <row r="200">
          <cell r="A200" t="str">
            <v>Вацлавская п/к (черева) 390 гр.шт. термоус.пак  СПК</v>
          </cell>
          <cell r="D200">
            <v>5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67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150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412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413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169</v>
          </cell>
        </row>
        <row r="206">
          <cell r="A206" t="str">
            <v>Грудинка По-московски в/к 2,0 кг. термоус.пак. СПК</v>
          </cell>
          <cell r="D206">
            <v>2.8439999999999999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Докторская вареная в/с 0,47 кг шт.  СПК</v>
          </cell>
          <cell r="D208">
            <v>6</v>
          </cell>
        </row>
        <row r="209">
          <cell r="A209" t="str">
            <v>Докторская вареная термоус.пак. "Высокий вкус"  СПК</v>
          </cell>
          <cell r="D209">
            <v>-0.218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16</v>
          </cell>
        </row>
        <row r="211">
          <cell r="A211" t="str">
            <v>ЖАР-ладушки с мясом 0,2кг ТМ Стародворье  ПОКОМ</v>
          </cell>
          <cell r="D211">
            <v>117</v>
          </cell>
        </row>
        <row r="212">
          <cell r="A212" t="str">
            <v>ЖАР-ладушки с яблоком и грушей ТМ Стародворье 0,2 кг. ПОКОМ</v>
          </cell>
          <cell r="D212">
            <v>12</v>
          </cell>
        </row>
        <row r="213">
          <cell r="A213" t="str">
            <v>Карбонад Юбилейный термоус.пак.  СПК</v>
          </cell>
          <cell r="D213">
            <v>-0.33400000000000002</v>
          </cell>
        </row>
        <row r="214">
          <cell r="A214" t="str">
            <v>Классическая вареная 400 гр.шт.  СПК</v>
          </cell>
          <cell r="D214">
            <v>1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128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117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203</v>
          </cell>
        </row>
        <row r="220">
          <cell r="A220" t="str">
            <v>Любительская вареная термоус.пак. "Высокий вкус"  СПК</v>
          </cell>
          <cell r="D220">
            <v>-1.5209999999999999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92.5</v>
          </cell>
        </row>
        <row r="222">
          <cell r="A222" t="str">
            <v>Мини-чебуречки с мясом ВЕС 5,5кг ТМ Зареченские  ПОКОМ</v>
          </cell>
          <cell r="D222">
            <v>33</v>
          </cell>
        </row>
        <row r="223">
          <cell r="A223" t="str">
            <v>Мини-шарики с курочкой и сыром ТМ Зареченские ВЕС  ПОКОМ</v>
          </cell>
          <cell r="D223">
            <v>99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462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371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368</v>
          </cell>
        </row>
        <row r="227">
          <cell r="A227" t="str">
            <v>Наггетсы с куриным филе и сыром ТМ Вязанка 0,25 кг ПОКОМ</v>
          </cell>
          <cell r="D227">
            <v>372</v>
          </cell>
        </row>
        <row r="228">
          <cell r="A228" t="str">
            <v>Наггетсы Хрустящие ТМ Зареченские. ВЕС ПОКОМ</v>
          </cell>
          <cell r="D228">
            <v>456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68</v>
          </cell>
        </row>
        <row r="230">
          <cell r="A230" t="str">
            <v>Оригинальная с перцем с/к  СПК</v>
          </cell>
          <cell r="D230">
            <v>4.3879999999999999</v>
          </cell>
        </row>
        <row r="231">
          <cell r="A231" t="str">
            <v>Пекерсы с индейкой в сливочном соусе ТМ Горячая штучка 0,25 кг зам  ПОКОМ</v>
          </cell>
          <cell r="D231">
            <v>210</v>
          </cell>
        </row>
        <row r="232">
          <cell r="A232" t="str">
            <v>Пельмени Grandmeni с говядиной и свининой 0,7кг ТМ Горячая штучка  ПОКОМ</v>
          </cell>
          <cell r="D232">
            <v>35</v>
          </cell>
        </row>
        <row r="233">
          <cell r="A233" t="str">
            <v>Пельмени Бигбули #МЕГАВКУСИЩЕ с сочной грудинкой ТМ Горячая штучка 0,4 кг. ПОКОМ</v>
          </cell>
          <cell r="D233">
            <v>25</v>
          </cell>
        </row>
        <row r="234">
          <cell r="A234" t="str">
            <v>Пельмени Бигбули #МЕГАВКУСИЩЕ с сочной грудинкой ТМ Горячая штучка 0,7 кг. ПОКОМ</v>
          </cell>
          <cell r="D234">
            <v>103</v>
          </cell>
        </row>
        <row r="235">
          <cell r="A235" t="str">
            <v>Пельмени Бигбули с мясом ТМ Горячая штучка. флоу-пак сфера 0,4 кг. ПОКОМ</v>
          </cell>
          <cell r="D235">
            <v>49</v>
          </cell>
        </row>
        <row r="236">
          <cell r="A236" t="str">
            <v>Пельмени Бигбули с мясом ТМ Горячая штучка. флоу-пак сфера 0,7 кг ПОКОМ</v>
          </cell>
          <cell r="D236">
            <v>102</v>
          </cell>
        </row>
        <row r="237">
          <cell r="A237" t="str">
            <v>Пельмени Бигбули со сливочным маслом ТМ Горячая штучка, флоу-пак сфера 0,7. ПОКОМ</v>
          </cell>
          <cell r="D237">
            <v>89</v>
          </cell>
        </row>
        <row r="238">
          <cell r="A238" t="str">
            <v>Пельмени Бульмени мини с мясом и оливковым маслом 0,7 кг ТМ Горячая штучка  ПОКОМ</v>
          </cell>
          <cell r="D238">
            <v>227</v>
          </cell>
        </row>
        <row r="239">
          <cell r="A239" t="str">
            <v>Пельмени Бульмени с говядиной и свининой Наваристые 2,7кг Горячая штучка ВЕС  ПОКОМ</v>
          </cell>
          <cell r="D239">
            <v>5.4</v>
          </cell>
        </row>
        <row r="240">
          <cell r="A240" t="str">
            <v>Пельмени Бульмени с говядиной и свининой Наваристые 5кг Горячая штучка ВЕС  ПОКОМ</v>
          </cell>
          <cell r="D240">
            <v>485</v>
          </cell>
        </row>
        <row r="241">
          <cell r="A241" t="str">
            <v>Пельмени Бульмени с говядиной и свининой Сев.кол ТМ Горячая штучка флоу-пак сфера 0,7 кг  ПОКОМ</v>
          </cell>
          <cell r="D241">
            <v>3</v>
          </cell>
        </row>
        <row r="242">
          <cell r="A242" t="str">
            <v>Пельмени Бульмени с говядиной и свининой ТМ Горячая штучка. флоу-пак сфера 0,4 кг ПОКОМ</v>
          </cell>
          <cell r="D242">
            <v>475</v>
          </cell>
        </row>
        <row r="243">
          <cell r="A243" t="str">
            <v>Пельмени Бульмени с говядиной и свининой ТМ Горячая штучка. флоу-пак сфера 0,7 кг ПОКОМ</v>
          </cell>
          <cell r="D243">
            <v>531</v>
          </cell>
        </row>
        <row r="244">
          <cell r="A244" t="str">
            <v>Пельмени Бульмени со сливочным маслом ТМ Горячая штучка. флоу-пак сфера 0,4 кг. ПОКОМ</v>
          </cell>
          <cell r="D244">
            <v>468</v>
          </cell>
        </row>
        <row r="245">
          <cell r="A245" t="str">
            <v>Пельмени Бульмени со сливочным маслом ТМ Горячая штучка.флоу-пак сфера 0,7 кг. ПОКОМ</v>
          </cell>
          <cell r="D245">
            <v>622</v>
          </cell>
        </row>
        <row r="246">
          <cell r="A246" t="str">
            <v>Пельмени Бульмени хрустящие с мясом 0,22 кг ТМ Горячая штучка  ПОКОМ</v>
          </cell>
          <cell r="D246">
            <v>87</v>
          </cell>
        </row>
        <row r="247">
          <cell r="A247" t="str">
            <v>Пельмени Медвежьи ушки с фермерской свининой и говядиной Малые 0,7кг  ПОКОМ</v>
          </cell>
          <cell r="D247">
            <v>6</v>
          </cell>
        </row>
        <row r="248">
          <cell r="A248" t="str">
            <v>Пельмени Мясные с говядиной ТМ Стародворье сфера флоу-пак 1 кг  ПОКОМ</v>
          </cell>
          <cell r="D248">
            <v>161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23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294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194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95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188</v>
          </cell>
        </row>
        <row r="254">
          <cell r="A254" t="str">
            <v>Пельмени Сочные сфера 0,8 кг ТМ Стародворье  ПОКОМ</v>
          </cell>
          <cell r="D254">
            <v>21</v>
          </cell>
        </row>
        <row r="255">
          <cell r="A255" t="str">
            <v>Пирожки с мясом 0,3кг ТМ Зареченские  ПОКОМ</v>
          </cell>
          <cell r="D255">
            <v>1</v>
          </cell>
        </row>
        <row r="256">
          <cell r="A256" t="str">
            <v>Пирожки с мясом 3,7кг ВЕС ТМ Зареченские  ПОКОМ</v>
          </cell>
          <cell r="D256">
            <v>22.2</v>
          </cell>
        </row>
        <row r="257">
          <cell r="A257" t="str">
            <v>Ричеза с/к 230 гр.шт.  СПК</v>
          </cell>
          <cell r="D257">
            <v>7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5</v>
          </cell>
        </row>
        <row r="259">
          <cell r="A259" t="str">
            <v>Салями Трюфель с/в "Эликатессе" 0,16 кг.шт.  СПК</v>
          </cell>
          <cell r="D259">
            <v>-7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5.093</v>
          </cell>
        </row>
        <row r="261">
          <cell r="A261" t="str">
            <v>Семейная с чесночком Экстра вареная  СПК</v>
          </cell>
          <cell r="D261">
            <v>2.4540000000000002</v>
          </cell>
        </row>
        <row r="262">
          <cell r="A262" t="str">
            <v>Сибирская особая с/к 0,235 кг шт.  СПК</v>
          </cell>
          <cell r="D262">
            <v>19</v>
          </cell>
        </row>
        <row r="263">
          <cell r="A263" t="str">
            <v>Сосиски "Баварские" 0,36 кг.шт. вак.упак.  СПК</v>
          </cell>
          <cell r="D263">
            <v>2</v>
          </cell>
        </row>
        <row r="264">
          <cell r="A264" t="str">
            <v>Сосиски Мусульманские "Просто выгодно" (в ср.защ.атм.)  СПК</v>
          </cell>
          <cell r="D264">
            <v>8.7040000000000006</v>
          </cell>
        </row>
        <row r="265">
          <cell r="A265" t="str">
            <v>Сочный мегачебурек ТМ Зареченские ВЕС ПОКОМ</v>
          </cell>
          <cell r="D265">
            <v>53.76</v>
          </cell>
        </row>
        <row r="266">
          <cell r="A266" t="str">
            <v>Торо Неро с/в "Эликатессе" 140 гр.шт.  СПК</v>
          </cell>
          <cell r="D266">
            <v>5</v>
          </cell>
        </row>
        <row r="267">
          <cell r="A267" t="str">
            <v>Фестивальная пора с/к 235 гр.шт.  СПК</v>
          </cell>
          <cell r="D267">
            <v>54</v>
          </cell>
        </row>
        <row r="268">
          <cell r="A268" t="str">
            <v>Фирменная с/к 200 гр. срез "Эликатессе" термоформ.пак.  СПК</v>
          </cell>
          <cell r="D268">
            <v>2</v>
          </cell>
        </row>
        <row r="269">
          <cell r="A269" t="str">
            <v>Фуэт с/в "Эликатессе" 160 гр.шт.  СПК</v>
          </cell>
          <cell r="D269">
            <v>-3</v>
          </cell>
        </row>
        <row r="270">
          <cell r="A270" t="str">
            <v>Хинкали Классические ТМ Зареченские ВЕС ПОКОМ</v>
          </cell>
          <cell r="D270">
            <v>25</v>
          </cell>
        </row>
        <row r="271">
          <cell r="A271" t="str">
            <v>Хот-догстер ТМ Горячая штучка ТС Хот-Догстер флоу-пак 0,09 кг. ПОКОМ</v>
          </cell>
          <cell r="D271">
            <v>97</v>
          </cell>
        </row>
        <row r="272">
          <cell r="A272" t="str">
            <v>Хотстеры с сыром 0,25кг ТМ Горячая штучка  ПОКОМ</v>
          </cell>
          <cell r="D272">
            <v>230</v>
          </cell>
        </row>
        <row r="273">
          <cell r="A273" t="str">
            <v>Хотстеры ТМ Горячая штучка ТС Хотстеры 0,25 кг зам  ПОКОМ</v>
          </cell>
          <cell r="D273">
            <v>356</v>
          </cell>
        </row>
        <row r="274">
          <cell r="A274" t="str">
            <v>Хрустящие крылышки острые к пиву ТМ Горячая штучка 0,3кг зам  ПОКОМ</v>
          </cell>
          <cell r="D274">
            <v>149</v>
          </cell>
        </row>
        <row r="275">
          <cell r="A275" t="str">
            <v>Хрустящие крылышки ТМ Горячая штучка 0,3 кг зам  ПОКОМ</v>
          </cell>
          <cell r="D275">
            <v>147</v>
          </cell>
        </row>
        <row r="276">
          <cell r="A276" t="str">
            <v>Чебупели Курочка гриль ТМ Горячая штучка, 0,3 кг зам  ПОКОМ</v>
          </cell>
          <cell r="D276">
            <v>56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685</v>
          </cell>
        </row>
        <row r="278">
          <cell r="A278" t="str">
            <v>Чебупицца Маргарита 0,2кг ТМ Горячая штучка ТС Foodgital  ПОКОМ</v>
          </cell>
          <cell r="D278">
            <v>143</v>
          </cell>
        </row>
        <row r="279">
          <cell r="A279" t="str">
            <v>Чебупицца Пепперони ТМ Горячая штучка ТС Чебупицца 0.25кг зам  ПОКОМ</v>
          </cell>
          <cell r="D279">
            <v>743</v>
          </cell>
        </row>
        <row r="280">
          <cell r="A280" t="str">
            <v>Чебупицца со вкусом 4 сыра 0,2кг ТМ Горячая штучка ТС Foodgital  ПОКОМ</v>
          </cell>
          <cell r="D280">
            <v>123</v>
          </cell>
        </row>
        <row r="281">
          <cell r="A281" t="str">
            <v>Чебуреки сочные ВЕС ТМ Зареченские  ПОКОМ</v>
          </cell>
          <cell r="D281">
            <v>185</v>
          </cell>
        </row>
        <row r="282">
          <cell r="A282" t="str">
            <v>Юбилейная с/к 0,235 кг.шт.  СПК</v>
          </cell>
          <cell r="D282">
            <v>16</v>
          </cell>
        </row>
        <row r="283">
          <cell r="A283" t="str">
            <v>Итого</v>
          </cell>
          <cell r="D283">
            <v>48639.682000000001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61.6640625" style="1" customWidth="1"/>
    <col min="2" max="2" width="3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9" width="6.5" style="5" bestFit="1" customWidth="1"/>
    <col min="20" max="22" width="0.83203125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33203125" style="5" customWidth="1"/>
    <col min="36" max="36" width="6.6640625" style="5" bestFit="1" customWidth="1"/>
    <col min="37" max="38" width="1.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131</v>
      </c>
      <c r="M5" s="14" t="s">
        <v>132</v>
      </c>
      <c r="N5" s="14" t="s">
        <v>133</v>
      </c>
      <c r="O5" s="14" t="s">
        <v>134</v>
      </c>
      <c r="P5" s="14" t="s">
        <v>135</v>
      </c>
      <c r="Q5" s="14" t="s">
        <v>136</v>
      </c>
      <c r="R5" s="14" t="s">
        <v>137</v>
      </c>
      <c r="S5" s="14" t="s">
        <v>138</v>
      </c>
      <c r="X5" s="14" t="s">
        <v>139</v>
      </c>
      <c r="AE5" s="14" t="s">
        <v>140</v>
      </c>
      <c r="AF5" s="5" t="s">
        <v>141</v>
      </c>
      <c r="AG5" s="5" t="s">
        <v>142</v>
      </c>
      <c r="AH5" s="14" t="s">
        <v>135</v>
      </c>
      <c r="AJ5" s="14" t="s">
        <v>139</v>
      </c>
    </row>
    <row r="6" spans="1:39" ht="11.1" customHeight="1" x14ac:dyDescent="0.2">
      <c r="A6" s="6"/>
      <c r="B6" s="6"/>
      <c r="C6" s="3"/>
      <c r="D6" s="3"/>
      <c r="E6" s="12">
        <f>SUM(E7:E156)</f>
        <v>138147.83500000002</v>
      </c>
      <c r="F6" s="12">
        <f>SUM(F7:F156)</f>
        <v>18832.068000000007</v>
      </c>
      <c r="J6" s="12">
        <f>SUM(J7:J156)</f>
        <v>172277.81399999998</v>
      </c>
      <c r="K6" s="12">
        <f t="shared" ref="K6:X6" si="0">SUM(K7:K156)</f>
        <v>-34129.978999999992</v>
      </c>
      <c r="L6" s="12">
        <f t="shared" si="0"/>
        <v>-6910</v>
      </c>
      <c r="M6" s="12">
        <f t="shared" si="0"/>
        <v>28030</v>
      </c>
      <c r="N6" s="12">
        <f t="shared" si="0"/>
        <v>30300</v>
      </c>
      <c r="O6" s="12">
        <f t="shared" si="0"/>
        <v>29960</v>
      </c>
      <c r="P6" s="12">
        <f t="shared" si="0"/>
        <v>29350</v>
      </c>
      <c r="Q6" s="12">
        <f t="shared" si="0"/>
        <v>12000</v>
      </c>
      <c r="R6" s="12">
        <f t="shared" si="0"/>
        <v>27530</v>
      </c>
      <c r="S6" s="12">
        <f t="shared" si="0"/>
        <v>28480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24793.567000000006</v>
      </c>
      <c r="X6" s="12">
        <f t="shared" si="0"/>
        <v>26760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14180</v>
      </c>
      <c r="AE6" s="12">
        <f t="shared" ref="AE6" si="5">SUM(AE7:AE156)</f>
        <v>26597.921600000012</v>
      </c>
      <c r="AF6" s="12">
        <f t="shared" ref="AF6" si="6">SUM(AF7:AF156)</f>
        <v>28254.349000000013</v>
      </c>
      <c r="AG6" s="12">
        <f t="shared" ref="AG6" si="7">SUM(AG7:AG156)</f>
        <v>26363.711800000001</v>
      </c>
      <c r="AH6" s="12">
        <f t="shared" ref="AH6" si="8">SUM(AH7:AH156)</f>
        <v>16222.251999999999</v>
      </c>
      <c r="AI6" s="12"/>
      <c r="AJ6" s="12">
        <f t="shared" ref="AJ6" si="9">SUM(AJ7:AJ156)</f>
        <v>17425.099999999999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682.96799999999996</v>
      </c>
      <c r="D7" s="8">
        <v>242.619</v>
      </c>
      <c r="E7" s="8">
        <v>724.37</v>
      </c>
      <c r="F7" s="8">
        <v>176.08699999999999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877.53800000000001</v>
      </c>
      <c r="K7" s="13">
        <f>E7-J7</f>
        <v>-153.16800000000001</v>
      </c>
      <c r="L7" s="13"/>
      <c r="M7" s="13">
        <f>VLOOKUP(A:A,[1]TDSheet!$A:$L,12,0)</f>
        <v>100</v>
      </c>
      <c r="N7" s="13">
        <f>VLOOKUP(A:A,[1]TDSheet!$A:$M,13,0)</f>
        <v>100</v>
      </c>
      <c r="O7" s="13">
        <f>VLOOKUP(A:A,[1]TDSheet!$A:$N,14,0)</f>
        <v>100</v>
      </c>
      <c r="P7" s="13">
        <f>VLOOKUP(A:A,[1]TDSheet!$A:$O,15,0)</f>
        <v>100</v>
      </c>
      <c r="Q7" s="13">
        <f>VLOOKUP(A:A,[1]TDSheet!$A:$U,21,0)</f>
        <v>250</v>
      </c>
      <c r="R7" s="13">
        <f>VLOOKUP(A:A,[1]TDSheet!$A:$V,22,0)</f>
        <v>200</v>
      </c>
      <c r="S7" s="13">
        <f>VLOOKUP(A:A,[1]TDSheet!$A:$X,24,0)</f>
        <v>200</v>
      </c>
      <c r="T7" s="13"/>
      <c r="U7" s="13"/>
      <c r="V7" s="13"/>
      <c r="W7" s="13">
        <f>(E7-AD7)/5</f>
        <v>144.874</v>
      </c>
      <c r="X7" s="16">
        <v>150</v>
      </c>
      <c r="Y7" s="17">
        <f>(F7+L7+M7+N7+O7+P7+Q7+R7+S7+X7)/W7</f>
        <v>9.4985090492427897</v>
      </c>
      <c r="Z7" s="13">
        <f>F7/W7</f>
        <v>1.2154492869666054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112.1538</v>
      </c>
      <c r="AF7" s="13">
        <f>VLOOKUP(A:A,[1]TDSheet!$A:$AF,32,0)</f>
        <v>116.42840000000001</v>
      </c>
      <c r="AG7" s="13">
        <f>VLOOKUP(A:A,[1]TDSheet!$A:$AG,33,0)</f>
        <v>112.917</v>
      </c>
      <c r="AH7" s="13">
        <f>VLOOKUP(A:A,[3]TDSheet!$A:$D,4,0)</f>
        <v>28.658999999999999</v>
      </c>
      <c r="AI7" s="13" t="str">
        <f>VLOOKUP(A:A,[1]TDSheet!$A:$AI,35,0)</f>
        <v>ябиюль</v>
      </c>
      <c r="AJ7" s="13">
        <f>X7*H7</f>
        <v>150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793.32299999999998</v>
      </c>
      <c r="D8" s="8">
        <v>218.37</v>
      </c>
      <c r="E8" s="8">
        <v>794.42899999999997</v>
      </c>
      <c r="F8" s="8">
        <v>204.21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907.39800000000002</v>
      </c>
      <c r="K8" s="13">
        <f t="shared" ref="K8:K71" si="10">E8-J8</f>
        <v>-112.96900000000005</v>
      </c>
      <c r="L8" s="13"/>
      <c r="M8" s="13">
        <f>VLOOKUP(A:A,[1]TDSheet!$A:$L,12,0)</f>
        <v>100</v>
      </c>
      <c r="N8" s="13">
        <f>VLOOKUP(A:A,[1]TDSheet!$A:$M,13,0)</f>
        <v>180</v>
      </c>
      <c r="O8" s="13">
        <f>VLOOKUP(A:A,[1]TDSheet!$A:$N,14,0)</f>
        <v>120</v>
      </c>
      <c r="P8" s="13">
        <f>VLOOKUP(A:A,[1]TDSheet!$A:$O,15,0)</f>
        <v>120</v>
      </c>
      <c r="Q8" s="13">
        <f>VLOOKUP(A:A,[1]TDSheet!$A:$U,21,0)</f>
        <v>100</v>
      </c>
      <c r="R8" s="13">
        <f>VLOOKUP(A:A,[1]TDSheet!$A:$V,22,0)</f>
        <v>180</v>
      </c>
      <c r="S8" s="13">
        <f>VLOOKUP(A:A,[1]TDSheet!$A:$X,24,0)</f>
        <v>200</v>
      </c>
      <c r="T8" s="13"/>
      <c r="U8" s="13"/>
      <c r="V8" s="13"/>
      <c r="W8" s="13">
        <f t="shared" ref="W8:W71" si="11">(E8-AD8)/5</f>
        <v>158.88579999999999</v>
      </c>
      <c r="X8" s="16">
        <v>200</v>
      </c>
      <c r="Y8" s="17">
        <f t="shared" ref="Y8:Y71" si="12">(F8+L8+M8+N8+O8+P8+Q8+R8+S8+X8)/W8</f>
        <v>8.837857127572132</v>
      </c>
      <c r="Z8" s="13">
        <f t="shared" ref="Z8:Z71" si="13">F8/W8</f>
        <v>1.2852627484646206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304.7226</v>
      </c>
      <c r="AF8" s="13">
        <f>VLOOKUP(A:A,[1]TDSheet!$A:$AF,32,0)</f>
        <v>198.3828</v>
      </c>
      <c r="AG8" s="13">
        <f>VLOOKUP(A:A,[1]TDSheet!$A:$AG,33,0)</f>
        <v>156.4554</v>
      </c>
      <c r="AH8" s="13">
        <f>VLOOKUP(A:A,[3]TDSheet!$A:$D,4,0)</f>
        <v>144.70400000000001</v>
      </c>
      <c r="AI8" s="13" t="str">
        <f>VLOOKUP(A:A,[1]TDSheet!$A:$AI,35,0)</f>
        <v>оконч</v>
      </c>
      <c r="AJ8" s="13">
        <f t="shared" ref="AJ8:AJ71" si="14">X8*H8</f>
        <v>200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905.38400000000001</v>
      </c>
      <c r="D9" s="8">
        <v>2030.2470000000001</v>
      </c>
      <c r="E9" s="8">
        <v>2445.893</v>
      </c>
      <c r="F9" s="8">
        <v>402.86399999999998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3301.5279999999998</v>
      </c>
      <c r="K9" s="13">
        <f t="shared" si="10"/>
        <v>-855.63499999999976</v>
      </c>
      <c r="L9" s="13">
        <v>-400</v>
      </c>
      <c r="M9" s="13">
        <f>VLOOKUP(A:A,[1]TDSheet!$A:$L,12,0)</f>
        <v>800</v>
      </c>
      <c r="N9" s="13">
        <f>VLOOKUP(A:A,[1]TDSheet!$A:$M,13,0)</f>
        <v>600</v>
      </c>
      <c r="O9" s="13">
        <f>VLOOKUP(A:A,[1]TDSheet!$A:$N,14,0)</f>
        <v>500</v>
      </c>
      <c r="P9" s="13">
        <f>VLOOKUP(A:A,[1]TDSheet!$A:$O,15,0)</f>
        <v>670</v>
      </c>
      <c r="Q9" s="13">
        <f>VLOOKUP(A:A,[1]TDSheet!$A:$U,21,0)</f>
        <v>300</v>
      </c>
      <c r="R9" s="13">
        <f>VLOOKUP(A:A,[1]TDSheet!$A:$V,22,0)</f>
        <v>300</v>
      </c>
      <c r="S9" s="13">
        <f>VLOOKUP(A:A,[1]TDSheet!$A:$X,24,0)</f>
        <v>600</v>
      </c>
      <c r="T9" s="13"/>
      <c r="U9" s="13"/>
      <c r="V9" s="13"/>
      <c r="W9" s="13">
        <f t="shared" si="11"/>
        <v>489.17860000000002</v>
      </c>
      <c r="X9" s="16">
        <v>600</v>
      </c>
      <c r="Y9" s="17">
        <f t="shared" si="12"/>
        <v>8.9391972584246311</v>
      </c>
      <c r="Z9" s="13">
        <f t="shared" si="13"/>
        <v>0.82355197058906493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525.65539999999999</v>
      </c>
      <c r="AF9" s="13">
        <f>VLOOKUP(A:A,[1]TDSheet!$A:$AF,32,0)</f>
        <v>513.16380000000004</v>
      </c>
      <c r="AG9" s="13">
        <f>VLOOKUP(A:A,[1]TDSheet!$A:$AG,33,0)</f>
        <v>551.42460000000005</v>
      </c>
      <c r="AH9" s="13">
        <f>VLOOKUP(A:A,[3]TDSheet!$A:$D,4,0)</f>
        <v>107.303</v>
      </c>
      <c r="AI9" s="13" t="str">
        <f>VLOOKUP(A:A,[1]TDSheet!$A:$AI,35,0)</f>
        <v>продиюль</v>
      </c>
      <c r="AJ9" s="13">
        <f t="shared" si="14"/>
        <v>600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829</v>
      </c>
      <c r="D10" s="8">
        <v>25581</v>
      </c>
      <c r="E10" s="8">
        <v>2921</v>
      </c>
      <c r="F10" s="8">
        <v>-128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3810</v>
      </c>
      <c r="K10" s="13">
        <f t="shared" si="10"/>
        <v>-889</v>
      </c>
      <c r="L10" s="13"/>
      <c r="M10" s="13">
        <f>VLOOKUP(A:A,[1]TDSheet!$A:$L,12,0)</f>
        <v>700</v>
      </c>
      <c r="N10" s="13">
        <f>VLOOKUP(A:A,[1]TDSheet!$A:$M,13,0)</f>
        <v>600</v>
      </c>
      <c r="O10" s="13">
        <f>VLOOKUP(A:A,[1]TDSheet!$A:$N,14,0)</f>
        <v>700</v>
      </c>
      <c r="P10" s="13">
        <f>VLOOKUP(A:A,[1]TDSheet!$A:$O,15,0)</f>
        <v>700</v>
      </c>
      <c r="Q10" s="13">
        <f>VLOOKUP(A:A,[1]TDSheet!$A:$U,21,0)</f>
        <v>600</v>
      </c>
      <c r="R10" s="13">
        <f>VLOOKUP(A:A,[1]TDSheet!$A:$V,22,0)</f>
        <v>900</v>
      </c>
      <c r="S10" s="13">
        <f>VLOOKUP(A:A,[1]TDSheet!$A:$X,24,0)</f>
        <v>600</v>
      </c>
      <c r="T10" s="13"/>
      <c r="U10" s="13"/>
      <c r="V10" s="13"/>
      <c r="W10" s="13">
        <f t="shared" si="11"/>
        <v>544.20000000000005</v>
      </c>
      <c r="X10" s="16">
        <v>400</v>
      </c>
      <c r="Y10" s="17">
        <f t="shared" si="12"/>
        <v>9.3201029033443579</v>
      </c>
      <c r="Z10" s="13">
        <f t="shared" si="13"/>
        <v>-0.23520764424843804</v>
      </c>
      <c r="AA10" s="13"/>
      <c r="AB10" s="13"/>
      <c r="AC10" s="13"/>
      <c r="AD10" s="13">
        <f>VLOOKUP(A:A,[1]TDSheet!$A:$AD,30,0)</f>
        <v>200</v>
      </c>
      <c r="AE10" s="13">
        <f>VLOOKUP(A:A,[1]TDSheet!$A:$AE,31,0)</f>
        <v>556</v>
      </c>
      <c r="AF10" s="13">
        <f>VLOOKUP(A:A,[1]TDSheet!$A:$AF,32,0)</f>
        <v>607.20000000000005</v>
      </c>
      <c r="AG10" s="13">
        <f>VLOOKUP(A:A,[1]TDSheet!$A:$AG,33,0)</f>
        <v>553.6</v>
      </c>
      <c r="AH10" s="13">
        <f>VLOOKUP(A:A,[3]TDSheet!$A:$D,4,0)</f>
        <v>139</v>
      </c>
      <c r="AI10" s="13" t="str">
        <f>VLOOKUP(A:A,[1]TDSheet!$A:$AI,35,0)</f>
        <v>оконч</v>
      </c>
      <c r="AJ10" s="13">
        <f t="shared" si="14"/>
        <v>160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3440</v>
      </c>
      <c r="D11" s="8">
        <v>3551</v>
      </c>
      <c r="E11" s="8">
        <v>6191</v>
      </c>
      <c r="F11" s="8">
        <v>706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6819</v>
      </c>
      <c r="K11" s="13">
        <f t="shared" si="10"/>
        <v>-628</v>
      </c>
      <c r="L11" s="13"/>
      <c r="M11" s="13">
        <f>VLOOKUP(A:A,[1]TDSheet!$A:$L,12,0)</f>
        <v>500</v>
      </c>
      <c r="N11" s="13">
        <f>VLOOKUP(A:A,[1]TDSheet!$A:$M,13,0)</f>
        <v>1000</v>
      </c>
      <c r="O11" s="13">
        <f>VLOOKUP(A:A,[1]TDSheet!$A:$N,14,0)</f>
        <v>700</v>
      </c>
      <c r="P11" s="13">
        <f>VLOOKUP(A:A,[1]TDSheet!$A:$O,15,0)</f>
        <v>500</v>
      </c>
      <c r="Q11" s="13">
        <f>VLOOKUP(A:A,[1]TDSheet!$A:$U,21,0)</f>
        <v>1100</v>
      </c>
      <c r="R11" s="13">
        <f>VLOOKUP(A:A,[1]TDSheet!$A:$V,22,0)</f>
        <v>1200</v>
      </c>
      <c r="S11" s="13">
        <f>VLOOKUP(A:A,[1]TDSheet!$A:$X,24,0)</f>
        <v>1000</v>
      </c>
      <c r="T11" s="13"/>
      <c r="U11" s="13"/>
      <c r="V11" s="13"/>
      <c r="W11" s="13">
        <f t="shared" si="11"/>
        <v>945.4</v>
      </c>
      <c r="X11" s="16">
        <v>1500</v>
      </c>
      <c r="Y11" s="17">
        <f t="shared" si="12"/>
        <v>8.6799238417601021</v>
      </c>
      <c r="Z11" s="13">
        <f t="shared" si="13"/>
        <v>0.74677385233763494</v>
      </c>
      <c r="AA11" s="13"/>
      <c r="AB11" s="13"/>
      <c r="AC11" s="13"/>
      <c r="AD11" s="13">
        <f>VLOOKUP(A:A,[1]TDSheet!$A:$AD,30,0)</f>
        <v>1464</v>
      </c>
      <c r="AE11" s="13">
        <f>VLOOKUP(A:A,[1]TDSheet!$A:$AE,31,0)</f>
        <v>932.4</v>
      </c>
      <c r="AF11" s="13">
        <f>VLOOKUP(A:A,[1]TDSheet!$A:$AF,32,0)</f>
        <v>876.4</v>
      </c>
      <c r="AG11" s="13">
        <f>VLOOKUP(A:A,[1]TDSheet!$A:$AG,33,0)</f>
        <v>792.4</v>
      </c>
      <c r="AH11" s="13">
        <f>VLOOKUP(A:A,[3]TDSheet!$A:$D,4,0)</f>
        <v>863</v>
      </c>
      <c r="AI11" s="13" t="str">
        <f>VLOOKUP(A:A,[1]TDSheet!$A:$AI,35,0)</f>
        <v>ябиюль</v>
      </c>
      <c r="AJ11" s="13">
        <f t="shared" si="14"/>
        <v>675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1024</v>
      </c>
      <c r="D12" s="8">
        <v>5140</v>
      </c>
      <c r="E12" s="8">
        <v>5190</v>
      </c>
      <c r="F12" s="8">
        <v>789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7723</v>
      </c>
      <c r="K12" s="13">
        <f t="shared" si="10"/>
        <v>-2533</v>
      </c>
      <c r="L12" s="13">
        <v>-800</v>
      </c>
      <c r="M12" s="13">
        <f>VLOOKUP(A:A,[1]TDSheet!$A:$L,12,0)</f>
        <v>1400</v>
      </c>
      <c r="N12" s="13">
        <f>VLOOKUP(A:A,[1]TDSheet!$A:$M,13,0)</f>
        <v>1100</v>
      </c>
      <c r="O12" s="13">
        <f>VLOOKUP(A:A,[1]TDSheet!$A:$N,14,0)</f>
        <v>1500</v>
      </c>
      <c r="P12" s="13">
        <f>VLOOKUP(A:A,[1]TDSheet!$A:$O,15,0)</f>
        <v>1200</v>
      </c>
      <c r="Q12" s="13">
        <f>VLOOKUP(A:A,[1]TDSheet!$A:$U,21,0)</f>
        <v>0</v>
      </c>
      <c r="R12" s="13">
        <f>VLOOKUP(A:A,[1]TDSheet!$A:$V,22,0)</f>
        <v>900</v>
      </c>
      <c r="S12" s="13">
        <f>VLOOKUP(A:A,[1]TDSheet!$A:$X,24,0)</f>
        <v>1000</v>
      </c>
      <c r="T12" s="13"/>
      <c r="U12" s="13"/>
      <c r="V12" s="13"/>
      <c r="W12" s="13">
        <f t="shared" si="11"/>
        <v>837.6</v>
      </c>
      <c r="X12" s="16">
        <v>900</v>
      </c>
      <c r="Y12" s="17">
        <f t="shared" si="12"/>
        <v>9.5379656160458453</v>
      </c>
      <c r="Z12" s="13">
        <f t="shared" si="13"/>
        <v>0.9419770773638968</v>
      </c>
      <c r="AA12" s="13"/>
      <c r="AB12" s="13"/>
      <c r="AC12" s="13"/>
      <c r="AD12" s="13">
        <f>VLOOKUP(A:A,[1]TDSheet!$A:$AD,30,0)</f>
        <v>1002</v>
      </c>
      <c r="AE12" s="13">
        <f>VLOOKUP(A:A,[1]TDSheet!$A:$AE,31,0)</f>
        <v>900.2</v>
      </c>
      <c r="AF12" s="13">
        <f>VLOOKUP(A:A,[1]TDSheet!$A:$AF,32,0)</f>
        <v>1043</v>
      </c>
      <c r="AG12" s="13">
        <f>VLOOKUP(A:A,[1]TDSheet!$A:$AG,33,0)</f>
        <v>1069</v>
      </c>
      <c r="AH12" s="13">
        <f>VLOOKUP(A:A,[3]TDSheet!$A:$D,4,0)</f>
        <v>310</v>
      </c>
      <c r="AI12" s="13">
        <f>VLOOKUP(A:A,[1]TDSheet!$A:$AI,35,0)</f>
        <v>0</v>
      </c>
      <c r="AJ12" s="13">
        <f t="shared" si="14"/>
        <v>405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62</v>
      </c>
      <c r="D13" s="8">
        <v>20</v>
      </c>
      <c r="E13" s="8">
        <v>61</v>
      </c>
      <c r="F13" s="8">
        <v>21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83.5</v>
      </c>
      <c r="K13" s="13">
        <f t="shared" si="10"/>
        <v>-22.5</v>
      </c>
      <c r="L13" s="13"/>
      <c r="M13" s="13">
        <f>VLOOKUP(A:A,[1]TDSheet!$A:$L,12,0)</f>
        <v>0</v>
      </c>
      <c r="N13" s="13">
        <f>VLOOKUP(A:A,[1]TDSheet!$A:$M,13,0)</f>
        <v>20</v>
      </c>
      <c r="O13" s="13">
        <f>VLOOKUP(A:A,[1]TDSheet!$A:$N,14,0)</f>
        <v>30</v>
      </c>
      <c r="P13" s="13">
        <f>VLOOKUP(A:A,[1]TDSheet!$A:$O,15,0)</f>
        <v>0</v>
      </c>
      <c r="Q13" s="13">
        <f>VLOOKUP(A:A,[1]TDSheet!$A:$U,21,0)</f>
        <v>0</v>
      </c>
      <c r="R13" s="13">
        <f>VLOOKUP(A:A,[1]TDSheet!$A:$V,22,0)</f>
        <v>20</v>
      </c>
      <c r="S13" s="13">
        <f>VLOOKUP(A:A,[1]TDSheet!$A:$X,24,0)</f>
        <v>0</v>
      </c>
      <c r="T13" s="13"/>
      <c r="U13" s="13"/>
      <c r="V13" s="13"/>
      <c r="W13" s="13">
        <f t="shared" si="11"/>
        <v>12.2</v>
      </c>
      <c r="X13" s="16">
        <v>30</v>
      </c>
      <c r="Y13" s="17">
        <f t="shared" si="12"/>
        <v>9.9180327868852469</v>
      </c>
      <c r="Z13" s="13">
        <f t="shared" si="13"/>
        <v>1.7213114754098362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14.2</v>
      </c>
      <c r="AG13" s="13">
        <f>VLOOKUP(A:A,[1]TDSheet!$A:$AG,33,0)</f>
        <v>12.2</v>
      </c>
      <c r="AH13" s="13">
        <f>VLOOKUP(A:A,[3]TDSheet!$A:$D,4,0)</f>
        <v>20</v>
      </c>
      <c r="AI13" s="13">
        <f>VLOOKUP(A:A,[1]TDSheet!$A:$AI,35,0)</f>
        <v>0</v>
      </c>
      <c r="AJ13" s="13">
        <f t="shared" si="14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194</v>
      </c>
      <c r="D14" s="8">
        <v>214</v>
      </c>
      <c r="E14" s="8">
        <v>256</v>
      </c>
      <c r="F14" s="8">
        <v>150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332</v>
      </c>
      <c r="K14" s="13">
        <f t="shared" si="10"/>
        <v>-76</v>
      </c>
      <c r="L14" s="13"/>
      <c r="M14" s="13">
        <f>VLOOKUP(A:A,[1]TDSheet!$A:$L,12,0)</f>
        <v>100</v>
      </c>
      <c r="N14" s="13">
        <f>VLOOKUP(A:A,[1]TDSheet!$A:$M,13,0)</f>
        <v>200</v>
      </c>
      <c r="O14" s="13">
        <f>VLOOKUP(A:A,[1]TDSheet!$A:$N,14,0)</f>
        <v>200</v>
      </c>
      <c r="P14" s="13">
        <f>VLOOKUP(A:A,[1]TDSheet!$A:$O,15,0)</f>
        <v>0</v>
      </c>
      <c r="Q14" s="13">
        <f>VLOOKUP(A:A,[1]TDSheet!$A:$U,21,0)</f>
        <v>0</v>
      </c>
      <c r="R14" s="13">
        <f>VLOOKUP(A:A,[1]TDSheet!$A:$V,22,0)</f>
        <v>0</v>
      </c>
      <c r="S14" s="13">
        <f>VLOOKUP(A:A,[1]TDSheet!$A:$X,24,0)</f>
        <v>0</v>
      </c>
      <c r="T14" s="13"/>
      <c r="U14" s="13"/>
      <c r="V14" s="13"/>
      <c r="W14" s="13">
        <f t="shared" si="11"/>
        <v>51.2</v>
      </c>
      <c r="X14" s="16"/>
      <c r="Y14" s="17">
        <f t="shared" si="12"/>
        <v>12.6953125</v>
      </c>
      <c r="Z14" s="13">
        <f t="shared" si="13"/>
        <v>2.9296875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55.6</v>
      </c>
      <c r="AF14" s="13">
        <f>VLOOKUP(A:A,[1]TDSheet!$A:$AF,32,0)</f>
        <v>60</v>
      </c>
      <c r="AG14" s="13">
        <f>VLOOKUP(A:A,[1]TDSheet!$A:$AG,33,0)</f>
        <v>62.4</v>
      </c>
      <c r="AH14" s="13">
        <f>VLOOKUP(A:A,[3]TDSheet!$A:$D,4,0)</f>
        <v>67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161</v>
      </c>
      <c r="D15" s="8">
        <v>214</v>
      </c>
      <c r="E15" s="8">
        <v>275</v>
      </c>
      <c r="F15" s="8">
        <v>93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344</v>
      </c>
      <c r="K15" s="13">
        <f t="shared" si="10"/>
        <v>-69</v>
      </c>
      <c r="L15" s="13"/>
      <c r="M15" s="13">
        <f>VLOOKUP(A:A,[1]TDSheet!$A:$L,12,0)</f>
        <v>30</v>
      </c>
      <c r="N15" s="13">
        <f>VLOOKUP(A:A,[1]TDSheet!$A:$M,13,0)</f>
        <v>70</v>
      </c>
      <c r="O15" s="13">
        <f>VLOOKUP(A:A,[1]TDSheet!$A:$N,14,0)</f>
        <v>80</v>
      </c>
      <c r="P15" s="13">
        <f>VLOOKUP(A:A,[1]TDSheet!$A:$O,15,0)</f>
        <v>70</v>
      </c>
      <c r="Q15" s="13">
        <f>VLOOKUP(A:A,[1]TDSheet!$A:$U,21,0)</f>
        <v>0</v>
      </c>
      <c r="R15" s="13">
        <f>VLOOKUP(A:A,[1]TDSheet!$A:$V,22,0)</f>
        <v>0</v>
      </c>
      <c r="S15" s="13">
        <f>VLOOKUP(A:A,[1]TDSheet!$A:$X,24,0)</f>
        <v>100</v>
      </c>
      <c r="T15" s="13"/>
      <c r="U15" s="13"/>
      <c r="V15" s="13"/>
      <c r="W15" s="13">
        <f t="shared" si="11"/>
        <v>55</v>
      </c>
      <c r="X15" s="16">
        <v>60</v>
      </c>
      <c r="Y15" s="17">
        <f t="shared" si="12"/>
        <v>9.1454545454545446</v>
      </c>
      <c r="Z15" s="13">
        <f t="shared" si="13"/>
        <v>1.6909090909090909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63.4</v>
      </c>
      <c r="AF15" s="13">
        <f>VLOOKUP(A:A,[1]TDSheet!$A:$AF,32,0)</f>
        <v>74.599999999999994</v>
      </c>
      <c r="AG15" s="13">
        <f>VLOOKUP(A:A,[1]TDSheet!$A:$AG,33,0)</f>
        <v>62</v>
      </c>
      <c r="AH15" s="13">
        <f>VLOOKUP(A:A,[3]TDSheet!$A:$D,4,0)</f>
        <v>84</v>
      </c>
      <c r="AI15" s="13">
        <f>VLOOKUP(A:A,[1]TDSheet!$A:$AI,35,0)</f>
        <v>0</v>
      </c>
      <c r="AJ15" s="13">
        <f t="shared" si="14"/>
        <v>18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814</v>
      </c>
      <c r="D16" s="8">
        <v>1056</v>
      </c>
      <c r="E16" s="8">
        <v>1439</v>
      </c>
      <c r="F16" s="8">
        <v>409.8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1604</v>
      </c>
      <c r="K16" s="13">
        <f t="shared" si="10"/>
        <v>-165</v>
      </c>
      <c r="L16" s="13"/>
      <c r="M16" s="13">
        <f>VLOOKUP(A:A,[1]TDSheet!$A:$L,12,0)</f>
        <v>500</v>
      </c>
      <c r="N16" s="13">
        <f>VLOOKUP(A:A,[1]TDSheet!$A:$M,13,0)</f>
        <v>1000</v>
      </c>
      <c r="O16" s="13">
        <f>VLOOKUP(A:A,[1]TDSheet!$A:$N,14,0)</f>
        <v>1000</v>
      </c>
      <c r="P16" s="13">
        <f>VLOOKUP(A:A,[1]TDSheet!$A:$O,15,0)</f>
        <v>0</v>
      </c>
      <c r="Q16" s="13">
        <f>VLOOKUP(A:A,[1]TDSheet!$A:$U,21,0)</f>
        <v>0</v>
      </c>
      <c r="R16" s="13">
        <f>VLOOKUP(A:A,[1]TDSheet!$A:$V,22,0)</f>
        <v>0</v>
      </c>
      <c r="S16" s="13">
        <f>VLOOKUP(A:A,[1]TDSheet!$A:$X,24,0)</f>
        <v>0</v>
      </c>
      <c r="T16" s="13"/>
      <c r="U16" s="13"/>
      <c r="V16" s="13"/>
      <c r="W16" s="13">
        <f t="shared" si="11"/>
        <v>287.8</v>
      </c>
      <c r="X16" s="16"/>
      <c r="Y16" s="17">
        <f t="shared" si="12"/>
        <v>10.11049339819319</v>
      </c>
      <c r="Z16" s="13">
        <f t="shared" si="13"/>
        <v>1.4239054899235579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278.60000000000002</v>
      </c>
      <c r="AF16" s="13">
        <f>VLOOKUP(A:A,[1]TDSheet!$A:$AF,32,0)</f>
        <v>306.8</v>
      </c>
      <c r="AG16" s="13">
        <f>VLOOKUP(A:A,[1]TDSheet!$A:$AG,33,0)</f>
        <v>298.8</v>
      </c>
      <c r="AH16" s="13">
        <f>VLOOKUP(A:A,[3]TDSheet!$A:$D,4,0)</f>
        <v>366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280</v>
      </c>
      <c r="D17" s="8">
        <v>627</v>
      </c>
      <c r="E17" s="8">
        <v>588</v>
      </c>
      <c r="F17" s="8">
        <v>305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810</v>
      </c>
      <c r="K17" s="13">
        <f t="shared" si="10"/>
        <v>-222</v>
      </c>
      <c r="L17" s="13"/>
      <c r="M17" s="13">
        <f>VLOOKUP(A:A,[1]TDSheet!$A:$L,12,0)</f>
        <v>170</v>
      </c>
      <c r="N17" s="13">
        <f>VLOOKUP(A:A,[1]TDSheet!$A:$M,13,0)</f>
        <v>150</v>
      </c>
      <c r="O17" s="13">
        <f>VLOOKUP(A:A,[1]TDSheet!$A:$N,14,0)</f>
        <v>100</v>
      </c>
      <c r="P17" s="13">
        <f>VLOOKUP(A:A,[1]TDSheet!$A:$O,15,0)</f>
        <v>150</v>
      </c>
      <c r="Q17" s="13">
        <f>VLOOKUP(A:A,[1]TDSheet!$A:$U,21,0)</f>
        <v>100</v>
      </c>
      <c r="R17" s="13">
        <f>VLOOKUP(A:A,[1]TDSheet!$A:$V,22,0)</f>
        <v>100</v>
      </c>
      <c r="S17" s="13">
        <f>VLOOKUP(A:A,[1]TDSheet!$A:$X,24,0)</f>
        <v>100</v>
      </c>
      <c r="T17" s="13"/>
      <c r="U17" s="13"/>
      <c r="V17" s="13"/>
      <c r="W17" s="13">
        <f t="shared" si="11"/>
        <v>117.6</v>
      </c>
      <c r="X17" s="16"/>
      <c r="Y17" s="17">
        <f t="shared" si="12"/>
        <v>9.9914965986394559</v>
      </c>
      <c r="Z17" s="13">
        <f t="shared" si="13"/>
        <v>2.5935374149659864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121.4</v>
      </c>
      <c r="AF17" s="13">
        <f>VLOOKUP(A:A,[1]TDSheet!$A:$AF,32,0)</f>
        <v>153.4</v>
      </c>
      <c r="AG17" s="13">
        <f>VLOOKUP(A:A,[1]TDSheet!$A:$AG,33,0)</f>
        <v>144.19999999999999</v>
      </c>
      <c r="AH17" s="13">
        <f>VLOOKUP(A:A,[3]TDSheet!$A:$D,4,0)</f>
        <v>76</v>
      </c>
      <c r="AI17" s="13" t="str">
        <f>VLOOKUP(A:A,[1]TDSheet!$A:$AI,35,0)</f>
        <v>оконч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93</v>
      </c>
      <c r="D18" s="8">
        <v>90</v>
      </c>
      <c r="E18" s="8">
        <v>103</v>
      </c>
      <c r="F18" s="8">
        <v>78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137</v>
      </c>
      <c r="K18" s="13">
        <f t="shared" si="10"/>
        <v>-34</v>
      </c>
      <c r="L18" s="13"/>
      <c r="M18" s="13">
        <f>VLOOKUP(A:A,[1]TDSheet!$A:$L,12,0)</f>
        <v>20</v>
      </c>
      <c r="N18" s="13">
        <f>VLOOKUP(A:A,[1]TDSheet!$A:$M,13,0)</f>
        <v>20</v>
      </c>
      <c r="O18" s="13">
        <f>VLOOKUP(A:A,[1]TDSheet!$A:$N,14,0)</f>
        <v>0</v>
      </c>
      <c r="P18" s="13">
        <f>VLOOKUP(A:A,[1]TDSheet!$A:$O,15,0)</f>
        <v>0</v>
      </c>
      <c r="Q18" s="13">
        <f>VLOOKUP(A:A,[1]TDSheet!$A:$U,21,0)</f>
        <v>0</v>
      </c>
      <c r="R18" s="13">
        <f>VLOOKUP(A:A,[1]TDSheet!$A:$V,22,0)</f>
        <v>20</v>
      </c>
      <c r="S18" s="13">
        <f>VLOOKUP(A:A,[1]TDSheet!$A:$X,24,0)</f>
        <v>20</v>
      </c>
      <c r="T18" s="13"/>
      <c r="U18" s="13"/>
      <c r="V18" s="13"/>
      <c r="W18" s="13">
        <f t="shared" si="11"/>
        <v>20.6</v>
      </c>
      <c r="X18" s="16">
        <v>30</v>
      </c>
      <c r="Y18" s="17">
        <f t="shared" si="12"/>
        <v>9.1262135922330092</v>
      </c>
      <c r="Z18" s="13">
        <f t="shared" si="13"/>
        <v>3.7864077669902909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24.2</v>
      </c>
      <c r="AF18" s="13">
        <f>VLOOKUP(A:A,[1]TDSheet!$A:$AF,32,0)</f>
        <v>28.2</v>
      </c>
      <c r="AG18" s="13">
        <f>VLOOKUP(A:A,[1]TDSheet!$A:$AG,33,0)</f>
        <v>20.6</v>
      </c>
      <c r="AH18" s="13">
        <f>VLOOKUP(A:A,[3]TDSheet!$A:$D,4,0)</f>
        <v>19</v>
      </c>
      <c r="AI18" s="13">
        <f>VLOOKUP(A:A,[1]TDSheet!$A:$AI,35,0)</f>
        <v>0</v>
      </c>
      <c r="AJ18" s="13">
        <f t="shared" si="14"/>
        <v>10.5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248</v>
      </c>
      <c r="D19" s="8">
        <v>39</v>
      </c>
      <c r="E19" s="8">
        <v>206</v>
      </c>
      <c r="F19" s="8">
        <v>75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222</v>
      </c>
      <c r="K19" s="13">
        <f t="shared" si="10"/>
        <v>-16</v>
      </c>
      <c r="L19" s="13"/>
      <c r="M19" s="13">
        <f>VLOOKUP(A:A,[1]TDSheet!$A:$L,12,0)</f>
        <v>0</v>
      </c>
      <c r="N19" s="13">
        <f>VLOOKUP(A:A,[1]TDSheet!$A:$M,13,0)</f>
        <v>20</v>
      </c>
      <c r="O19" s="13">
        <f>VLOOKUP(A:A,[1]TDSheet!$A:$N,14,0)</f>
        <v>0</v>
      </c>
      <c r="P19" s="13">
        <f>VLOOKUP(A:A,[1]TDSheet!$A:$O,15,0)</f>
        <v>0</v>
      </c>
      <c r="Q19" s="13">
        <f>VLOOKUP(A:A,[1]TDSheet!$A:$U,21,0)</f>
        <v>100</v>
      </c>
      <c r="R19" s="13">
        <f>VLOOKUP(A:A,[1]TDSheet!$A:$V,22,0)</f>
        <v>60</v>
      </c>
      <c r="S19" s="13">
        <f>VLOOKUP(A:A,[1]TDSheet!$A:$X,24,0)</f>
        <v>50</v>
      </c>
      <c r="T19" s="13"/>
      <c r="U19" s="13"/>
      <c r="V19" s="13"/>
      <c r="W19" s="13">
        <f t="shared" si="11"/>
        <v>41.2</v>
      </c>
      <c r="X19" s="16">
        <v>70</v>
      </c>
      <c r="Y19" s="17">
        <f t="shared" si="12"/>
        <v>9.1019417475728144</v>
      </c>
      <c r="Z19" s="13">
        <f t="shared" si="13"/>
        <v>1.820388349514563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68.400000000000006</v>
      </c>
      <c r="AF19" s="13">
        <f>VLOOKUP(A:A,[1]TDSheet!$A:$AF,32,0)</f>
        <v>46.8</v>
      </c>
      <c r="AG19" s="13">
        <f>VLOOKUP(A:A,[1]TDSheet!$A:$AG,33,0)</f>
        <v>30.4</v>
      </c>
      <c r="AH19" s="13">
        <f>VLOOKUP(A:A,[3]TDSheet!$A:$D,4,0)</f>
        <v>49</v>
      </c>
      <c r="AI19" s="13" t="str">
        <f>VLOOKUP(A:A,[1]TDSheet!$A:$AI,35,0)</f>
        <v>оконч</v>
      </c>
      <c r="AJ19" s="13">
        <f t="shared" si="14"/>
        <v>24.5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294</v>
      </c>
      <c r="D20" s="8">
        <v>490</v>
      </c>
      <c r="E20" s="8">
        <v>688</v>
      </c>
      <c r="F20" s="8">
        <v>81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811</v>
      </c>
      <c r="K20" s="13">
        <f t="shared" si="10"/>
        <v>-123</v>
      </c>
      <c r="L20" s="13"/>
      <c r="M20" s="13">
        <f>VLOOKUP(A:A,[1]TDSheet!$A:$L,12,0)</f>
        <v>200</v>
      </c>
      <c r="N20" s="13">
        <f>VLOOKUP(A:A,[1]TDSheet!$A:$M,13,0)</f>
        <v>200</v>
      </c>
      <c r="O20" s="13">
        <f>VLOOKUP(A:A,[1]TDSheet!$A:$N,14,0)</f>
        <v>60</v>
      </c>
      <c r="P20" s="13">
        <f>VLOOKUP(A:A,[1]TDSheet!$A:$O,15,0)</f>
        <v>200</v>
      </c>
      <c r="Q20" s="13">
        <f>VLOOKUP(A:A,[1]TDSheet!$A:$U,21,0)</f>
        <v>100</v>
      </c>
      <c r="R20" s="13">
        <f>VLOOKUP(A:A,[1]TDSheet!$A:$V,22,0)</f>
        <v>120</v>
      </c>
      <c r="S20" s="13">
        <f>VLOOKUP(A:A,[1]TDSheet!$A:$X,24,0)</f>
        <v>220</v>
      </c>
      <c r="T20" s="13"/>
      <c r="U20" s="13"/>
      <c r="V20" s="13"/>
      <c r="W20" s="13">
        <f t="shared" si="11"/>
        <v>137.6</v>
      </c>
      <c r="X20" s="16">
        <v>100</v>
      </c>
      <c r="Y20" s="17">
        <f t="shared" si="12"/>
        <v>9.3095930232558146</v>
      </c>
      <c r="Z20" s="13">
        <f t="shared" si="13"/>
        <v>0.58866279069767447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121.2</v>
      </c>
      <c r="AF20" s="13">
        <f>VLOOKUP(A:A,[1]TDSheet!$A:$AF,32,0)</f>
        <v>126.4</v>
      </c>
      <c r="AG20" s="13">
        <f>VLOOKUP(A:A,[1]TDSheet!$A:$AG,33,0)</f>
        <v>131.80000000000001</v>
      </c>
      <c r="AH20" s="13">
        <f>VLOOKUP(A:A,[3]TDSheet!$A:$D,4,0)</f>
        <v>39</v>
      </c>
      <c r="AI20" s="13" t="str">
        <f>VLOOKUP(A:A,[1]TDSheet!$A:$AI,35,0)</f>
        <v>продиюль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92.570999999999998</v>
      </c>
      <c r="D21" s="8">
        <v>579.13699999999994</v>
      </c>
      <c r="E21" s="8">
        <v>592.90899999999999</v>
      </c>
      <c r="F21" s="8">
        <v>67.325000000000003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762.36400000000003</v>
      </c>
      <c r="K21" s="13">
        <f t="shared" si="10"/>
        <v>-169.45500000000004</v>
      </c>
      <c r="L21" s="13"/>
      <c r="M21" s="13">
        <f>VLOOKUP(A:A,[1]TDSheet!$A:$L,12,0)</f>
        <v>220</v>
      </c>
      <c r="N21" s="13">
        <f>VLOOKUP(A:A,[1]TDSheet!$A:$M,13,0)</f>
        <v>150</v>
      </c>
      <c r="O21" s="13">
        <f>VLOOKUP(A:A,[1]TDSheet!$A:$N,14,0)</f>
        <v>80</v>
      </c>
      <c r="P21" s="13">
        <f>VLOOKUP(A:A,[1]TDSheet!$A:$O,15,0)</f>
        <v>120</v>
      </c>
      <c r="Q21" s="13">
        <f>VLOOKUP(A:A,[1]TDSheet!$A:$U,21,0)</f>
        <v>0</v>
      </c>
      <c r="R21" s="13">
        <f>VLOOKUP(A:A,[1]TDSheet!$A:$V,22,0)</f>
        <v>100</v>
      </c>
      <c r="S21" s="13">
        <f>VLOOKUP(A:A,[1]TDSheet!$A:$X,24,0)</f>
        <v>110</v>
      </c>
      <c r="T21" s="13"/>
      <c r="U21" s="13"/>
      <c r="V21" s="13"/>
      <c r="W21" s="13">
        <f t="shared" si="11"/>
        <v>118.5818</v>
      </c>
      <c r="X21" s="16">
        <v>200</v>
      </c>
      <c r="Y21" s="17">
        <f t="shared" si="12"/>
        <v>8.8320889040308046</v>
      </c>
      <c r="Z21" s="13">
        <f t="shared" si="13"/>
        <v>0.56775154366015701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102.8984</v>
      </c>
      <c r="AF21" s="13">
        <f>VLOOKUP(A:A,[1]TDSheet!$A:$AF,32,0)</f>
        <v>109.8638</v>
      </c>
      <c r="AG21" s="13">
        <f>VLOOKUP(A:A,[1]TDSheet!$A:$AG,33,0)</f>
        <v>125.123</v>
      </c>
      <c r="AH21" s="13">
        <f>VLOOKUP(A:A,[3]TDSheet!$A:$D,4,0)</f>
        <v>93.677999999999997</v>
      </c>
      <c r="AI21" s="13">
        <f>VLOOKUP(A:A,[1]TDSheet!$A:$AI,35,0)</f>
        <v>0</v>
      </c>
      <c r="AJ21" s="13">
        <f t="shared" si="14"/>
        <v>200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2688.098</v>
      </c>
      <c r="D22" s="8">
        <v>3503.002</v>
      </c>
      <c r="E22" s="8">
        <v>4984.1769999999997</v>
      </c>
      <c r="F22" s="8">
        <v>992.05399999999997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6227.9660000000003</v>
      </c>
      <c r="K22" s="13">
        <f t="shared" si="10"/>
        <v>-1243.7890000000007</v>
      </c>
      <c r="L22" s="13">
        <v>-990</v>
      </c>
      <c r="M22" s="13">
        <f>VLOOKUP(A:A,[1]TDSheet!$A:$L,12,0)</f>
        <v>1200</v>
      </c>
      <c r="N22" s="13">
        <f>VLOOKUP(A:A,[1]TDSheet!$A:$M,13,0)</f>
        <v>1000</v>
      </c>
      <c r="O22" s="13">
        <f>VLOOKUP(A:A,[1]TDSheet!$A:$N,14,0)</f>
        <v>1000</v>
      </c>
      <c r="P22" s="13">
        <f>VLOOKUP(A:A,[1]TDSheet!$A:$O,15,0)</f>
        <v>1000</v>
      </c>
      <c r="Q22" s="13">
        <f>VLOOKUP(A:A,[1]TDSheet!$A:$U,21,0)</f>
        <v>400</v>
      </c>
      <c r="R22" s="13">
        <f>VLOOKUP(A:A,[1]TDSheet!$A:$V,22,0)</f>
        <v>1400</v>
      </c>
      <c r="S22" s="13">
        <f>VLOOKUP(A:A,[1]TDSheet!$A:$X,24,0)</f>
        <v>1500</v>
      </c>
      <c r="T22" s="13"/>
      <c r="U22" s="13"/>
      <c r="V22" s="13"/>
      <c r="W22" s="13">
        <f t="shared" si="11"/>
        <v>996.83539999999994</v>
      </c>
      <c r="X22" s="16">
        <v>1400</v>
      </c>
      <c r="Y22" s="17">
        <f t="shared" si="12"/>
        <v>8.9303148744516907</v>
      </c>
      <c r="Z22" s="13">
        <f t="shared" si="13"/>
        <v>0.99520342074529056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1122.0922</v>
      </c>
      <c r="AF22" s="13">
        <f>VLOOKUP(A:A,[1]TDSheet!$A:$AF,32,0)</f>
        <v>1206.2244000000001</v>
      </c>
      <c r="AG22" s="13">
        <f>VLOOKUP(A:A,[1]TDSheet!$A:$AG,33,0)</f>
        <v>1001.7270000000001</v>
      </c>
      <c r="AH22" s="13">
        <f>VLOOKUP(A:A,[3]TDSheet!$A:$D,4,0)</f>
        <v>491.15800000000002</v>
      </c>
      <c r="AI22" s="13">
        <f>VLOOKUP(A:A,[1]TDSheet!$A:$AI,35,0)</f>
        <v>0</v>
      </c>
      <c r="AJ22" s="13">
        <f t="shared" si="14"/>
        <v>1400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140.74700000000001</v>
      </c>
      <c r="D23" s="8">
        <v>338.37099999999998</v>
      </c>
      <c r="E23" s="8">
        <v>438.90899999999999</v>
      </c>
      <c r="F23" s="8">
        <v>28.712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533.61699999999996</v>
      </c>
      <c r="K23" s="13">
        <f t="shared" si="10"/>
        <v>-94.70799999999997</v>
      </c>
      <c r="L23" s="13"/>
      <c r="M23" s="13">
        <f>VLOOKUP(A:A,[1]TDSheet!$A:$L,12,0)</f>
        <v>100</v>
      </c>
      <c r="N23" s="13">
        <f>VLOOKUP(A:A,[1]TDSheet!$A:$M,13,0)</f>
        <v>100</v>
      </c>
      <c r="O23" s="13">
        <f>VLOOKUP(A:A,[1]TDSheet!$A:$N,14,0)</f>
        <v>80</v>
      </c>
      <c r="P23" s="13">
        <f>VLOOKUP(A:A,[1]TDSheet!$A:$O,15,0)</f>
        <v>0</v>
      </c>
      <c r="Q23" s="13">
        <f>VLOOKUP(A:A,[1]TDSheet!$A:$U,21,0)</f>
        <v>200</v>
      </c>
      <c r="R23" s="13">
        <f>VLOOKUP(A:A,[1]TDSheet!$A:$V,22,0)</f>
        <v>140</v>
      </c>
      <c r="S23" s="13">
        <f>VLOOKUP(A:A,[1]TDSheet!$A:$X,24,0)</f>
        <v>100</v>
      </c>
      <c r="T23" s="13"/>
      <c r="U23" s="13"/>
      <c r="V23" s="13"/>
      <c r="W23" s="13">
        <f t="shared" si="11"/>
        <v>87.781800000000004</v>
      </c>
      <c r="X23" s="16">
        <v>50</v>
      </c>
      <c r="Y23" s="17">
        <f t="shared" si="12"/>
        <v>9.0988336990127792</v>
      </c>
      <c r="Z23" s="13">
        <f t="shared" si="13"/>
        <v>0.32708374628909409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71.667999999999992</v>
      </c>
      <c r="AF23" s="13">
        <f>VLOOKUP(A:A,[1]TDSheet!$A:$AF,32,0)</f>
        <v>84.124600000000001</v>
      </c>
      <c r="AG23" s="13">
        <f>VLOOKUP(A:A,[1]TDSheet!$A:$AG,33,0)</f>
        <v>76.770200000000003</v>
      </c>
      <c r="AH23" s="13">
        <f>VLOOKUP(A:A,[3]TDSheet!$A:$D,4,0)</f>
        <v>32.648000000000003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733.93399999999997</v>
      </c>
      <c r="D24" s="8">
        <v>794.40499999999997</v>
      </c>
      <c r="E24" s="8">
        <v>1294.4459999999999</v>
      </c>
      <c r="F24" s="8">
        <v>216.05600000000001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1683.645</v>
      </c>
      <c r="K24" s="13">
        <f t="shared" si="10"/>
        <v>-389.19900000000007</v>
      </c>
      <c r="L24" s="13">
        <v>-220</v>
      </c>
      <c r="M24" s="13">
        <f>VLOOKUP(A:A,[1]TDSheet!$A:$L,12,0)</f>
        <v>380</v>
      </c>
      <c r="N24" s="13">
        <f>VLOOKUP(A:A,[1]TDSheet!$A:$M,13,0)</f>
        <v>300</v>
      </c>
      <c r="O24" s="13">
        <f>VLOOKUP(A:A,[1]TDSheet!$A:$N,14,0)</f>
        <v>200</v>
      </c>
      <c r="P24" s="13">
        <f>VLOOKUP(A:A,[1]TDSheet!$A:$O,15,0)</f>
        <v>150</v>
      </c>
      <c r="Q24" s="13">
        <f>VLOOKUP(A:A,[1]TDSheet!$A:$U,21,0)</f>
        <v>200</v>
      </c>
      <c r="R24" s="13">
        <f>VLOOKUP(A:A,[1]TDSheet!$A:$V,22,0)</f>
        <v>350</v>
      </c>
      <c r="S24" s="13">
        <f>VLOOKUP(A:A,[1]TDSheet!$A:$X,24,0)</f>
        <v>300</v>
      </c>
      <c r="T24" s="13"/>
      <c r="U24" s="13"/>
      <c r="V24" s="13"/>
      <c r="W24" s="13">
        <f t="shared" si="11"/>
        <v>258.88919999999996</v>
      </c>
      <c r="X24" s="16">
        <v>400</v>
      </c>
      <c r="Y24" s="17">
        <f t="shared" si="12"/>
        <v>8.7916220529863764</v>
      </c>
      <c r="Z24" s="13">
        <f t="shared" si="13"/>
        <v>0.8345500700685855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269.19319999999999</v>
      </c>
      <c r="AF24" s="13">
        <f>VLOOKUP(A:A,[1]TDSheet!$A:$AF,32,0)</f>
        <v>309.36840000000001</v>
      </c>
      <c r="AG24" s="13">
        <f>VLOOKUP(A:A,[1]TDSheet!$A:$AG,33,0)</f>
        <v>256.07600000000002</v>
      </c>
      <c r="AH24" s="13">
        <f>VLOOKUP(A:A,[3]TDSheet!$A:$D,4,0)</f>
        <v>136.77699999999999</v>
      </c>
      <c r="AI24" s="13">
        <f>VLOOKUP(A:A,[1]TDSheet!$A:$AI,35,0)</f>
        <v>0</v>
      </c>
      <c r="AJ24" s="13">
        <f t="shared" si="14"/>
        <v>400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226.12799999999999</v>
      </c>
      <c r="D25" s="8">
        <v>566.80799999999999</v>
      </c>
      <c r="E25" s="8">
        <v>735.89499999999998</v>
      </c>
      <c r="F25" s="8">
        <v>45.536999999999999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797.351</v>
      </c>
      <c r="K25" s="13">
        <f t="shared" si="10"/>
        <v>-61.456000000000017</v>
      </c>
      <c r="L25" s="13"/>
      <c r="M25" s="13">
        <f>VLOOKUP(A:A,[1]TDSheet!$A:$L,12,0)</f>
        <v>210</v>
      </c>
      <c r="N25" s="13">
        <f>VLOOKUP(A:A,[1]TDSheet!$A:$M,13,0)</f>
        <v>150</v>
      </c>
      <c r="O25" s="13">
        <f>VLOOKUP(A:A,[1]TDSheet!$A:$N,14,0)</f>
        <v>150</v>
      </c>
      <c r="P25" s="13">
        <f>VLOOKUP(A:A,[1]TDSheet!$A:$O,15,0)</f>
        <v>80</v>
      </c>
      <c r="Q25" s="13">
        <f>VLOOKUP(A:A,[1]TDSheet!$A:$U,21,0)</f>
        <v>100</v>
      </c>
      <c r="R25" s="13">
        <f>VLOOKUP(A:A,[1]TDSheet!$A:$V,22,0)</f>
        <v>150</v>
      </c>
      <c r="S25" s="13">
        <f>VLOOKUP(A:A,[1]TDSheet!$A:$X,24,0)</f>
        <v>150</v>
      </c>
      <c r="T25" s="13"/>
      <c r="U25" s="13"/>
      <c r="V25" s="13"/>
      <c r="W25" s="13">
        <f t="shared" si="11"/>
        <v>147.179</v>
      </c>
      <c r="X25" s="16">
        <v>280</v>
      </c>
      <c r="Y25" s="17">
        <f t="shared" si="12"/>
        <v>8.9383471826823122</v>
      </c>
      <c r="Z25" s="13">
        <f t="shared" si="13"/>
        <v>0.30939875933387234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115.4734</v>
      </c>
      <c r="AF25" s="13">
        <f>VLOOKUP(A:A,[1]TDSheet!$A:$AF,32,0)</f>
        <v>141.06800000000001</v>
      </c>
      <c r="AG25" s="13">
        <f>VLOOKUP(A:A,[1]TDSheet!$A:$AG,33,0)</f>
        <v>143.1592</v>
      </c>
      <c r="AH25" s="13">
        <f>VLOOKUP(A:A,[3]TDSheet!$A:$D,4,0)</f>
        <v>140.19</v>
      </c>
      <c r="AI25" s="13">
        <f>VLOOKUP(A:A,[1]TDSheet!$A:$AI,35,0)</f>
        <v>0</v>
      </c>
      <c r="AJ25" s="13">
        <f t="shared" si="14"/>
        <v>280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100.657</v>
      </c>
      <c r="D26" s="8">
        <v>95.863</v>
      </c>
      <c r="E26" s="8">
        <v>160.66800000000001</v>
      </c>
      <c r="F26" s="8">
        <v>34.116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234.084</v>
      </c>
      <c r="K26" s="13">
        <f t="shared" si="10"/>
        <v>-73.415999999999997</v>
      </c>
      <c r="L26" s="13"/>
      <c r="M26" s="13">
        <f>VLOOKUP(A:A,[1]TDSheet!$A:$L,12,0)</f>
        <v>30</v>
      </c>
      <c r="N26" s="13">
        <f>VLOOKUP(A:A,[1]TDSheet!$A:$M,13,0)</f>
        <v>50</v>
      </c>
      <c r="O26" s="13">
        <f>VLOOKUP(A:A,[1]TDSheet!$A:$N,14,0)</f>
        <v>40</v>
      </c>
      <c r="P26" s="13">
        <f>VLOOKUP(A:A,[1]TDSheet!$A:$O,15,0)</f>
        <v>50</v>
      </c>
      <c r="Q26" s="13">
        <f>VLOOKUP(A:A,[1]TDSheet!$A:$U,21,0)</f>
        <v>0</v>
      </c>
      <c r="R26" s="13">
        <f>VLOOKUP(A:A,[1]TDSheet!$A:$V,22,0)</f>
        <v>40</v>
      </c>
      <c r="S26" s="13">
        <f>VLOOKUP(A:A,[1]TDSheet!$A:$X,24,0)</f>
        <v>30</v>
      </c>
      <c r="T26" s="13"/>
      <c r="U26" s="13"/>
      <c r="V26" s="13"/>
      <c r="W26" s="13">
        <f t="shared" si="11"/>
        <v>32.133600000000001</v>
      </c>
      <c r="X26" s="16">
        <v>30</v>
      </c>
      <c r="Y26" s="17">
        <f t="shared" si="12"/>
        <v>9.4641123310179989</v>
      </c>
      <c r="Z26" s="13">
        <f t="shared" si="13"/>
        <v>1.0616924340876839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41.505800000000001</v>
      </c>
      <c r="AF26" s="13">
        <f>VLOOKUP(A:A,[1]TDSheet!$A:$AF,32,0)</f>
        <v>37.930399999999999</v>
      </c>
      <c r="AG26" s="13">
        <f>VLOOKUP(A:A,[1]TDSheet!$A:$AG,33,0)</f>
        <v>34.957999999999998</v>
      </c>
      <c r="AH26" s="13">
        <f>VLOOKUP(A:A,[3]TDSheet!$A:$D,4,0)</f>
        <v>26.34</v>
      </c>
      <c r="AI26" s="13">
        <f>VLOOKUP(A:A,[1]TDSheet!$A:$AI,35,0)</f>
        <v>0</v>
      </c>
      <c r="AJ26" s="13">
        <f t="shared" si="14"/>
        <v>30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61.945999999999998</v>
      </c>
      <c r="D27" s="8">
        <v>149.68</v>
      </c>
      <c r="E27" s="8">
        <v>141.93</v>
      </c>
      <c r="F27" s="8">
        <v>54.686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227.76499999999999</v>
      </c>
      <c r="K27" s="13">
        <f t="shared" si="10"/>
        <v>-85.83499999999998</v>
      </c>
      <c r="L27" s="13"/>
      <c r="M27" s="13">
        <f>VLOOKUP(A:A,[1]TDSheet!$A:$L,12,0)</f>
        <v>60</v>
      </c>
      <c r="N27" s="13">
        <f>VLOOKUP(A:A,[1]TDSheet!$A:$M,13,0)</f>
        <v>30</v>
      </c>
      <c r="O27" s="13">
        <f>VLOOKUP(A:A,[1]TDSheet!$A:$N,14,0)</f>
        <v>30</v>
      </c>
      <c r="P27" s="13">
        <f>VLOOKUP(A:A,[1]TDSheet!$A:$O,15,0)</f>
        <v>20</v>
      </c>
      <c r="Q27" s="13">
        <f>VLOOKUP(A:A,[1]TDSheet!$A:$U,21,0)</f>
        <v>0</v>
      </c>
      <c r="R27" s="13">
        <f>VLOOKUP(A:A,[1]TDSheet!$A:$V,22,0)</f>
        <v>40</v>
      </c>
      <c r="S27" s="13">
        <f>VLOOKUP(A:A,[1]TDSheet!$A:$X,24,0)</f>
        <v>40</v>
      </c>
      <c r="T27" s="13"/>
      <c r="U27" s="13"/>
      <c r="V27" s="13"/>
      <c r="W27" s="13">
        <f t="shared" si="11"/>
        <v>28.386000000000003</v>
      </c>
      <c r="X27" s="16"/>
      <c r="Y27" s="17">
        <f t="shared" si="12"/>
        <v>9.6768125132107379</v>
      </c>
      <c r="Z27" s="13">
        <f t="shared" si="13"/>
        <v>1.9265130698231521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36.22</v>
      </c>
      <c r="AF27" s="13">
        <f>VLOOKUP(A:A,[1]TDSheet!$A:$AF,32,0)</f>
        <v>36.083199999999998</v>
      </c>
      <c r="AG27" s="13">
        <f>VLOOKUP(A:A,[1]TDSheet!$A:$AG,33,0)</f>
        <v>34.2776</v>
      </c>
      <c r="AH27" s="13">
        <f>VLOOKUP(A:A,[3]TDSheet!$A:$D,4,0)</f>
        <v>20.324000000000002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125.34699999999999</v>
      </c>
      <c r="D28" s="8">
        <v>737.89200000000005</v>
      </c>
      <c r="E28" s="8">
        <v>447.95699999999999</v>
      </c>
      <c r="F28" s="8">
        <v>3.7789999999999999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854.48900000000003</v>
      </c>
      <c r="K28" s="13">
        <f t="shared" si="10"/>
        <v>-406.53200000000004</v>
      </c>
      <c r="L28" s="13"/>
      <c r="M28" s="13">
        <f>VLOOKUP(A:A,[1]TDSheet!$A:$L,12,0)</f>
        <v>200</v>
      </c>
      <c r="N28" s="13">
        <f>VLOOKUP(A:A,[1]TDSheet!$A:$M,13,0)</f>
        <v>150</v>
      </c>
      <c r="O28" s="13">
        <f>VLOOKUP(A:A,[1]TDSheet!$A:$N,14,0)</f>
        <v>190</v>
      </c>
      <c r="P28" s="13">
        <f>VLOOKUP(A:A,[1]TDSheet!$A:$O,15,0)</f>
        <v>200</v>
      </c>
      <c r="Q28" s="13">
        <f>VLOOKUP(A:A,[1]TDSheet!$A:$U,21,0)</f>
        <v>0</v>
      </c>
      <c r="R28" s="13">
        <f>VLOOKUP(A:A,[1]TDSheet!$A:$V,22,0)</f>
        <v>100</v>
      </c>
      <c r="S28" s="13">
        <f>VLOOKUP(A:A,[1]TDSheet!$A:$X,24,0)</f>
        <v>100</v>
      </c>
      <c r="T28" s="13"/>
      <c r="U28" s="13"/>
      <c r="V28" s="13"/>
      <c r="W28" s="13">
        <f t="shared" si="11"/>
        <v>89.591399999999993</v>
      </c>
      <c r="X28" s="16">
        <v>100</v>
      </c>
      <c r="Y28" s="17">
        <f t="shared" si="12"/>
        <v>11.650437430378362</v>
      </c>
      <c r="Z28" s="13">
        <f t="shared" si="13"/>
        <v>4.218038784972665E-2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107.39680000000001</v>
      </c>
      <c r="AF28" s="13">
        <f>VLOOKUP(A:A,[1]TDSheet!$A:$AF,32,0)</f>
        <v>98.166799999999995</v>
      </c>
      <c r="AG28" s="13">
        <f>VLOOKUP(A:A,[1]TDSheet!$A:$AG,33,0)</f>
        <v>128.58340000000001</v>
      </c>
      <c r="AH28" s="13">
        <f>VLOOKUP(A:A,[3]TDSheet!$A:$D,4,0)</f>
        <v>51.363</v>
      </c>
      <c r="AI28" s="13">
        <f>VLOOKUP(A:A,[1]TDSheet!$A:$AI,35,0)</f>
        <v>0</v>
      </c>
      <c r="AJ28" s="13">
        <f t="shared" si="14"/>
        <v>100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95.382000000000005</v>
      </c>
      <c r="D29" s="8">
        <v>105.73</v>
      </c>
      <c r="E29" s="8">
        <v>158.05699999999999</v>
      </c>
      <c r="F29" s="8">
        <v>33.25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210.25200000000001</v>
      </c>
      <c r="K29" s="13">
        <f t="shared" si="10"/>
        <v>-52.195000000000022</v>
      </c>
      <c r="L29" s="13"/>
      <c r="M29" s="13">
        <f>VLOOKUP(A:A,[1]TDSheet!$A:$L,12,0)</f>
        <v>20</v>
      </c>
      <c r="N29" s="13">
        <f>VLOOKUP(A:A,[1]TDSheet!$A:$M,13,0)</f>
        <v>20</v>
      </c>
      <c r="O29" s="13">
        <f>VLOOKUP(A:A,[1]TDSheet!$A:$N,14,0)</f>
        <v>0</v>
      </c>
      <c r="P29" s="13">
        <f>VLOOKUP(A:A,[1]TDSheet!$A:$O,15,0)</f>
        <v>0</v>
      </c>
      <c r="Q29" s="13">
        <f>VLOOKUP(A:A,[1]TDSheet!$A:$U,21,0)</f>
        <v>20</v>
      </c>
      <c r="R29" s="13">
        <f>VLOOKUP(A:A,[1]TDSheet!$A:$V,22,0)</f>
        <v>20</v>
      </c>
      <c r="S29" s="13">
        <f>VLOOKUP(A:A,[1]TDSheet!$A:$X,24,0)</f>
        <v>30</v>
      </c>
      <c r="T29" s="13"/>
      <c r="U29" s="13"/>
      <c r="V29" s="13"/>
      <c r="W29" s="13">
        <f t="shared" si="11"/>
        <v>31.611399999999996</v>
      </c>
      <c r="X29" s="16">
        <v>80</v>
      </c>
      <c r="Y29" s="17">
        <f t="shared" si="12"/>
        <v>7.0623256167078976</v>
      </c>
      <c r="Z29" s="13">
        <f t="shared" si="13"/>
        <v>1.0518357301479848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33.618600000000001</v>
      </c>
      <c r="AF29" s="13">
        <f>VLOOKUP(A:A,[1]TDSheet!$A:$AF,32,0)</f>
        <v>33.681400000000004</v>
      </c>
      <c r="AG29" s="13">
        <f>VLOOKUP(A:A,[1]TDSheet!$A:$AG,33,0)</f>
        <v>23.269600000000001</v>
      </c>
      <c r="AH29" s="13">
        <f>VLOOKUP(A:A,[3]TDSheet!$A:$D,4,0)</f>
        <v>68.350999999999999</v>
      </c>
      <c r="AI29" s="13">
        <f>VLOOKUP(A:A,[1]TDSheet!$A:$AI,35,0)</f>
        <v>0</v>
      </c>
      <c r="AJ29" s="13">
        <f t="shared" si="14"/>
        <v>80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64.635999999999996</v>
      </c>
      <c r="D30" s="8">
        <v>131.25899999999999</v>
      </c>
      <c r="E30" s="8">
        <v>180.98699999999999</v>
      </c>
      <c r="F30" s="8">
        <v>13.375999999999999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224.4</v>
      </c>
      <c r="K30" s="13">
        <f t="shared" si="10"/>
        <v>-43.413000000000011</v>
      </c>
      <c r="L30" s="13"/>
      <c r="M30" s="13">
        <f>VLOOKUP(A:A,[1]TDSheet!$A:$L,12,0)</f>
        <v>30</v>
      </c>
      <c r="N30" s="13">
        <f>VLOOKUP(A:A,[1]TDSheet!$A:$M,13,0)</f>
        <v>40</v>
      </c>
      <c r="O30" s="13">
        <f>VLOOKUP(A:A,[1]TDSheet!$A:$N,14,0)</f>
        <v>80</v>
      </c>
      <c r="P30" s="13">
        <f>VLOOKUP(A:A,[1]TDSheet!$A:$O,15,0)</f>
        <v>0</v>
      </c>
      <c r="Q30" s="13">
        <f>VLOOKUP(A:A,[1]TDSheet!$A:$U,21,0)</f>
        <v>40</v>
      </c>
      <c r="R30" s="13">
        <f>VLOOKUP(A:A,[1]TDSheet!$A:$V,22,0)</f>
        <v>50</v>
      </c>
      <c r="S30" s="13">
        <f>VLOOKUP(A:A,[1]TDSheet!$A:$X,24,0)</f>
        <v>50</v>
      </c>
      <c r="T30" s="13"/>
      <c r="U30" s="13"/>
      <c r="V30" s="13"/>
      <c r="W30" s="13">
        <f t="shared" si="11"/>
        <v>36.197400000000002</v>
      </c>
      <c r="X30" s="16">
        <v>30</v>
      </c>
      <c r="Y30" s="17">
        <f t="shared" si="12"/>
        <v>9.2099432555929415</v>
      </c>
      <c r="Z30" s="13">
        <f t="shared" si="13"/>
        <v>0.36952930320962274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35.608600000000003</v>
      </c>
      <c r="AF30" s="13">
        <f>VLOOKUP(A:A,[1]TDSheet!$A:$AF,32,0)</f>
        <v>42.742399999999996</v>
      </c>
      <c r="AG30" s="13">
        <f>VLOOKUP(A:A,[1]TDSheet!$A:$AG,33,0)</f>
        <v>36.033000000000001</v>
      </c>
      <c r="AH30" s="13">
        <f>VLOOKUP(A:A,[3]TDSheet!$A:$D,4,0)</f>
        <v>40.139000000000003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1291.835</v>
      </c>
      <c r="D31" s="8">
        <v>10153.208000000001</v>
      </c>
      <c r="E31" s="8">
        <v>1536.011</v>
      </c>
      <c r="F31" s="8">
        <v>-4.085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2250.165</v>
      </c>
      <c r="K31" s="13">
        <f t="shared" si="10"/>
        <v>-714.154</v>
      </c>
      <c r="L31" s="13"/>
      <c r="M31" s="13">
        <f>VLOOKUP(A:A,[1]TDSheet!$A:$L,12,0)</f>
        <v>500</v>
      </c>
      <c r="N31" s="13">
        <f>VLOOKUP(A:A,[1]TDSheet!$A:$M,13,0)</f>
        <v>600</v>
      </c>
      <c r="O31" s="13">
        <f>VLOOKUP(A:A,[1]TDSheet!$A:$N,14,0)</f>
        <v>150</v>
      </c>
      <c r="P31" s="13">
        <f>VLOOKUP(A:A,[1]TDSheet!$A:$O,15,0)</f>
        <v>700</v>
      </c>
      <c r="Q31" s="13">
        <f>VLOOKUP(A:A,[1]TDSheet!$A:$U,21,0)</f>
        <v>200</v>
      </c>
      <c r="R31" s="13">
        <f>VLOOKUP(A:A,[1]TDSheet!$A:$V,22,0)</f>
        <v>200</v>
      </c>
      <c r="S31" s="13">
        <f>VLOOKUP(A:A,[1]TDSheet!$A:$X,24,0)</f>
        <v>300</v>
      </c>
      <c r="T31" s="13"/>
      <c r="U31" s="13"/>
      <c r="V31" s="13"/>
      <c r="W31" s="13">
        <f t="shared" si="11"/>
        <v>307.2022</v>
      </c>
      <c r="X31" s="16">
        <v>400</v>
      </c>
      <c r="Y31" s="17">
        <f t="shared" si="12"/>
        <v>9.9150168846447055</v>
      </c>
      <c r="Z31" s="13">
        <f t="shared" si="13"/>
        <v>-1.3297430812669962E-2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374.85640000000001</v>
      </c>
      <c r="AF31" s="13">
        <f>VLOOKUP(A:A,[1]TDSheet!$A:$AF,32,0)</f>
        <v>328.80219999999997</v>
      </c>
      <c r="AG31" s="13">
        <f>VLOOKUP(A:A,[1]TDSheet!$A:$AG,33,0)</f>
        <v>387.65819999999997</v>
      </c>
      <c r="AH31" s="13">
        <f>VLOOKUP(A:A,[3]TDSheet!$A:$D,4,0)</f>
        <v>18.709</v>
      </c>
      <c r="AI31" s="13" t="str">
        <f>VLOOKUP(A:A,[1]TDSheet!$A:$AI,35,0)</f>
        <v>ябиюль</v>
      </c>
      <c r="AJ31" s="13">
        <f t="shared" si="14"/>
        <v>400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43.247</v>
      </c>
      <c r="D32" s="8">
        <v>53.878</v>
      </c>
      <c r="E32" s="8">
        <v>99.534000000000006</v>
      </c>
      <c r="F32" s="8">
        <v>-2.4089999999999998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98.551000000000002</v>
      </c>
      <c r="K32" s="13">
        <f t="shared" si="10"/>
        <v>0.98300000000000409</v>
      </c>
      <c r="L32" s="13"/>
      <c r="M32" s="13">
        <f>VLOOKUP(A:A,[1]TDSheet!$A:$L,12,0)</f>
        <v>0</v>
      </c>
      <c r="N32" s="13">
        <f>VLOOKUP(A:A,[1]TDSheet!$A:$M,13,0)</f>
        <v>30</v>
      </c>
      <c r="O32" s="13">
        <f>VLOOKUP(A:A,[1]TDSheet!$A:$N,14,0)</f>
        <v>80</v>
      </c>
      <c r="P32" s="13">
        <f>VLOOKUP(A:A,[1]TDSheet!$A:$O,15,0)</f>
        <v>0</v>
      </c>
      <c r="Q32" s="13">
        <f>VLOOKUP(A:A,[1]TDSheet!$A:$U,21,0)</f>
        <v>20</v>
      </c>
      <c r="R32" s="13">
        <f>VLOOKUP(A:A,[1]TDSheet!$A:$V,22,0)</f>
        <v>30</v>
      </c>
      <c r="S32" s="13">
        <f>VLOOKUP(A:A,[1]TDSheet!$A:$X,24,0)</f>
        <v>20</v>
      </c>
      <c r="T32" s="13"/>
      <c r="U32" s="13"/>
      <c r="V32" s="13"/>
      <c r="W32" s="13">
        <f t="shared" si="11"/>
        <v>19.9068</v>
      </c>
      <c r="X32" s="16">
        <v>10</v>
      </c>
      <c r="Y32" s="17">
        <f t="shared" si="12"/>
        <v>9.4234633391604881</v>
      </c>
      <c r="Z32" s="13">
        <f t="shared" si="13"/>
        <v>-0.12101392488998733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14.075999999999999</v>
      </c>
      <c r="AF32" s="13">
        <f>VLOOKUP(A:A,[1]TDSheet!$A:$AF,32,0)</f>
        <v>17.1296</v>
      </c>
      <c r="AG32" s="13">
        <f>VLOOKUP(A:A,[1]TDSheet!$A:$AG,33,0)</f>
        <v>20.187000000000001</v>
      </c>
      <c r="AH32" s="13">
        <f>VLOOKUP(A:A,[3]TDSheet!$A:$D,4,0)</f>
        <v>21.178000000000001</v>
      </c>
      <c r="AI32" s="13">
        <f>VLOOKUP(A:A,[1]TDSheet!$A:$AI,35,0)</f>
        <v>0</v>
      </c>
      <c r="AJ32" s="13">
        <f t="shared" si="14"/>
        <v>10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193.90899999999999</v>
      </c>
      <c r="D33" s="8">
        <v>245.16399999999999</v>
      </c>
      <c r="E33" s="8">
        <v>309.06099999999998</v>
      </c>
      <c r="F33" s="8">
        <v>130.012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338.73</v>
      </c>
      <c r="K33" s="13">
        <f t="shared" si="10"/>
        <v>-29.66900000000004</v>
      </c>
      <c r="L33" s="13"/>
      <c r="M33" s="13">
        <f>VLOOKUP(A:A,[1]TDSheet!$A:$L,12,0)</f>
        <v>50</v>
      </c>
      <c r="N33" s="13">
        <f>VLOOKUP(A:A,[1]TDSheet!$A:$M,13,0)</f>
        <v>60</v>
      </c>
      <c r="O33" s="13">
        <f>VLOOKUP(A:A,[1]TDSheet!$A:$N,14,0)</f>
        <v>50</v>
      </c>
      <c r="P33" s="13">
        <f>VLOOKUP(A:A,[1]TDSheet!$A:$O,15,0)</f>
        <v>60</v>
      </c>
      <c r="Q33" s="13">
        <f>VLOOKUP(A:A,[1]TDSheet!$A:$U,21,0)</f>
        <v>0</v>
      </c>
      <c r="R33" s="13">
        <f>VLOOKUP(A:A,[1]TDSheet!$A:$V,22,0)</f>
        <v>30</v>
      </c>
      <c r="S33" s="13">
        <f>VLOOKUP(A:A,[1]TDSheet!$A:$X,24,0)</f>
        <v>60</v>
      </c>
      <c r="T33" s="13"/>
      <c r="U33" s="13"/>
      <c r="V33" s="13"/>
      <c r="W33" s="13">
        <f t="shared" si="11"/>
        <v>61.812199999999997</v>
      </c>
      <c r="X33" s="16">
        <v>100</v>
      </c>
      <c r="Y33" s="17">
        <f t="shared" si="12"/>
        <v>8.7363336040458019</v>
      </c>
      <c r="Z33" s="13">
        <f t="shared" si="13"/>
        <v>2.1033388230802337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68.765200000000007</v>
      </c>
      <c r="AF33" s="13">
        <f>VLOOKUP(A:A,[1]TDSheet!$A:$AF,32,0)</f>
        <v>49.057200000000002</v>
      </c>
      <c r="AG33" s="13">
        <f>VLOOKUP(A:A,[1]TDSheet!$A:$AG,33,0)</f>
        <v>67.953800000000001</v>
      </c>
      <c r="AH33" s="13">
        <f>VLOOKUP(A:A,[3]TDSheet!$A:$D,4,0)</f>
        <v>47.511000000000003</v>
      </c>
      <c r="AI33" s="13">
        <f>VLOOKUP(A:A,[1]TDSheet!$A:$AI,35,0)</f>
        <v>0</v>
      </c>
      <c r="AJ33" s="13">
        <f t="shared" si="14"/>
        <v>100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77.254999999999995</v>
      </c>
      <c r="D34" s="8">
        <v>92.317999999999998</v>
      </c>
      <c r="E34" s="8">
        <v>134.56800000000001</v>
      </c>
      <c r="F34" s="8">
        <v>27.795000000000002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168.262</v>
      </c>
      <c r="K34" s="13">
        <f t="shared" si="10"/>
        <v>-33.693999999999988</v>
      </c>
      <c r="L34" s="13"/>
      <c r="M34" s="13">
        <f>VLOOKUP(A:A,[1]TDSheet!$A:$L,12,0)</f>
        <v>20</v>
      </c>
      <c r="N34" s="13">
        <f>VLOOKUP(A:A,[1]TDSheet!$A:$M,13,0)</f>
        <v>30</v>
      </c>
      <c r="O34" s="13">
        <f>VLOOKUP(A:A,[1]TDSheet!$A:$N,14,0)</f>
        <v>40</v>
      </c>
      <c r="P34" s="13">
        <f>VLOOKUP(A:A,[1]TDSheet!$A:$O,15,0)</f>
        <v>10</v>
      </c>
      <c r="Q34" s="13">
        <f>VLOOKUP(A:A,[1]TDSheet!$A:$U,21,0)</f>
        <v>40</v>
      </c>
      <c r="R34" s="13">
        <f>VLOOKUP(A:A,[1]TDSheet!$A:$V,22,0)</f>
        <v>50</v>
      </c>
      <c r="S34" s="13">
        <f>VLOOKUP(A:A,[1]TDSheet!$A:$X,24,0)</f>
        <v>30</v>
      </c>
      <c r="T34" s="13"/>
      <c r="U34" s="13"/>
      <c r="V34" s="13"/>
      <c r="W34" s="13">
        <f t="shared" si="11"/>
        <v>26.913600000000002</v>
      </c>
      <c r="X34" s="16"/>
      <c r="Y34" s="17">
        <f t="shared" si="12"/>
        <v>9.2070551691338203</v>
      </c>
      <c r="Z34" s="13">
        <f t="shared" si="13"/>
        <v>1.0327492420189048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25.221399999999999</v>
      </c>
      <c r="AF34" s="13">
        <f>VLOOKUP(A:A,[1]TDSheet!$A:$AF,32,0)</f>
        <v>31.674799999999998</v>
      </c>
      <c r="AG34" s="13">
        <f>VLOOKUP(A:A,[1]TDSheet!$A:$AG,33,0)</f>
        <v>27.597199999999997</v>
      </c>
      <c r="AH34" s="13">
        <f>VLOOKUP(A:A,[3]TDSheet!$A:$D,4,0)</f>
        <v>11.351000000000001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22.007999999999999</v>
      </c>
      <c r="D35" s="8">
        <v>21.634</v>
      </c>
      <c r="E35" s="8">
        <v>23.742999999999999</v>
      </c>
      <c r="F35" s="8">
        <v>19.899000000000001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30.885999999999999</v>
      </c>
      <c r="K35" s="13">
        <f t="shared" si="10"/>
        <v>-7.1430000000000007</v>
      </c>
      <c r="L35" s="13"/>
      <c r="M35" s="13">
        <f>VLOOKUP(A:A,[1]TDSheet!$A:$L,12,0)</f>
        <v>0</v>
      </c>
      <c r="N35" s="13">
        <f>VLOOKUP(A:A,[1]TDSheet!$A:$M,13,0)</f>
        <v>0</v>
      </c>
      <c r="O35" s="13">
        <f>VLOOKUP(A:A,[1]TDSheet!$A:$N,14,0)</f>
        <v>0</v>
      </c>
      <c r="P35" s="13">
        <f>VLOOKUP(A:A,[1]TDSheet!$A:$O,15,0)</f>
        <v>0</v>
      </c>
      <c r="Q35" s="13">
        <f>VLOOKUP(A:A,[1]TDSheet!$A:$U,21,0)</f>
        <v>10</v>
      </c>
      <c r="R35" s="13">
        <f>VLOOKUP(A:A,[1]TDSheet!$A:$V,22,0)</f>
        <v>0</v>
      </c>
      <c r="S35" s="13">
        <f>VLOOKUP(A:A,[1]TDSheet!$A:$X,24,0)</f>
        <v>10</v>
      </c>
      <c r="T35" s="13"/>
      <c r="U35" s="13"/>
      <c r="V35" s="13"/>
      <c r="W35" s="13">
        <f t="shared" si="11"/>
        <v>4.7485999999999997</v>
      </c>
      <c r="X35" s="16">
        <v>10</v>
      </c>
      <c r="Y35" s="17">
        <f t="shared" si="12"/>
        <v>10.508149770458662</v>
      </c>
      <c r="Z35" s="13">
        <f t="shared" si="13"/>
        <v>4.1904982521164138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1.7873999999999999</v>
      </c>
      <c r="AF35" s="13">
        <f>VLOOKUP(A:A,[1]TDSheet!$A:$AF,32,0)</f>
        <v>4.6256000000000004</v>
      </c>
      <c r="AG35" s="13">
        <f>VLOOKUP(A:A,[1]TDSheet!$A:$AG,33,0)</f>
        <v>3.411</v>
      </c>
      <c r="AH35" s="13">
        <f>VLOOKUP(A:A,[3]TDSheet!$A:$D,4,0)</f>
        <v>1.8180000000000001</v>
      </c>
      <c r="AI35" s="13">
        <f>VLOOKUP(A:A,[1]TDSheet!$A:$AI,35,0)</f>
        <v>0</v>
      </c>
      <c r="AJ35" s="13">
        <f t="shared" si="14"/>
        <v>10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-0.92</v>
      </c>
      <c r="D36" s="8">
        <v>25.056999999999999</v>
      </c>
      <c r="E36" s="8">
        <v>3.7120000000000002</v>
      </c>
      <c r="F36" s="8">
        <v>19.481999999999999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</v>
      </c>
      <c r="K36" s="13">
        <f t="shared" si="10"/>
        <v>-4.2880000000000003</v>
      </c>
      <c r="L36" s="13"/>
      <c r="M36" s="13">
        <f>VLOOKUP(A:A,[1]TDSheet!$A:$L,12,0)</f>
        <v>0</v>
      </c>
      <c r="N36" s="13">
        <f>VLOOKUP(A:A,[1]TDSheet!$A:$M,13,0)</f>
        <v>10</v>
      </c>
      <c r="O36" s="13">
        <f>VLOOKUP(A:A,[1]TDSheet!$A:$N,14,0)</f>
        <v>10</v>
      </c>
      <c r="P36" s="13">
        <f>VLOOKUP(A:A,[1]TDSheet!$A:$O,15,0)</f>
        <v>0</v>
      </c>
      <c r="Q36" s="13">
        <f>VLOOKUP(A:A,[1]TDSheet!$A:$U,21,0)</f>
        <v>0</v>
      </c>
      <c r="R36" s="13">
        <f>VLOOKUP(A:A,[1]TDSheet!$A:$V,22,0)</f>
        <v>0</v>
      </c>
      <c r="S36" s="13">
        <f>VLOOKUP(A:A,[1]TDSheet!$A:$X,24,0)</f>
        <v>0</v>
      </c>
      <c r="T36" s="13"/>
      <c r="U36" s="13"/>
      <c r="V36" s="13"/>
      <c r="W36" s="13">
        <f t="shared" si="11"/>
        <v>0.74240000000000006</v>
      </c>
      <c r="X36" s="16"/>
      <c r="Y36" s="17">
        <f t="shared" si="12"/>
        <v>53.181573275862064</v>
      </c>
      <c r="Z36" s="13">
        <f t="shared" si="13"/>
        <v>26.241918103448274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2.9973999999999998</v>
      </c>
      <c r="AF36" s="13">
        <f>VLOOKUP(A:A,[1]TDSheet!$A:$AF,32,0)</f>
        <v>2.7603999999999997</v>
      </c>
      <c r="AG36" s="13">
        <f>VLOOKUP(A:A,[1]TDSheet!$A:$AG,33,0)</f>
        <v>3.7164000000000001</v>
      </c>
      <c r="AH36" s="13">
        <f>VLOOKUP(A:A,[3]TDSheet!$A:$D,4,0)</f>
        <v>2.7850000000000001</v>
      </c>
      <c r="AI36" s="19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/>
      <c r="D37" s="8">
        <v>27.917000000000002</v>
      </c>
      <c r="E37" s="8">
        <v>4.5789999999999997</v>
      </c>
      <c r="F37" s="8">
        <v>23.338000000000001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11.201000000000001</v>
      </c>
      <c r="K37" s="13">
        <f t="shared" si="10"/>
        <v>-6.6220000000000008</v>
      </c>
      <c r="L37" s="13"/>
      <c r="M37" s="13">
        <f>VLOOKUP(A:A,[1]TDSheet!$A:$L,12,0)</f>
        <v>10</v>
      </c>
      <c r="N37" s="13">
        <f>VLOOKUP(A:A,[1]TDSheet!$A:$M,13,0)</f>
        <v>10</v>
      </c>
      <c r="O37" s="13">
        <f>VLOOKUP(A:A,[1]TDSheet!$A:$N,14,0)</f>
        <v>0</v>
      </c>
      <c r="P37" s="13">
        <f>VLOOKUP(A:A,[1]TDSheet!$A:$O,15,0)</f>
        <v>0</v>
      </c>
      <c r="Q37" s="13">
        <f>VLOOKUP(A:A,[1]TDSheet!$A:$U,21,0)</f>
        <v>0</v>
      </c>
      <c r="R37" s="13">
        <f>VLOOKUP(A:A,[1]TDSheet!$A:$V,22,0)</f>
        <v>0</v>
      </c>
      <c r="S37" s="13">
        <f>VLOOKUP(A:A,[1]TDSheet!$A:$X,24,0)</f>
        <v>0</v>
      </c>
      <c r="T37" s="13"/>
      <c r="U37" s="13"/>
      <c r="V37" s="13"/>
      <c r="W37" s="13">
        <f t="shared" si="11"/>
        <v>0.91579999999999995</v>
      </c>
      <c r="X37" s="16"/>
      <c r="Y37" s="17">
        <f t="shared" si="12"/>
        <v>47.322559510810223</v>
      </c>
      <c r="Z37" s="13">
        <f t="shared" si="13"/>
        <v>25.483730072068141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2.9750000000000001</v>
      </c>
      <c r="AF37" s="13">
        <f>VLOOKUP(A:A,[1]TDSheet!$A:$AF,32,0)</f>
        <v>2.226</v>
      </c>
      <c r="AG37" s="13">
        <f>VLOOKUP(A:A,[1]TDSheet!$A:$AG,33,0)</f>
        <v>3.9064000000000001</v>
      </c>
      <c r="AH37" s="13">
        <f>VLOOKUP(A:A,[3]TDSheet!$A:$D,4,0)</f>
        <v>1.8260000000000001</v>
      </c>
      <c r="AI37" s="19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1250</v>
      </c>
      <c r="D38" s="8">
        <v>584</v>
      </c>
      <c r="E38" s="8">
        <v>1714</v>
      </c>
      <c r="F38" s="8">
        <v>89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2025</v>
      </c>
      <c r="K38" s="13">
        <f t="shared" si="10"/>
        <v>-311</v>
      </c>
      <c r="L38" s="13"/>
      <c r="M38" s="13">
        <f>VLOOKUP(A:A,[1]TDSheet!$A:$L,12,0)</f>
        <v>400</v>
      </c>
      <c r="N38" s="13">
        <f>VLOOKUP(A:A,[1]TDSheet!$A:$M,13,0)</f>
        <v>500</v>
      </c>
      <c r="O38" s="13">
        <f>VLOOKUP(A:A,[1]TDSheet!$A:$N,14,0)</f>
        <v>200</v>
      </c>
      <c r="P38" s="13">
        <f>VLOOKUP(A:A,[1]TDSheet!$A:$O,15,0)</f>
        <v>600</v>
      </c>
      <c r="Q38" s="13">
        <f>VLOOKUP(A:A,[1]TDSheet!$A:$U,21,0)</f>
        <v>200</v>
      </c>
      <c r="R38" s="13">
        <f>VLOOKUP(A:A,[1]TDSheet!$A:$V,22,0)</f>
        <v>300</v>
      </c>
      <c r="S38" s="13">
        <f>VLOOKUP(A:A,[1]TDSheet!$A:$X,24,0)</f>
        <v>400</v>
      </c>
      <c r="T38" s="13"/>
      <c r="U38" s="13"/>
      <c r="V38" s="13"/>
      <c r="W38" s="13">
        <f t="shared" si="11"/>
        <v>342.8</v>
      </c>
      <c r="X38" s="16">
        <v>400</v>
      </c>
      <c r="Y38" s="17">
        <f t="shared" si="12"/>
        <v>9.0110851808634767</v>
      </c>
      <c r="Z38" s="13">
        <f t="shared" si="13"/>
        <v>0.25962660443407232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292.60000000000002</v>
      </c>
      <c r="AF38" s="13">
        <f>VLOOKUP(A:A,[1]TDSheet!$A:$AF,32,0)</f>
        <v>260</v>
      </c>
      <c r="AG38" s="13">
        <f>VLOOKUP(A:A,[1]TDSheet!$A:$AG,33,0)</f>
        <v>330</v>
      </c>
      <c r="AH38" s="13">
        <f>VLOOKUP(A:A,[3]TDSheet!$A:$D,4,0)</f>
        <v>157</v>
      </c>
      <c r="AI38" s="13" t="str">
        <f>VLOOKUP(A:A,[1]TDSheet!$A:$AI,35,0)</f>
        <v>ябиюль</v>
      </c>
      <c r="AJ38" s="13">
        <f t="shared" si="14"/>
        <v>140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1537</v>
      </c>
      <c r="D39" s="8">
        <v>2868</v>
      </c>
      <c r="E39" s="8">
        <v>3713</v>
      </c>
      <c r="F39" s="8">
        <v>566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5341.8</v>
      </c>
      <c r="K39" s="13">
        <f t="shared" si="10"/>
        <v>-1628.8000000000002</v>
      </c>
      <c r="L39" s="13">
        <v>-550</v>
      </c>
      <c r="M39" s="13">
        <f>VLOOKUP(A:A,[1]TDSheet!$A:$L,12,0)</f>
        <v>1100</v>
      </c>
      <c r="N39" s="13">
        <f>VLOOKUP(A:A,[1]TDSheet!$A:$M,13,0)</f>
        <v>900</v>
      </c>
      <c r="O39" s="13">
        <f>VLOOKUP(A:A,[1]TDSheet!$A:$N,14,0)</f>
        <v>1200</v>
      </c>
      <c r="P39" s="13">
        <f>VLOOKUP(A:A,[1]TDSheet!$A:$O,15,0)</f>
        <v>1100</v>
      </c>
      <c r="Q39" s="13">
        <f>VLOOKUP(A:A,[1]TDSheet!$A:$U,21,0)</f>
        <v>0</v>
      </c>
      <c r="R39" s="13">
        <f>VLOOKUP(A:A,[1]TDSheet!$A:$V,22,0)</f>
        <v>600</v>
      </c>
      <c r="S39" s="13">
        <f>VLOOKUP(A:A,[1]TDSheet!$A:$X,24,0)</f>
        <v>900</v>
      </c>
      <c r="T39" s="13"/>
      <c r="U39" s="13"/>
      <c r="V39" s="13"/>
      <c r="W39" s="13">
        <f t="shared" si="11"/>
        <v>575.79999999999995</v>
      </c>
      <c r="X39" s="16">
        <v>900</v>
      </c>
      <c r="Y39" s="17">
        <f t="shared" si="12"/>
        <v>11.663772143105247</v>
      </c>
      <c r="Z39" s="13">
        <f t="shared" si="13"/>
        <v>0.98298020145883991</v>
      </c>
      <c r="AA39" s="13"/>
      <c r="AB39" s="13"/>
      <c r="AC39" s="13"/>
      <c r="AD39" s="13">
        <f>VLOOKUP(A:A,[1]TDSheet!$A:$AD,30,0)</f>
        <v>834</v>
      </c>
      <c r="AE39" s="13">
        <f>VLOOKUP(A:A,[1]TDSheet!$A:$AE,31,0)</f>
        <v>717.2</v>
      </c>
      <c r="AF39" s="13">
        <f>VLOOKUP(A:A,[1]TDSheet!$A:$AF,32,0)</f>
        <v>823.8</v>
      </c>
      <c r="AG39" s="13">
        <f>VLOOKUP(A:A,[1]TDSheet!$A:$AG,33,0)</f>
        <v>801.4</v>
      </c>
      <c r="AH39" s="13">
        <f>VLOOKUP(A:A,[3]TDSheet!$A:$D,4,0)</f>
        <v>132</v>
      </c>
      <c r="AI39" s="13">
        <f>VLOOKUP(A:A,[1]TDSheet!$A:$AI,35,0)</f>
        <v>0</v>
      </c>
      <c r="AJ39" s="13">
        <f t="shared" si="14"/>
        <v>360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2891</v>
      </c>
      <c r="D40" s="8">
        <v>5580</v>
      </c>
      <c r="E40" s="8">
        <v>7885</v>
      </c>
      <c r="F40" s="8">
        <v>419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8560</v>
      </c>
      <c r="K40" s="13">
        <f t="shared" si="10"/>
        <v>-675</v>
      </c>
      <c r="L40" s="13"/>
      <c r="M40" s="13">
        <f>VLOOKUP(A:A,[1]TDSheet!$A:$L,12,0)</f>
        <v>400</v>
      </c>
      <c r="N40" s="13">
        <f>VLOOKUP(A:A,[1]TDSheet!$A:$M,13,0)</f>
        <v>900</v>
      </c>
      <c r="O40" s="13">
        <f>VLOOKUP(A:A,[1]TDSheet!$A:$N,14,0)</f>
        <v>1000</v>
      </c>
      <c r="P40" s="13">
        <f>VLOOKUP(A:A,[1]TDSheet!$A:$O,15,0)</f>
        <v>800</v>
      </c>
      <c r="Q40" s="13">
        <f>VLOOKUP(A:A,[1]TDSheet!$A:$U,21,0)</f>
        <v>500</v>
      </c>
      <c r="R40" s="13">
        <f>VLOOKUP(A:A,[1]TDSheet!$A:$V,22,0)</f>
        <v>1100</v>
      </c>
      <c r="S40" s="13">
        <f>VLOOKUP(A:A,[1]TDSheet!$A:$X,24,0)</f>
        <v>1000</v>
      </c>
      <c r="T40" s="13"/>
      <c r="U40" s="13"/>
      <c r="V40" s="13"/>
      <c r="W40" s="13">
        <f t="shared" si="11"/>
        <v>891</v>
      </c>
      <c r="X40" s="16">
        <v>1000</v>
      </c>
      <c r="Y40" s="17">
        <f t="shared" si="12"/>
        <v>7.9898989898989896</v>
      </c>
      <c r="Z40" s="13">
        <f t="shared" si="13"/>
        <v>0.47025813692480362</v>
      </c>
      <c r="AA40" s="13"/>
      <c r="AB40" s="13"/>
      <c r="AC40" s="13"/>
      <c r="AD40" s="13">
        <f>VLOOKUP(A:A,[1]TDSheet!$A:$AD,30,0)</f>
        <v>3430</v>
      </c>
      <c r="AE40" s="13">
        <f>VLOOKUP(A:A,[1]TDSheet!$A:$AE,31,0)</f>
        <v>1038.4000000000001</v>
      </c>
      <c r="AF40" s="13">
        <f>VLOOKUP(A:A,[1]TDSheet!$A:$AF,32,0)</f>
        <v>995.2</v>
      </c>
      <c r="AG40" s="13">
        <f>VLOOKUP(A:A,[1]TDSheet!$A:$AG,33,0)</f>
        <v>814.6</v>
      </c>
      <c r="AH40" s="13">
        <f>VLOOKUP(A:A,[3]TDSheet!$A:$D,4,0)</f>
        <v>969</v>
      </c>
      <c r="AI40" s="13" t="str">
        <f>VLOOKUP(A:A,[1]TDSheet!$A:$AI,35,0)</f>
        <v>оконч</v>
      </c>
      <c r="AJ40" s="13">
        <f t="shared" si="14"/>
        <v>450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354.30799999999999</v>
      </c>
      <c r="D41" s="8">
        <v>3293.5250000000001</v>
      </c>
      <c r="E41" s="8">
        <v>1135.385</v>
      </c>
      <c r="F41" s="8">
        <v>144.09100000000001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1418.5940000000001</v>
      </c>
      <c r="K41" s="13">
        <f t="shared" si="10"/>
        <v>-283.20900000000006</v>
      </c>
      <c r="L41" s="13"/>
      <c r="M41" s="13">
        <f>VLOOKUP(A:A,[1]TDSheet!$A:$L,12,0)</f>
        <v>400</v>
      </c>
      <c r="N41" s="13">
        <f>VLOOKUP(A:A,[1]TDSheet!$A:$M,13,0)</f>
        <v>250</v>
      </c>
      <c r="O41" s="13">
        <f>VLOOKUP(A:A,[1]TDSheet!$A:$N,14,0)</f>
        <v>300</v>
      </c>
      <c r="P41" s="13">
        <f>VLOOKUP(A:A,[1]TDSheet!$A:$O,15,0)</f>
        <v>250</v>
      </c>
      <c r="Q41" s="13">
        <f>VLOOKUP(A:A,[1]TDSheet!$A:$U,21,0)</f>
        <v>0</v>
      </c>
      <c r="R41" s="13">
        <f>VLOOKUP(A:A,[1]TDSheet!$A:$V,22,0)</f>
        <v>200</v>
      </c>
      <c r="S41" s="13">
        <f>VLOOKUP(A:A,[1]TDSheet!$A:$X,24,0)</f>
        <v>300</v>
      </c>
      <c r="T41" s="13"/>
      <c r="U41" s="13"/>
      <c r="V41" s="13"/>
      <c r="W41" s="13">
        <f t="shared" si="11"/>
        <v>227.077</v>
      </c>
      <c r="X41" s="16">
        <v>200</v>
      </c>
      <c r="Y41" s="17">
        <f t="shared" si="12"/>
        <v>9.0017527094333634</v>
      </c>
      <c r="Z41" s="13">
        <f t="shared" si="13"/>
        <v>0.63454687176596491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100.97619999999999</v>
      </c>
      <c r="AF41" s="13">
        <f>VLOOKUP(A:A,[1]TDSheet!$A:$AF,32,0)</f>
        <v>224.45160000000001</v>
      </c>
      <c r="AG41" s="13">
        <f>VLOOKUP(A:A,[1]TDSheet!$A:$AG,33,0)</f>
        <v>240.38119999999998</v>
      </c>
      <c r="AH41" s="13">
        <f>VLOOKUP(A:A,[3]TDSheet!$A:$D,4,0)</f>
        <v>210.63</v>
      </c>
      <c r="AI41" s="13" t="str">
        <f>VLOOKUP(A:A,[1]TDSheet!$A:$AI,35,0)</f>
        <v>сниж</v>
      </c>
      <c r="AJ41" s="13">
        <f t="shared" si="14"/>
        <v>200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647</v>
      </c>
      <c r="D42" s="8">
        <v>510</v>
      </c>
      <c r="E42" s="8">
        <v>697</v>
      </c>
      <c r="F42" s="8">
        <v>458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816</v>
      </c>
      <c r="K42" s="13">
        <f t="shared" si="10"/>
        <v>-119</v>
      </c>
      <c r="L42" s="13"/>
      <c r="M42" s="13">
        <f>VLOOKUP(A:A,[1]TDSheet!$A:$L,12,0)</f>
        <v>0</v>
      </c>
      <c r="N42" s="13">
        <f>VLOOKUP(A:A,[1]TDSheet!$A:$M,13,0)</f>
        <v>500</v>
      </c>
      <c r="O42" s="13">
        <f>VLOOKUP(A:A,[1]TDSheet!$A:$N,14,0)</f>
        <v>0</v>
      </c>
      <c r="P42" s="13">
        <f>VLOOKUP(A:A,[1]TDSheet!$A:$O,15,0)</f>
        <v>0</v>
      </c>
      <c r="Q42" s="13">
        <f>VLOOKUP(A:A,[1]TDSheet!$A:$U,21,0)</f>
        <v>0</v>
      </c>
      <c r="R42" s="13">
        <f>VLOOKUP(A:A,[1]TDSheet!$A:$V,22,0)</f>
        <v>0</v>
      </c>
      <c r="S42" s="13">
        <f>VLOOKUP(A:A,[1]TDSheet!$A:$X,24,0)</f>
        <v>300</v>
      </c>
      <c r="T42" s="13"/>
      <c r="U42" s="13"/>
      <c r="V42" s="13"/>
      <c r="W42" s="13">
        <f t="shared" si="11"/>
        <v>139.4</v>
      </c>
      <c r="X42" s="16"/>
      <c r="Y42" s="17">
        <f t="shared" si="12"/>
        <v>9.0243902439024382</v>
      </c>
      <c r="Z42" s="13">
        <f t="shared" si="13"/>
        <v>3.2855093256814918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124.2</v>
      </c>
      <c r="AF42" s="13">
        <f>VLOOKUP(A:A,[1]TDSheet!$A:$AF,32,0)</f>
        <v>172.2</v>
      </c>
      <c r="AG42" s="13">
        <f>VLOOKUP(A:A,[1]TDSheet!$A:$AG,33,0)</f>
        <v>130.6</v>
      </c>
      <c r="AH42" s="13">
        <f>VLOOKUP(A:A,[3]TDSheet!$A:$D,4,0)</f>
        <v>215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814</v>
      </c>
      <c r="D43" s="8">
        <v>649</v>
      </c>
      <c r="E43" s="8">
        <v>1167</v>
      </c>
      <c r="F43" s="8">
        <v>259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1493</v>
      </c>
      <c r="K43" s="13">
        <f t="shared" si="10"/>
        <v>-326</v>
      </c>
      <c r="L43" s="13"/>
      <c r="M43" s="13">
        <f>VLOOKUP(A:A,[1]TDSheet!$A:$L,12,0)</f>
        <v>170</v>
      </c>
      <c r="N43" s="13">
        <f>VLOOKUP(A:A,[1]TDSheet!$A:$M,13,0)</f>
        <v>250</v>
      </c>
      <c r="O43" s="13">
        <f>VLOOKUP(A:A,[1]TDSheet!$A:$N,14,0)</f>
        <v>400</v>
      </c>
      <c r="P43" s="13">
        <f>VLOOKUP(A:A,[1]TDSheet!$A:$O,15,0)</f>
        <v>300</v>
      </c>
      <c r="Q43" s="13">
        <f>VLOOKUP(A:A,[1]TDSheet!$A:$U,21,0)</f>
        <v>0</v>
      </c>
      <c r="R43" s="13">
        <f>VLOOKUP(A:A,[1]TDSheet!$A:$V,22,0)</f>
        <v>300</v>
      </c>
      <c r="S43" s="13">
        <f>VLOOKUP(A:A,[1]TDSheet!$A:$X,24,0)</f>
        <v>300</v>
      </c>
      <c r="T43" s="13"/>
      <c r="U43" s="13"/>
      <c r="V43" s="13"/>
      <c r="W43" s="13">
        <f t="shared" si="11"/>
        <v>233.4</v>
      </c>
      <c r="X43" s="16">
        <v>120</v>
      </c>
      <c r="Y43" s="17">
        <f t="shared" si="12"/>
        <v>8.9931448157669234</v>
      </c>
      <c r="Z43" s="13">
        <f t="shared" si="13"/>
        <v>1.1096829477292203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234.8</v>
      </c>
      <c r="AF43" s="13">
        <f>VLOOKUP(A:A,[1]TDSheet!$A:$AF,32,0)</f>
        <v>299.39999999999998</v>
      </c>
      <c r="AG43" s="13">
        <f>VLOOKUP(A:A,[1]TDSheet!$A:$AG,33,0)</f>
        <v>257.60000000000002</v>
      </c>
      <c r="AH43" s="13">
        <f>VLOOKUP(A:A,[3]TDSheet!$A:$D,4,0)</f>
        <v>205</v>
      </c>
      <c r="AI43" s="13">
        <f>VLOOKUP(A:A,[1]TDSheet!$A:$AI,35,0)</f>
        <v>0</v>
      </c>
      <c r="AJ43" s="13">
        <f t="shared" si="14"/>
        <v>42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222.83</v>
      </c>
      <c r="D44" s="8">
        <v>155.21299999999999</v>
      </c>
      <c r="E44" s="8">
        <v>241.298</v>
      </c>
      <c r="F44" s="8">
        <v>129.66200000000001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285.44900000000001</v>
      </c>
      <c r="K44" s="13">
        <f t="shared" si="10"/>
        <v>-44.15100000000001</v>
      </c>
      <c r="L44" s="13"/>
      <c r="M44" s="13">
        <f>VLOOKUP(A:A,[1]TDSheet!$A:$L,12,0)</f>
        <v>0</v>
      </c>
      <c r="N44" s="13">
        <f>VLOOKUP(A:A,[1]TDSheet!$A:$M,13,0)</f>
        <v>50</v>
      </c>
      <c r="O44" s="13">
        <f>VLOOKUP(A:A,[1]TDSheet!$A:$N,14,0)</f>
        <v>50</v>
      </c>
      <c r="P44" s="13">
        <f>VLOOKUP(A:A,[1]TDSheet!$A:$O,15,0)</f>
        <v>30</v>
      </c>
      <c r="Q44" s="13">
        <f>VLOOKUP(A:A,[1]TDSheet!$A:$U,21,0)</f>
        <v>0</v>
      </c>
      <c r="R44" s="13">
        <f>VLOOKUP(A:A,[1]TDSheet!$A:$V,22,0)</f>
        <v>50</v>
      </c>
      <c r="S44" s="13">
        <f>VLOOKUP(A:A,[1]TDSheet!$A:$X,24,0)</f>
        <v>50</v>
      </c>
      <c r="T44" s="13"/>
      <c r="U44" s="13"/>
      <c r="V44" s="13"/>
      <c r="W44" s="13">
        <f t="shared" si="11"/>
        <v>48.259599999999999</v>
      </c>
      <c r="X44" s="16">
        <v>80</v>
      </c>
      <c r="Y44" s="17">
        <f t="shared" si="12"/>
        <v>9.1103531732546479</v>
      </c>
      <c r="Z44" s="13">
        <f t="shared" si="13"/>
        <v>2.6867607688418471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50.664400000000001</v>
      </c>
      <c r="AF44" s="13">
        <f>VLOOKUP(A:A,[1]TDSheet!$A:$AF,32,0)</f>
        <v>62.861800000000002</v>
      </c>
      <c r="AG44" s="13">
        <f>VLOOKUP(A:A,[1]TDSheet!$A:$AG,33,0)</f>
        <v>48.336200000000005</v>
      </c>
      <c r="AH44" s="13">
        <f>VLOOKUP(A:A,[3]TDSheet!$A:$D,4,0)</f>
        <v>51.015999999999998</v>
      </c>
      <c r="AI44" s="13">
        <f>VLOOKUP(A:A,[1]TDSheet!$A:$AI,35,0)</f>
        <v>0</v>
      </c>
      <c r="AJ44" s="13">
        <f t="shared" si="14"/>
        <v>80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581</v>
      </c>
      <c r="D45" s="8">
        <v>628</v>
      </c>
      <c r="E45" s="8">
        <v>1151</v>
      </c>
      <c r="F45" s="8">
        <v>33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1379</v>
      </c>
      <c r="K45" s="13">
        <f t="shared" si="10"/>
        <v>-228</v>
      </c>
      <c r="L45" s="13"/>
      <c r="M45" s="13">
        <f>VLOOKUP(A:A,[1]TDSheet!$A:$L,12,0)</f>
        <v>200</v>
      </c>
      <c r="N45" s="13">
        <f>VLOOKUP(A:A,[1]TDSheet!$A:$M,13,0)</f>
        <v>300</v>
      </c>
      <c r="O45" s="13">
        <f>VLOOKUP(A:A,[1]TDSheet!$A:$N,14,0)</f>
        <v>500</v>
      </c>
      <c r="P45" s="13">
        <f>VLOOKUP(A:A,[1]TDSheet!$A:$O,15,0)</f>
        <v>200</v>
      </c>
      <c r="Q45" s="13">
        <f>VLOOKUP(A:A,[1]TDSheet!$A:$U,21,0)</f>
        <v>0</v>
      </c>
      <c r="R45" s="13">
        <f>VLOOKUP(A:A,[1]TDSheet!$A:$V,22,0)</f>
        <v>300</v>
      </c>
      <c r="S45" s="13">
        <f>VLOOKUP(A:A,[1]TDSheet!$A:$X,24,0)</f>
        <v>300</v>
      </c>
      <c r="T45" s="13"/>
      <c r="U45" s="13"/>
      <c r="V45" s="13"/>
      <c r="W45" s="13">
        <f t="shared" si="11"/>
        <v>230.2</v>
      </c>
      <c r="X45" s="16">
        <v>240</v>
      </c>
      <c r="Y45" s="17">
        <f t="shared" si="12"/>
        <v>9.0052128583840148</v>
      </c>
      <c r="Z45" s="13">
        <f t="shared" si="13"/>
        <v>0.14335360556038229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236.6</v>
      </c>
      <c r="AF45" s="13">
        <f>VLOOKUP(A:A,[1]TDSheet!$A:$AF,32,0)</f>
        <v>269.60000000000002</v>
      </c>
      <c r="AG45" s="13">
        <f>VLOOKUP(A:A,[1]TDSheet!$A:$AG,33,0)</f>
        <v>243</v>
      </c>
      <c r="AH45" s="13">
        <f>VLOOKUP(A:A,[3]TDSheet!$A:$D,4,0)</f>
        <v>259</v>
      </c>
      <c r="AI45" s="13">
        <f>VLOOKUP(A:A,[1]TDSheet!$A:$AI,35,0)</f>
        <v>0</v>
      </c>
      <c r="AJ45" s="13">
        <f t="shared" si="14"/>
        <v>96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1105</v>
      </c>
      <c r="D46" s="8">
        <v>1811</v>
      </c>
      <c r="E46" s="8">
        <v>2361</v>
      </c>
      <c r="F46" s="8">
        <v>488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3158</v>
      </c>
      <c r="K46" s="13">
        <f t="shared" si="10"/>
        <v>-797</v>
      </c>
      <c r="L46" s="13">
        <v>-480</v>
      </c>
      <c r="M46" s="13">
        <f>VLOOKUP(A:A,[1]TDSheet!$A:$L,12,0)</f>
        <v>700</v>
      </c>
      <c r="N46" s="13">
        <f>VLOOKUP(A:A,[1]TDSheet!$A:$M,13,0)</f>
        <v>600</v>
      </c>
      <c r="O46" s="13">
        <f>VLOOKUP(A:A,[1]TDSheet!$A:$N,14,0)</f>
        <v>600</v>
      </c>
      <c r="P46" s="13">
        <f>VLOOKUP(A:A,[1]TDSheet!$A:$O,15,0)</f>
        <v>700</v>
      </c>
      <c r="Q46" s="13">
        <f>VLOOKUP(A:A,[1]TDSheet!$A:$U,21,0)</f>
        <v>100</v>
      </c>
      <c r="R46" s="13">
        <f>VLOOKUP(A:A,[1]TDSheet!$A:$V,22,0)</f>
        <v>500</v>
      </c>
      <c r="S46" s="13">
        <f>VLOOKUP(A:A,[1]TDSheet!$A:$X,24,0)</f>
        <v>600</v>
      </c>
      <c r="T46" s="13"/>
      <c r="U46" s="13"/>
      <c r="V46" s="13"/>
      <c r="W46" s="13">
        <f t="shared" si="11"/>
        <v>472.2</v>
      </c>
      <c r="X46" s="16">
        <v>400</v>
      </c>
      <c r="Y46" s="17">
        <f t="shared" si="12"/>
        <v>8.9114781872088109</v>
      </c>
      <c r="Z46" s="13">
        <f t="shared" si="13"/>
        <v>1.033460398136383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554</v>
      </c>
      <c r="AF46" s="13">
        <f>VLOOKUP(A:A,[1]TDSheet!$A:$AF,32,0)</f>
        <v>566.6</v>
      </c>
      <c r="AG46" s="13">
        <f>VLOOKUP(A:A,[1]TDSheet!$A:$AG,33,0)</f>
        <v>551.20000000000005</v>
      </c>
      <c r="AH46" s="13">
        <f>VLOOKUP(A:A,[3]TDSheet!$A:$D,4,0)</f>
        <v>176</v>
      </c>
      <c r="AI46" s="13">
        <f>VLOOKUP(A:A,[1]TDSheet!$A:$AI,35,0)</f>
        <v>0</v>
      </c>
      <c r="AJ46" s="13">
        <f t="shared" si="14"/>
        <v>160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75.165000000000006</v>
      </c>
      <c r="D47" s="8">
        <v>139.72800000000001</v>
      </c>
      <c r="E47" s="8">
        <v>163.27099999999999</v>
      </c>
      <c r="F47" s="8">
        <v>50.106999999999999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184.494</v>
      </c>
      <c r="K47" s="13">
        <f t="shared" si="10"/>
        <v>-21.223000000000013</v>
      </c>
      <c r="L47" s="13"/>
      <c r="M47" s="13">
        <f>VLOOKUP(A:A,[1]TDSheet!$A:$L,12,0)</f>
        <v>40</v>
      </c>
      <c r="N47" s="13">
        <f>VLOOKUP(A:A,[1]TDSheet!$A:$M,13,0)</f>
        <v>30</v>
      </c>
      <c r="O47" s="13">
        <f>VLOOKUP(A:A,[1]TDSheet!$A:$N,14,0)</f>
        <v>30</v>
      </c>
      <c r="P47" s="13">
        <f>VLOOKUP(A:A,[1]TDSheet!$A:$O,15,0)</f>
        <v>30</v>
      </c>
      <c r="Q47" s="13">
        <f>VLOOKUP(A:A,[1]TDSheet!$A:$U,21,0)</f>
        <v>0</v>
      </c>
      <c r="R47" s="13">
        <f>VLOOKUP(A:A,[1]TDSheet!$A:$V,22,0)</f>
        <v>20</v>
      </c>
      <c r="S47" s="13">
        <f>VLOOKUP(A:A,[1]TDSheet!$A:$X,24,0)</f>
        <v>30</v>
      </c>
      <c r="T47" s="13"/>
      <c r="U47" s="13"/>
      <c r="V47" s="13"/>
      <c r="W47" s="13">
        <f t="shared" si="11"/>
        <v>32.654199999999996</v>
      </c>
      <c r="X47" s="16">
        <v>60</v>
      </c>
      <c r="Y47" s="17">
        <f t="shared" si="12"/>
        <v>8.884217037930803</v>
      </c>
      <c r="Z47" s="13">
        <f t="shared" si="13"/>
        <v>1.5344733602415617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26.745600000000003</v>
      </c>
      <c r="AF47" s="13">
        <f>VLOOKUP(A:A,[1]TDSheet!$A:$AF,32,0)</f>
        <v>30.8628</v>
      </c>
      <c r="AG47" s="13">
        <f>VLOOKUP(A:A,[1]TDSheet!$A:$AG,33,0)</f>
        <v>30.960799999999999</v>
      </c>
      <c r="AH47" s="13">
        <f>VLOOKUP(A:A,[3]TDSheet!$A:$D,4,0)</f>
        <v>26.925999999999998</v>
      </c>
      <c r="AI47" s="13">
        <f>VLOOKUP(A:A,[1]TDSheet!$A:$AI,35,0)</f>
        <v>0</v>
      </c>
      <c r="AJ47" s="13">
        <f t="shared" si="14"/>
        <v>60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339.47300000000001</v>
      </c>
      <c r="D48" s="8">
        <v>275.47000000000003</v>
      </c>
      <c r="E48" s="8">
        <v>516.346</v>
      </c>
      <c r="F48" s="8">
        <v>89.334999999999994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673.072</v>
      </c>
      <c r="K48" s="13">
        <f t="shared" si="10"/>
        <v>-156.726</v>
      </c>
      <c r="L48" s="13"/>
      <c r="M48" s="13">
        <f>VLOOKUP(A:A,[1]TDSheet!$A:$L,12,0)</f>
        <v>160</v>
      </c>
      <c r="N48" s="13">
        <f>VLOOKUP(A:A,[1]TDSheet!$A:$M,13,0)</f>
        <v>120</v>
      </c>
      <c r="O48" s="13">
        <f>VLOOKUP(A:A,[1]TDSheet!$A:$N,14,0)</f>
        <v>150</v>
      </c>
      <c r="P48" s="13">
        <f>VLOOKUP(A:A,[1]TDSheet!$A:$O,15,0)</f>
        <v>150</v>
      </c>
      <c r="Q48" s="13">
        <f>VLOOKUP(A:A,[1]TDSheet!$A:$U,21,0)</f>
        <v>0</v>
      </c>
      <c r="R48" s="13">
        <f>VLOOKUP(A:A,[1]TDSheet!$A:$V,22,0)</f>
        <v>100</v>
      </c>
      <c r="S48" s="13">
        <f>VLOOKUP(A:A,[1]TDSheet!$A:$X,24,0)</f>
        <v>100</v>
      </c>
      <c r="T48" s="13"/>
      <c r="U48" s="13"/>
      <c r="V48" s="13"/>
      <c r="W48" s="13">
        <f t="shared" si="11"/>
        <v>103.2692</v>
      </c>
      <c r="X48" s="16">
        <v>70</v>
      </c>
      <c r="Y48" s="17">
        <f t="shared" si="12"/>
        <v>9.0959840881889278</v>
      </c>
      <c r="Z48" s="13">
        <f t="shared" si="13"/>
        <v>0.86506915905226334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90.123999999999995</v>
      </c>
      <c r="AF48" s="13">
        <f>VLOOKUP(A:A,[1]TDSheet!$A:$AF,32,0)</f>
        <v>119.28420000000001</v>
      </c>
      <c r="AG48" s="13">
        <f>VLOOKUP(A:A,[1]TDSheet!$A:$AG,33,0)</f>
        <v>119.048</v>
      </c>
      <c r="AH48" s="13">
        <f>VLOOKUP(A:A,[3]TDSheet!$A:$D,4,0)</f>
        <v>65.576999999999998</v>
      </c>
      <c r="AI48" s="13" t="str">
        <f>VLOOKUP(A:A,[1]TDSheet!$A:$AI,35,0)</f>
        <v>сниж</v>
      </c>
      <c r="AJ48" s="13">
        <f t="shared" si="14"/>
        <v>70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706</v>
      </c>
      <c r="D49" s="8">
        <v>548</v>
      </c>
      <c r="E49" s="8">
        <v>1056</v>
      </c>
      <c r="F49" s="8">
        <v>152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1542.3</v>
      </c>
      <c r="K49" s="13">
        <f t="shared" si="10"/>
        <v>-486.29999999999995</v>
      </c>
      <c r="L49" s="13"/>
      <c r="M49" s="13">
        <f>VLOOKUP(A:A,[1]TDSheet!$A:$L,12,0)</f>
        <v>300</v>
      </c>
      <c r="N49" s="13">
        <f>VLOOKUP(A:A,[1]TDSheet!$A:$M,13,0)</f>
        <v>250</v>
      </c>
      <c r="O49" s="13">
        <f>VLOOKUP(A:A,[1]TDSheet!$A:$N,14,0)</f>
        <v>400</v>
      </c>
      <c r="P49" s="13">
        <f>VLOOKUP(A:A,[1]TDSheet!$A:$O,15,0)</f>
        <v>300</v>
      </c>
      <c r="Q49" s="13">
        <f>VLOOKUP(A:A,[1]TDSheet!$A:$U,21,0)</f>
        <v>100</v>
      </c>
      <c r="R49" s="13">
        <f>VLOOKUP(A:A,[1]TDSheet!$A:$V,22,0)</f>
        <v>250</v>
      </c>
      <c r="S49" s="13">
        <f>VLOOKUP(A:A,[1]TDSheet!$A:$X,24,0)</f>
        <v>300</v>
      </c>
      <c r="T49" s="13"/>
      <c r="U49" s="13"/>
      <c r="V49" s="13"/>
      <c r="W49" s="13">
        <f t="shared" si="11"/>
        <v>211.2</v>
      </c>
      <c r="X49" s="16"/>
      <c r="Y49" s="17">
        <f t="shared" si="12"/>
        <v>9.7159090909090917</v>
      </c>
      <c r="Z49" s="13">
        <f t="shared" si="13"/>
        <v>0.71969696969696972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267.60000000000002</v>
      </c>
      <c r="AF49" s="13">
        <f>VLOOKUP(A:A,[1]TDSheet!$A:$AF,32,0)</f>
        <v>284.39999999999998</v>
      </c>
      <c r="AG49" s="13">
        <f>VLOOKUP(A:A,[1]TDSheet!$A:$AG,33,0)</f>
        <v>257.2</v>
      </c>
      <c r="AH49" s="13">
        <f>VLOOKUP(A:A,[3]TDSheet!$A:$D,4,0)</f>
        <v>112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563</v>
      </c>
      <c r="D50" s="8">
        <v>2493</v>
      </c>
      <c r="E50" s="18">
        <v>2269</v>
      </c>
      <c r="F50" s="18">
        <v>289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2395</v>
      </c>
      <c r="K50" s="13">
        <f t="shared" si="10"/>
        <v>-126</v>
      </c>
      <c r="L50" s="13"/>
      <c r="M50" s="13">
        <f>VLOOKUP(A:A,[1]TDSheet!$A:$L,12,0)</f>
        <v>700</v>
      </c>
      <c r="N50" s="13">
        <f>VLOOKUP(A:A,[1]TDSheet!$A:$M,13,0)</f>
        <v>600</v>
      </c>
      <c r="O50" s="13">
        <f>VLOOKUP(A:A,[1]TDSheet!$A:$N,14,0)</f>
        <v>700</v>
      </c>
      <c r="P50" s="13">
        <f>VLOOKUP(A:A,[1]TDSheet!$A:$O,15,0)</f>
        <v>650</v>
      </c>
      <c r="Q50" s="13">
        <f>VLOOKUP(A:A,[1]TDSheet!$A:$U,21,0)</f>
        <v>0</v>
      </c>
      <c r="R50" s="13">
        <f>VLOOKUP(A:A,[1]TDSheet!$A:$V,22,0)</f>
        <v>500</v>
      </c>
      <c r="S50" s="13">
        <f>VLOOKUP(A:A,[1]TDSheet!$A:$X,24,0)</f>
        <v>500</v>
      </c>
      <c r="T50" s="13"/>
      <c r="U50" s="13"/>
      <c r="V50" s="13"/>
      <c r="W50" s="13">
        <f t="shared" si="11"/>
        <v>453.8</v>
      </c>
      <c r="X50" s="16">
        <v>300</v>
      </c>
      <c r="Y50" s="17">
        <f t="shared" si="12"/>
        <v>9.341119435874834</v>
      </c>
      <c r="Z50" s="13">
        <f t="shared" si="13"/>
        <v>0.63684442485676507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481.2</v>
      </c>
      <c r="AF50" s="13">
        <f>VLOOKUP(A:A,[1]TDSheet!$A:$AF,32,0)</f>
        <v>522.20000000000005</v>
      </c>
      <c r="AG50" s="13">
        <f>VLOOKUP(A:A,[1]TDSheet!$A:$AG,33,0)</f>
        <v>526.6</v>
      </c>
      <c r="AH50" s="13">
        <f>VLOOKUP(A:A,[3]TDSheet!$A:$D,4,0)</f>
        <v>265</v>
      </c>
      <c r="AI50" s="13">
        <f>VLOOKUP(A:A,[1]TDSheet!$A:$AI,35,0)</f>
        <v>0</v>
      </c>
      <c r="AJ50" s="13">
        <f t="shared" si="14"/>
        <v>105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583</v>
      </c>
      <c r="D51" s="8">
        <v>778</v>
      </c>
      <c r="E51" s="8">
        <v>1068</v>
      </c>
      <c r="F51" s="8">
        <v>249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1780</v>
      </c>
      <c r="K51" s="13">
        <f t="shared" si="10"/>
        <v>-712</v>
      </c>
      <c r="L51" s="13"/>
      <c r="M51" s="13">
        <f>VLOOKUP(A:A,[1]TDSheet!$A:$L,12,0)</f>
        <v>330</v>
      </c>
      <c r="N51" s="13">
        <f>VLOOKUP(A:A,[1]TDSheet!$A:$M,13,0)</f>
        <v>300</v>
      </c>
      <c r="O51" s="13">
        <f>VLOOKUP(A:A,[1]TDSheet!$A:$N,14,0)</f>
        <v>400</v>
      </c>
      <c r="P51" s="13">
        <f>VLOOKUP(A:A,[1]TDSheet!$A:$O,15,0)</f>
        <v>400</v>
      </c>
      <c r="Q51" s="13">
        <f>VLOOKUP(A:A,[1]TDSheet!$A:$U,21,0)</f>
        <v>0</v>
      </c>
      <c r="R51" s="13">
        <f>VLOOKUP(A:A,[1]TDSheet!$A:$V,22,0)</f>
        <v>0</v>
      </c>
      <c r="S51" s="13">
        <f>VLOOKUP(A:A,[1]TDSheet!$A:$X,24,0)</f>
        <v>300</v>
      </c>
      <c r="T51" s="13"/>
      <c r="U51" s="13"/>
      <c r="V51" s="13"/>
      <c r="W51" s="13">
        <f t="shared" si="11"/>
        <v>213.6</v>
      </c>
      <c r="X51" s="16">
        <v>100</v>
      </c>
      <c r="Y51" s="17">
        <f t="shared" si="12"/>
        <v>9.7331460674157313</v>
      </c>
      <c r="Z51" s="13">
        <f t="shared" si="13"/>
        <v>1.1657303370786518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253.6</v>
      </c>
      <c r="AF51" s="13">
        <f>VLOOKUP(A:A,[1]TDSheet!$A:$AF,32,0)</f>
        <v>287</v>
      </c>
      <c r="AG51" s="13">
        <f>VLOOKUP(A:A,[1]TDSheet!$A:$AG,33,0)</f>
        <v>288.8</v>
      </c>
      <c r="AH51" s="13">
        <f>VLOOKUP(A:A,[3]TDSheet!$A:$D,4,0)</f>
        <v>184</v>
      </c>
      <c r="AI51" s="13">
        <f>VLOOKUP(A:A,[1]TDSheet!$A:$AI,35,0)</f>
        <v>0</v>
      </c>
      <c r="AJ51" s="13">
        <f t="shared" si="14"/>
        <v>40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315.16000000000003</v>
      </c>
      <c r="D52" s="8">
        <v>98.766000000000005</v>
      </c>
      <c r="E52" s="8">
        <v>316.69</v>
      </c>
      <c r="F52" s="8">
        <v>89.096000000000004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340.24099999999999</v>
      </c>
      <c r="K52" s="13">
        <f t="shared" si="10"/>
        <v>-23.550999999999988</v>
      </c>
      <c r="L52" s="13"/>
      <c r="M52" s="13">
        <f>VLOOKUP(A:A,[1]TDSheet!$A:$L,12,0)</f>
        <v>50</v>
      </c>
      <c r="N52" s="13">
        <f>VLOOKUP(A:A,[1]TDSheet!$A:$M,13,0)</f>
        <v>50</v>
      </c>
      <c r="O52" s="13">
        <f>VLOOKUP(A:A,[1]TDSheet!$A:$N,14,0)</f>
        <v>50</v>
      </c>
      <c r="P52" s="13">
        <f>VLOOKUP(A:A,[1]TDSheet!$A:$O,15,0)</f>
        <v>0</v>
      </c>
      <c r="Q52" s="13">
        <f>VLOOKUP(A:A,[1]TDSheet!$A:$U,21,0)</f>
        <v>50</v>
      </c>
      <c r="R52" s="13">
        <f>VLOOKUP(A:A,[1]TDSheet!$A:$V,22,0)</f>
        <v>100</v>
      </c>
      <c r="S52" s="13">
        <f>VLOOKUP(A:A,[1]TDSheet!$A:$X,24,0)</f>
        <v>50</v>
      </c>
      <c r="T52" s="13"/>
      <c r="U52" s="13"/>
      <c r="V52" s="13"/>
      <c r="W52" s="13">
        <f t="shared" si="11"/>
        <v>63.338000000000001</v>
      </c>
      <c r="X52" s="16">
        <v>100</v>
      </c>
      <c r="Y52" s="17">
        <f t="shared" si="12"/>
        <v>8.5114149483722255</v>
      </c>
      <c r="Z52" s="13">
        <f t="shared" si="13"/>
        <v>1.4066752976096499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50.564</v>
      </c>
      <c r="AF52" s="13">
        <f>VLOOKUP(A:A,[1]TDSheet!$A:$AF,32,0)</f>
        <v>67.752600000000001</v>
      </c>
      <c r="AG52" s="13">
        <f>VLOOKUP(A:A,[1]TDSheet!$A:$AG,33,0)</f>
        <v>55.670399999999994</v>
      </c>
      <c r="AH52" s="13">
        <f>VLOOKUP(A:A,[3]TDSheet!$A:$D,4,0)</f>
        <v>74.421000000000006</v>
      </c>
      <c r="AI52" s="13">
        <f>VLOOKUP(A:A,[1]TDSheet!$A:$AI,35,0)</f>
        <v>0</v>
      </c>
      <c r="AJ52" s="13">
        <f t="shared" si="14"/>
        <v>100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995.28800000000001</v>
      </c>
      <c r="D53" s="8">
        <v>5565.3339999999998</v>
      </c>
      <c r="E53" s="8">
        <v>921.22299999999996</v>
      </c>
      <c r="F53" s="8">
        <v>143.96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1195.2370000000001</v>
      </c>
      <c r="K53" s="13">
        <f t="shared" si="10"/>
        <v>-274.01400000000012</v>
      </c>
      <c r="L53" s="13"/>
      <c r="M53" s="13">
        <f>VLOOKUP(A:A,[1]TDSheet!$A:$L,12,0)</f>
        <v>0</v>
      </c>
      <c r="N53" s="13">
        <f>VLOOKUP(A:A,[1]TDSheet!$A:$M,13,0)</f>
        <v>150</v>
      </c>
      <c r="O53" s="13">
        <f>VLOOKUP(A:A,[1]TDSheet!$A:$N,14,0)</f>
        <v>100</v>
      </c>
      <c r="P53" s="13">
        <f>VLOOKUP(A:A,[1]TDSheet!$A:$O,15,0)</f>
        <v>200</v>
      </c>
      <c r="Q53" s="13">
        <f>VLOOKUP(A:A,[1]TDSheet!$A:$U,21,0)</f>
        <v>300</v>
      </c>
      <c r="R53" s="13">
        <f>VLOOKUP(A:A,[1]TDSheet!$A:$V,22,0)</f>
        <v>400</v>
      </c>
      <c r="S53" s="13">
        <f>VLOOKUP(A:A,[1]TDSheet!$A:$X,24,0)</f>
        <v>300</v>
      </c>
      <c r="T53" s="13"/>
      <c r="U53" s="13"/>
      <c r="V53" s="13"/>
      <c r="W53" s="13">
        <f t="shared" si="11"/>
        <v>184.24459999999999</v>
      </c>
      <c r="X53" s="16">
        <v>200</v>
      </c>
      <c r="Y53" s="17">
        <f t="shared" si="12"/>
        <v>9.7368389629872478</v>
      </c>
      <c r="Z53" s="13">
        <f t="shared" si="13"/>
        <v>0.781352614947738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130.22280000000001</v>
      </c>
      <c r="AF53" s="13">
        <f>VLOOKUP(A:A,[1]TDSheet!$A:$AF,32,0)</f>
        <v>150.09300000000002</v>
      </c>
      <c r="AG53" s="13">
        <f>VLOOKUP(A:A,[1]TDSheet!$A:$AG,33,0)</f>
        <v>148.56900000000002</v>
      </c>
      <c r="AH53" s="13">
        <f>VLOOKUP(A:A,[3]TDSheet!$A:$D,4,0)</f>
        <v>31.696000000000002</v>
      </c>
      <c r="AI53" s="13" t="str">
        <f>VLOOKUP(A:A,[1]TDSheet!$A:$AI,35,0)</f>
        <v>ябиюль</v>
      </c>
      <c r="AJ53" s="13">
        <f t="shared" si="14"/>
        <v>200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49.97</v>
      </c>
      <c r="D54" s="8">
        <v>25.542999999999999</v>
      </c>
      <c r="E54" s="8">
        <v>36.200000000000003</v>
      </c>
      <c r="F54" s="8">
        <v>39.313000000000002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57.301000000000002</v>
      </c>
      <c r="K54" s="13">
        <f t="shared" si="10"/>
        <v>-21.100999999999999</v>
      </c>
      <c r="L54" s="13"/>
      <c r="M54" s="13">
        <f>VLOOKUP(A:A,[1]TDSheet!$A:$L,12,0)</f>
        <v>0</v>
      </c>
      <c r="N54" s="13">
        <f>VLOOKUP(A:A,[1]TDSheet!$A:$M,13,0)</f>
        <v>10</v>
      </c>
      <c r="O54" s="13">
        <f>VLOOKUP(A:A,[1]TDSheet!$A:$N,14,0)</f>
        <v>0</v>
      </c>
      <c r="P54" s="13">
        <f>VLOOKUP(A:A,[1]TDSheet!$A:$O,15,0)</f>
        <v>0</v>
      </c>
      <c r="Q54" s="13">
        <f>VLOOKUP(A:A,[1]TDSheet!$A:$U,21,0)</f>
        <v>0</v>
      </c>
      <c r="R54" s="13">
        <f>VLOOKUP(A:A,[1]TDSheet!$A:$V,22,0)</f>
        <v>20</v>
      </c>
      <c r="S54" s="13">
        <f>VLOOKUP(A:A,[1]TDSheet!$A:$X,24,0)</f>
        <v>0</v>
      </c>
      <c r="T54" s="13"/>
      <c r="U54" s="13"/>
      <c r="V54" s="13"/>
      <c r="W54" s="13">
        <f t="shared" si="11"/>
        <v>7.24</v>
      </c>
      <c r="X54" s="16"/>
      <c r="Y54" s="17">
        <f t="shared" si="12"/>
        <v>9.5736187845303871</v>
      </c>
      <c r="Z54" s="13">
        <f t="shared" si="13"/>
        <v>5.4299723756906078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7.1956000000000007</v>
      </c>
      <c r="AF54" s="13">
        <f>VLOOKUP(A:A,[1]TDSheet!$A:$AF,32,0)</f>
        <v>8.9980000000000011</v>
      </c>
      <c r="AG54" s="13">
        <f>VLOOKUP(A:A,[1]TDSheet!$A:$AG,33,0)</f>
        <v>7.8182</v>
      </c>
      <c r="AH54" s="13">
        <f>VLOOKUP(A:A,[3]TDSheet!$A:$D,4,0)</f>
        <v>7.5449999999999999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2026.3150000000001</v>
      </c>
      <c r="D55" s="8">
        <v>2360.2399999999998</v>
      </c>
      <c r="E55" s="8">
        <v>4146.3819999999996</v>
      </c>
      <c r="F55" s="8">
        <v>161.821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4394.7380000000003</v>
      </c>
      <c r="K55" s="13">
        <f t="shared" si="10"/>
        <v>-248.35600000000068</v>
      </c>
      <c r="L55" s="13"/>
      <c r="M55" s="13">
        <f>VLOOKUP(A:A,[1]TDSheet!$A:$L,12,0)</f>
        <v>900</v>
      </c>
      <c r="N55" s="13">
        <f>VLOOKUP(A:A,[1]TDSheet!$A:$M,13,0)</f>
        <v>900</v>
      </c>
      <c r="O55" s="13">
        <f>VLOOKUP(A:A,[1]TDSheet!$A:$N,14,0)</f>
        <v>800</v>
      </c>
      <c r="P55" s="13">
        <f>VLOOKUP(A:A,[1]TDSheet!$A:$O,15,0)</f>
        <v>900</v>
      </c>
      <c r="Q55" s="13">
        <f>VLOOKUP(A:A,[1]TDSheet!$A:$U,21,0)</f>
        <v>600</v>
      </c>
      <c r="R55" s="13">
        <f>VLOOKUP(A:A,[1]TDSheet!$A:$V,22,0)</f>
        <v>1100</v>
      </c>
      <c r="S55" s="13">
        <f>VLOOKUP(A:A,[1]TDSheet!$A:$X,24,0)</f>
        <v>1100</v>
      </c>
      <c r="T55" s="13"/>
      <c r="U55" s="13"/>
      <c r="V55" s="13"/>
      <c r="W55" s="13">
        <f t="shared" si="11"/>
        <v>829.27639999999997</v>
      </c>
      <c r="X55" s="16">
        <v>800</v>
      </c>
      <c r="Y55" s="17">
        <f t="shared" si="12"/>
        <v>8.7568161833617832</v>
      </c>
      <c r="Z55" s="13">
        <f t="shared" si="13"/>
        <v>0.1951351805019412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921.26039999999989</v>
      </c>
      <c r="AF55" s="13">
        <f>VLOOKUP(A:A,[1]TDSheet!$A:$AF,32,0)</f>
        <v>857.73979999999995</v>
      </c>
      <c r="AG55" s="13">
        <f>VLOOKUP(A:A,[1]TDSheet!$A:$AG,33,0)</f>
        <v>787.32039999999995</v>
      </c>
      <c r="AH55" s="13">
        <f>VLOOKUP(A:A,[3]TDSheet!$A:$D,4,0)</f>
        <v>434.017</v>
      </c>
      <c r="AI55" s="13" t="str">
        <f>VLOOKUP(A:A,[1]TDSheet!$A:$AI,35,0)</f>
        <v>оконч</v>
      </c>
      <c r="AJ55" s="13">
        <f t="shared" si="14"/>
        <v>800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2175</v>
      </c>
      <c r="D56" s="8">
        <v>6329</v>
      </c>
      <c r="E56" s="18">
        <v>6315</v>
      </c>
      <c r="F56" s="18">
        <v>-300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5909.3</v>
      </c>
      <c r="K56" s="13">
        <f t="shared" si="10"/>
        <v>405.69999999999982</v>
      </c>
      <c r="L56" s="13"/>
      <c r="M56" s="13">
        <f>VLOOKUP(A:A,[1]TDSheet!$A:$L,12,0)</f>
        <v>1200</v>
      </c>
      <c r="N56" s="13">
        <f>VLOOKUP(A:A,[1]TDSheet!$A:$M,13,0)</f>
        <v>1400</v>
      </c>
      <c r="O56" s="13">
        <f>VLOOKUP(A:A,[1]TDSheet!$A:$N,14,0)</f>
        <v>1900</v>
      </c>
      <c r="P56" s="13">
        <f>VLOOKUP(A:A,[1]TDSheet!$A:$O,15,0)</f>
        <v>1500</v>
      </c>
      <c r="Q56" s="13">
        <f>VLOOKUP(A:A,[1]TDSheet!$A:$U,21,0)</f>
        <v>1800</v>
      </c>
      <c r="R56" s="13">
        <f>VLOOKUP(A:A,[1]TDSheet!$A:$V,22,0)</f>
        <v>1500</v>
      </c>
      <c r="S56" s="13">
        <f>VLOOKUP(A:A,[1]TDSheet!$A:$X,24,0)</f>
        <v>1800</v>
      </c>
      <c r="T56" s="13"/>
      <c r="U56" s="13"/>
      <c r="V56" s="13"/>
      <c r="W56" s="13">
        <f t="shared" si="11"/>
        <v>1163</v>
      </c>
      <c r="X56" s="16">
        <v>1000</v>
      </c>
      <c r="Y56" s="17">
        <f t="shared" si="12"/>
        <v>10.146173688736027</v>
      </c>
      <c r="Z56" s="13">
        <f t="shared" si="13"/>
        <v>-0.25795356835769562</v>
      </c>
      <c r="AA56" s="13"/>
      <c r="AB56" s="13"/>
      <c r="AC56" s="13"/>
      <c r="AD56" s="13">
        <f>VLOOKUP(A:A,[1]TDSheet!$A:$AD,30,0)</f>
        <v>500</v>
      </c>
      <c r="AE56" s="13">
        <f>VLOOKUP(A:A,[1]TDSheet!$A:$AE,31,0)</f>
        <v>1003.4</v>
      </c>
      <c r="AF56" s="13">
        <f>VLOOKUP(A:A,[1]TDSheet!$A:$AF,32,0)</f>
        <v>1086.2</v>
      </c>
      <c r="AG56" s="13">
        <f>VLOOKUP(A:A,[1]TDSheet!$A:$AG,33,0)</f>
        <v>1170</v>
      </c>
      <c r="AH56" s="13">
        <f>VLOOKUP(A:A,[3]TDSheet!$A:$D,4,0)</f>
        <v>384</v>
      </c>
      <c r="AI56" s="13" t="str">
        <f>VLOOKUP(A:A,[1]TDSheet!$A:$AI,35,0)</f>
        <v>ябиюль</v>
      </c>
      <c r="AJ56" s="13">
        <f t="shared" si="14"/>
        <v>450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2352</v>
      </c>
      <c r="D57" s="8">
        <v>4013</v>
      </c>
      <c r="E57" s="8">
        <v>4695</v>
      </c>
      <c r="F57" s="8">
        <v>1562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6815</v>
      </c>
      <c r="K57" s="13">
        <f t="shared" si="10"/>
        <v>-2120</v>
      </c>
      <c r="L57" s="13">
        <v>-1500</v>
      </c>
      <c r="M57" s="13">
        <f>VLOOKUP(A:A,[1]TDSheet!$A:$L,12,0)</f>
        <v>900</v>
      </c>
      <c r="N57" s="13">
        <f>VLOOKUP(A:A,[1]TDSheet!$A:$M,13,0)</f>
        <v>1100</v>
      </c>
      <c r="O57" s="13">
        <f>VLOOKUP(A:A,[1]TDSheet!$A:$N,14,0)</f>
        <v>1000</v>
      </c>
      <c r="P57" s="13">
        <f>VLOOKUP(A:A,[1]TDSheet!$A:$O,15,0)</f>
        <v>1200</v>
      </c>
      <c r="Q57" s="13">
        <f>VLOOKUP(A:A,[1]TDSheet!$A:$U,21,0)</f>
        <v>0</v>
      </c>
      <c r="R57" s="13">
        <f>VLOOKUP(A:A,[1]TDSheet!$A:$V,22,0)</f>
        <v>0</v>
      </c>
      <c r="S57" s="13">
        <f>VLOOKUP(A:A,[1]TDSheet!$A:$X,24,0)</f>
        <v>500</v>
      </c>
      <c r="T57" s="13"/>
      <c r="U57" s="13"/>
      <c r="V57" s="13"/>
      <c r="W57" s="13">
        <f t="shared" si="11"/>
        <v>579</v>
      </c>
      <c r="X57" s="16">
        <v>500</v>
      </c>
      <c r="Y57" s="17">
        <f t="shared" si="12"/>
        <v>9.0880829015544045</v>
      </c>
      <c r="Z57" s="13">
        <f t="shared" si="13"/>
        <v>2.697754749568221</v>
      </c>
      <c r="AA57" s="13"/>
      <c r="AB57" s="13"/>
      <c r="AC57" s="13"/>
      <c r="AD57" s="13">
        <f>VLOOKUP(A:A,[1]TDSheet!$A:$AD,30,0)</f>
        <v>1800</v>
      </c>
      <c r="AE57" s="13">
        <f>VLOOKUP(A:A,[1]TDSheet!$A:$AE,31,0)</f>
        <v>927</v>
      </c>
      <c r="AF57" s="13">
        <f>VLOOKUP(A:A,[1]TDSheet!$A:$AF,32,0)</f>
        <v>984.6</v>
      </c>
      <c r="AG57" s="13">
        <f>VLOOKUP(A:A,[1]TDSheet!$A:$AG,33,0)</f>
        <v>871.8</v>
      </c>
      <c r="AH57" s="13">
        <f>VLOOKUP(A:A,[3]TDSheet!$A:$D,4,0)</f>
        <v>42</v>
      </c>
      <c r="AI57" s="13" t="str">
        <f>VLOOKUP(A:A,[1]TDSheet!$A:$AI,35,0)</f>
        <v>оконч</v>
      </c>
      <c r="AJ57" s="13">
        <f t="shared" si="14"/>
        <v>225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386</v>
      </c>
      <c r="D58" s="8">
        <v>2031</v>
      </c>
      <c r="E58" s="8">
        <v>1661</v>
      </c>
      <c r="F58" s="8">
        <v>20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2717</v>
      </c>
      <c r="K58" s="13">
        <f t="shared" si="10"/>
        <v>-1056</v>
      </c>
      <c r="L58" s="13"/>
      <c r="M58" s="13">
        <f>VLOOKUP(A:A,[1]TDSheet!$A:$L,12,0)</f>
        <v>400</v>
      </c>
      <c r="N58" s="13">
        <f>VLOOKUP(A:A,[1]TDSheet!$A:$M,13,0)</f>
        <v>600</v>
      </c>
      <c r="O58" s="13">
        <f>VLOOKUP(A:A,[1]TDSheet!$A:$N,14,0)</f>
        <v>600</v>
      </c>
      <c r="P58" s="13">
        <f>VLOOKUP(A:A,[1]TDSheet!$A:$O,15,0)</f>
        <v>700</v>
      </c>
      <c r="Q58" s="13">
        <f>VLOOKUP(A:A,[1]TDSheet!$A:$U,21,0)</f>
        <v>200</v>
      </c>
      <c r="R58" s="13">
        <f>VLOOKUP(A:A,[1]TDSheet!$A:$V,22,0)</f>
        <v>300</v>
      </c>
      <c r="S58" s="13">
        <f>VLOOKUP(A:A,[1]TDSheet!$A:$X,24,0)</f>
        <v>300</v>
      </c>
      <c r="T58" s="13"/>
      <c r="U58" s="13"/>
      <c r="V58" s="13"/>
      <c r="W58" s="13">
        <f t="shared" si="11"/>
        <v>332.2</v>
      </c>
      <c r="X58" s="16"/>
      <c r="Y58" s="17">
        <f t="shared" si="12"/>
        <v>9.3919325707405186</v>
      </c>
      <c r="Z58" s="13">
        <f t="shared" si="13"/>
        <v>6.0204695966285374E-2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259.60000000000002</v>
      </c>
      <c r="AF58" s="13">
        <f>VLOOKUP(A:A,[1]TDSheet!$A:$AF,32,0)</f>
        <v>336.6</v>
      </c>
      <c r="AG58" s="13">
        <f>VLOOKUP(A:A,[1]TDSheet!$A:$AG,33,0)</f>
        <v>391.8</v>
      </c>
      <c r="AH58" s="13">
        <f>VLOOKUP(A:A,[3]TDSheet!$A:$D,4,0)</f>
        <v>176</v>
      </c>
      <c r="AI58" s="13" t="str">
        <f>VLOOKUP(A:A,[1]TDSheet!$A:$AI,35,0)</f>
        <v>продиюль</v>
      </c>
      <c r="AJ58" s="13">
        <f t="shared" si="14"/>
        <v>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286</v>
      </c>
      <c r="D59" s="8">
        <v>207</v>
      </c>
      <c r="E59" s="8">
        <v>336</v>
      </c>
      <c r="F59" s="8">
        <v>138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404</v>
      </c>
      <c r="K59" s="13">
        <f t="shared" si="10"/>
        <v>-68</v>
      </c>
      <c r="L59" s="13"/>
      <c r="M59" s="13">
        <f>VLOOKUP(A:A,[1]TDSheet!$A:$L,12,0)</f>
        <v>0</v>
      </c>
      <c r="N59" s="13">
        <f>VLOOKUP(A:A,[1]TDSheet!$A:$M,13,0)</f>
        <v>90</v>
      </c>
      <c r="O59" s="13">
        <f>VLOOKUP(A:A,[1]TDSheet!$A:$N,14,0)</f>
        <v>70</v>
      </c>
      <c r="P59" s="13">
        <f>VLOOKUP(A:A,[1]TDSheet!$A:$O,15,0)</f>
        <v>100</v>
      </c>
      <c r="Q59" s="13">
        <f>VLOOKUP(A:A,[1]TDSheet!$A:$U,21,0)</f>
        <v>0</v>
      </c>
      <c r="R59" s="13">
        <f>VLOOKUP(A:A,[1]TDSheet!$A:$V,22,0)</f>
        <v>80</v>
      </c>
      <c r="S59" s="13">
        <f>VLOOKUP(A:A,[1]TDSheet!$A:$X,24,0)</f>
        <v>80</v>
      </c>
      <c r="T59" s="13"/>
      <c r="U59" s="13"/>
      <c r="V59" s="13"/>
      <c r="W59" s="13">
        <f t="shared" si="11"/>
        <v>67.2</v>
      </c>
      <c r="X59" s="16">
        <v>40</v>
      </c>
      <c r="Y59" s="17">
        <f t="shared" si="12"/>
        <v>8.8988095238095237</v>
      </c>
      <c r="Z59" s="13">
        <f t="shared" si="13"/>
        <v>2.0535714285714284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69</v>
      </c>
      <c r="AF59" s="13">
        <f>VLOOKUP(A:A,[1]TDSheet!$A:$AF,32,0)</f>
        <v>94.2</v>
      </c>
      <c r="AG59" s="13">
        <f>VLOOKUP(A:A,[1]TDSheet!$A:$AG,33,0)</f>
        <v>75</v>
      </c>
      <c r="AH59" s="13">
        <f>VLOOKUP(A:A,[3]TDSheet!$A:$D,4,0)</f>
        <v>86</v>
      </c>
      <c r="AI59" s="13" t="e">
        <f>VLOOKUP(A:A,[1]TDSheet!$A:$AI,35,0)</f>
        <v>#N/A</v>
      </c>
      <c r="AJ59" s="13">
        <f t="shared" si="14"/>
        <v>16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220</v>
      </c>
      <c r="D60" s="8">
        <v>200</v>
      </c>
      <c r="E60" s="8">
        <v>352</v>
      </c>
      <c r="F60" s="8">
        <v>33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476</v>
      </c>
      <c r="K60" s="13">
        <f t="shared" si="10"/>
        <v>-124</v>
      </c>
      <c r="L60" s="13"/>
      <c r="M60" s="13">
        <f>VLOOKUP(A:A,[1]TDSheet!$A:$L,12,0)</f>
        <v>90</v>
      </c>
      <c r="N60" s="13">
        <f>VLOOKUP(A:A,[1]TDSheet!$A:$M,13,0)</f>
        <v>70</v>
      </c>
      <c r="O60" s="13">
        <f>VLOOKUP(A:A,[1]TDSheet!$A:$N,14,0)</f>
        <v>70</v>
      </c>
      <c r="P60" s="13">
        <f>VLOOKUP(A:A,[1]TDSheet!$A:$O,15,0)</f>
        <v>80</v>
      </c>
      <c r="Q60" s="13">
        <f>VLOOKUP(A:A,[1]TDSheet!$A:$U,21,0)</f>
        <v>50</v>
      </c>
      <c r="R60" s="13">
        <f>VLOOKUP(A:A,[1]TDSheet!$A:$V,22,0)</f>
        <v>90</v>
      </c>
      <c r="S60" s="13">
        <f>VLOOKUP(A:A,[1]TDSheet!$A:$X,24,0)</f>
        <v>80</v>
      </c>
      <c r="T60" s="13"/>
      <c r="U60" s="13"/>
      <c r="V60" s="13"/>
      <c r="W60" s="13">
        <f t="shared" si="11"/>
        <v>70.400000000000006</v>
      </c>
      <c r="X60" s="16">
        <v>70</v>
      </c>
      <c r="Y60" s="17">
        <f t="shared" si="12"/>
        <v>8.9914772727272716</v>
      </c>
      <c r="Z60" s="13">
        <f t="shared" si="13"/>
        <v>0.46874999999999994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67.2</v>
      </c>
      <c r="AF60" s="13">
        <f>VLOOKUP(A:A,[1]TDSheet!$A:$AF,32,0)</f>
        <v>79.8</v>
      </c>
      <c r="AG60" s="13">
        <f>VLOOKUP(A:A,[1]TDSheet!$A:$AG,33,0)</f>
        <v>71.2</v>
      </c>
      <c r="AH60" s="13">
        <f>VLOOKUP(A:A,[3]TDSheet!$A:$D,4,0)</f>
        <v>74</v>
      </c>
      <c r="AI60" s="13" t="e">
        <f>VLOOKUP(A:A,[1]TDSheet!$A:$AI,35,0)</f>
        <v>#N/A</v>
      </c>
      <c r="AJ60" s="13">
        <f t="shared" si="14"/>
        <v>28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829.93600000000004</v>
      </c>
      <c r="D61" s="8">
        <v>308.77199999999999</v>
      </c>
      <c r="E61" s="8">
        <v>845.26300000000003</v>
      </c>
      <c r="F61" s="8">
        <v>259.471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1282.779</v>
      </c>
      <c r="K61" s="13">
        <f t="shared" si="10"/>
        <v>-437.51599999999996</v>
      </c>
      <c r="L61" s="13">
        <v>-250</v>
      </c>
      <c r="M61" s="13">
        <f>VLOOKUP(A:A,[1]TDSheet!$A:$L,12,0)</f>
        <v>250</v>
      </c>
      <c r="N61" s="13">
        <f>VLOOKUP(A:A,[1]TDSheet!$A:$M,13,0)</f>
        <v>200</v>
      </c>
      <c r="O61" s="13">
        <f>VLOOKUP(A:A,[1]TDSheet!$A:$N,14,0)</f>
        <v>100</v>
      </c>
      <c r="P61" s="13">
        <f>VLOOKUP(A:A,[1]TDSheet!$A:$O,15,0)</f>
        <v>300</v>
      </c>
      <c r="Q61" s="13">
        <f>VLOOKUP(A:A,[1]TDSheet!$A:$U,21,0)</f>
        <v>0</v>
      </c>
      <c r="R61" s="13">
        <f>VLOOKUP(A:A,[1]TDSheet!$A:$V,22,0)</f>
        <v>300</v>
      </c>
      <c r="S61" s="13">
        <f>VLOOKUP(A:A,[1]TDSheet!$A:$X,24,0)</f>
        <v>200</v>
      </c>
      <c r="T61" s="13"/>
      <c r="U61" s="13"/>
      <c r="V61" s="13"/>
      <c r="W61" s="13">
        <f t="shared" si="11"/>
        <v>169.05260000000001</v>
      </c>
      <c r="X61" s="16">
        <v>150</v>
      </c>
      <c r="Y61" s="17">
        <f t="shared" si="12"/>
        <v>8.9290019792656246</v>
      </c>
      <c r="Z61" s="13">
        <f t="shared" si="13"/>
        <v>1.5348536491009306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280.00779999999997</v>
      </c>
      <c r="AF61" s="13">
        <f>VLOOKUP(A:A,[1]TDSheet!$A:$AF,32,0)</f>
        <v>202.61619999999999</v>
      </c>
      <c r="AG61" s="13">
        <f>VLOOKUP(A:A,[1]TDSheet!$A:$AG,33,0)</f>
        <v>189.01439999999999</v>
      </c>
      <c r="AH61" s="13">
        <f>VLOOKUP(A:A,[3]TDSheet!$A:$D,4,0)</f>
        <v>6.7629999999999999</v>
      </c>
      <c r="AI61" s="13" t="str">
        <f>VLOOKUP(A:A,[1]TDSheet!$A:$AI,35,0)</f>
        <v>оконч</v>
      </c>
      <c r="AJ61" s="13">
        <f t="shared" si="14"/>
        <v>150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869</v>
      </c>
      <c r="D62" s="8">
        <v>5</v>
      </c>
      <c r="E62" s="8">
        <v>435</v>
      </c>
      <c r="F62" s="8">
        <v>439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486</v>
      </c>
      <c r="K62" s="13">
        <f t="shared" si="10"/>
        <v>-51</v>
      </c>
      <c r="L62" s="13"/>
      <c r="M62" s="13">
        <f>VLOOKUP(A:A,[1]TDSheet!$A:$L,12,0)</f>
        <v>0</v>
      </c>
      <c r="N62" s="13">
        <f>VLOOKUP(A:A,[1]TDSheet!$A:$M,13,0)</f>
        <v>300</v>
      </c>
      <c r="O62" s="13">
        <f>VLOOKUP(A:A,[1]TDSheet!$A:$N,14,0)</f>
        <v>0</v>
      </c>
      <c r="P62" s="13">
        <f>VLOOKUP(A:A,[1]TDSheet!$A:$O,15,0)</f>
        <v>0</v>
      </c>
      <c r="Q62" s="13">
        <f>VLOOKUP(A:A,[1]TDSheet!$A:$U,21,0)</f>
        <v>0</v>
      </c>
      <c r="R62" s="13">
        <f>VLOOKUP(A:A,[1]TDSheet!$A:$V,22,0)</f>
        <v>0</v>
      </c>
      <c r="S62" s="13">
        <f>VLOOKUP(A:A,[1]TDSheet!$A:$X,24,0)</f>
        <v>0</v>
      </c>
      <c r="T62" s="13"/>
      <c r="U62" s="13"/>
      <c r="V62" s="13"/>
      <c r="W62" s="13">
        <f t="shared" si="11"/>
        <v>87</v>
      </c>
      <c r="X62" s="16">
        <v>300</v>
      </c>
      <c r="Y62" s="17">
        <f t="shared" si="12"/>
        <v>11.942528735632184</v>
      </c>
      <c r="Z62" s="13">
        <f t="shared" si="13"/>
        <v>5.0459770114942533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59.2</v>
      </c>
      <c r="AF62" s="13">
        <f>VLOOKUP(A:A,[1]TDSheet!$A:$AF,32,0)</f>
        <v>113.8</v>
      </c>
      <c r="AG62" s="13">
        <f>VLOOKUP(A:A,[1]TDSheet!$A:$AG,33,0)</f>
        <v>85.4</v>
      </c>
      <c r="AH62" s="13">
        <f>VLOOKUP(A:A,[3]TDSheet!$A:$D,4,0)</f>
        <v>137</v>
      </c>
      <c r="AI62" s="13" t="e">
        <f>VLOOKUP(A:A,[1]TDSheet!$A:$AI,35,0)</f>
        <v>#N/A</v>
      </c>
      <c r="AJ62" s="13">
        <f t="shared" si="14"/>
        <v>30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123.997</v>
      </c>
      <c r="D63" s="8">
        <v>1489.576</v>
      </c>
      <c r="E63" s="8">
        <v>594.99400000000003</v>
      </c>
      <c r="F63" s="8">
        <v>-45.978999999999999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1026.5920000000001</v>
      </c>
      <c r="K63" s="13">
        <f t="shared" si="10"/>
        <v>-431.59800000000007</v>
      </c>
      <c r="L63" s="13"/>
      <c r="M63" s="13">
        <f>VLOOKUP(A:A,[1]TDSheet!$A:$L,12,0)</f>
        <v>220</v>
      </c>
      <c r="N63" s="13">
        <f>VLOOKUP(A:A,[1]TDSheet!$A:$M,13,0)</f>
        <v>200</v>
      </c>
      <c r="O63" s="13">
        <f>VLOOKUP(A:A,[1]TDSheet!$A:$N,14,0)</f>
        <v>200</v>
      </c>
      <c r="P63" s="13">
        <f>VLOOKUP(A:A,[1]TDSheet!$A:$O,15,0)</f>
        <v>100</v>
      </c>
      <c r="Q63" s="13">
        <f>VLOOKUP(A:A,[1]TDSheet!$A:$U,21,0)</f>
        <v>100</v>
      </c>
      <c r="R63" s="13">
        <f>VLOOKUP(A:A,[1]TDSheet!$A:$V,22,0)</f>
        <v>150</v>
      </c>
      <c r="S63" s="13">
        <f>VLOOKUP(A:A,[1]TDSheet!$A:$X,24,0)</f>
        <v>120</v>
      </c>
      <c r="T63" s="13"/>
      <c r="U63" s="13"/>
      <c r="V63" s="13"/>
      <c r="W63" s="13">
        <f t="shared" si="11"/>
        <v>118.9988</v>
      </c>
      <c r="X63" s="16">
        <v>100</v>
      </c>
      <c r="Y63" s="17">
        <f t="shared" si="12"/>
        <v>9.6137187938029616</v>
      </c>
      <c r="Z63" s="13">
        <f t="shared" si="13"/>
        <v>-0.38638204755005934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50.782600000000002</v>
      </c>
      <c r="AF63" s="13">
        <f>VLOOKUP(A:A,[1]TDSheet!$A:$AF,32,0)</f>
        <v>113.864</v>
      </c>
      <c r="AG63" s="13">
        <f>VLOOKUP(A:A,[1]TDSheet!$A:$AG,33,0)</f>
        <v>140.88140000000001</v>
      </c>
      <c r="AH63" s="13">
        <f>VLOOKUP(A:A,[3]TDSheet!$A:$D,4,0)</f>
        <v>57.055</v>
      </c>
      <c r="AI63" s="13" t="str">
        <f>VLOOKUP(A:A,[1]TDSheet!$A:$AI,35,0)</f>
        <v>сниж</v>
      </c>
      <c r="AJ63" s="13">
        <f t="shared" si="14"/>
        <v>100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1466.5730000000001</v>
      </c>
      <c r="D64" s="8">
        <v>2789</v>
      </c>
      <c r="E64" s="8">
        <v>4066</v>
      </c>
      <c r="F64" s="8">
        <v>92.572999999999993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4889</v>
      </c>
      <c r="K64" s="13">
        <f t="shared" si="10"/>
        <v>-823</v>
      </c>
      <c r="L64" s="13"/>
      <c r="M64" s="13">
        <f>VLOOKUP(A:A,[1]TDSheet!$A:$L,12,0)</f>
        <v>900</v>
      </c>
      <c r="N64" s="13">
        <f>VLOOKUP(A:A,[1]TDSheet!$A:$M,13,0)</f>
        <v>800</v>
      </c>
      <c r="O64" s="13">
        <f>VLOOKUP(A:A,[1]TDSheet!$A:$N,14,0)</f>
        <v>800</v>
      </c>
      <c r="P64" s="13">
        <f>VLOOKUP(A:A,[1]TDSheet!$A:$O,15,0)</f>
        <v>1200</v>
      </c>
      <c r="Q64" s="13">
        <f>VLOOKUP(A:A,[1]TDSheet!$A:$U,21,0)</f>
        <v>0</v>
      </c>
      <c r="R64" s="13">
        <f>VLOOKUP(A:A,[1]TDSheet!$A:$V,22,0)</f>
        <v>600</v>
      </c>
      <c r="S64" s="13">
        <f>VLOOKUP(A:A,[1]TDSheet!$A:$X,24,0)</f>
        <v>800</v>
      </c>
      <c r="T64" s="13"/>
      <c r="U64" s="13"/>
      <c r="V64" s="13"/>
      <c r="W64" s="13">
        <f t="shared" si="11"/>
        <v>647.6</v>
      </c>
      <c r="X64" s="16">
        <v>500</v>
      </c>
      <c r="Y64" s="17">
        <f t="shared" si="12"/>
        <v>8.7902609635577527</v>
      </c>
      <c r="Z64" s="13">
        <f t="shared" si="13"/>
        <v>0.14294780728844964</v>
      </c>
      <c r="AA64" s="13"/>
      <c r="AB64" s="13"/>
      <c r="AC64" s="13"/>
      <c r="AD64" s="13">
        <f>VLOOKUP(A:A,[1]TDSheet!$A:$AD,30,0)</f>
        <v>828</v>
      </c>
      <c r="AE64" s="13">
        <f>VLOOKUP(A:A,[1]TDSheet!$A:$AE,31,0)</f>
        <v>642.6</v>
      </c>
      <c r="AF64" s="13">
        <f>VLOOKUP(A:A,[1]TDSheet!$A:$AF,32,0)</f>
        <v>706.8</v>
      </c>
      <c r="AG64" s="13">
        <f>VLOOKUP(A:A,[1]TDSheet!$A:$AG,33,0)</f>
        <v>724.4</v>
      </c>
      <c r="AH64" s="13">
        <f>VLOOKUP(A:A,[3]TDSheet!$A:$D,4,0)</f>
        <v>510</v>
      </c>
      <c r="AI64" s="13">
        <f>VLOOKUP(A:A,[1]TDSheet!$A:$AI,35,0)</f>
        <v>0</v>
      </c>
      <c r="AJ64" s="13">
        <f t="shared" si="14"/>
        <v>200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1326</v>
      </c>
      <c r="D65" s="8">
        <v>1846</v>
      </c>
      <c r="E65" s="8">
        <v>2856</v>
      </c>
      <c r="F65" s="8">
        <v>205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3781</v>
      </c>
      <c r="K65" s="13">
        <f t="shared" si="10"/>
        <v>-925</v>
      </c>
      <c r="L65" s="13">
        <v>-200</v>
      </c>
      <c r="M65" s="13">
        <f>VLOOKUP(A:A,[1]TDSheet!$A:$L,12,0)</f>
        <v>800</v>
      </c>
      <c r="N65" s="13">
        <f>VLOOKUP(A:A,[1]TDSheet!$A:$M,13,0)</f>
        <v>700</v>
      </c>
      <c r="O65" s="13">
        <f>VLOOKUP(A:A,[1]TDSheet!$A:$N,14,0)</f>
        <v>600</v>
      </c>
      <c r="P65" s="13">
        <f>VLOOKUP(A:A,[1]TDSheet!$A:$O,15,0)</f>
        <v>1100</v>
      </c>
      <c r="Q65" s="13">
        <f>VLOOKUP(A:A,[1]TDSheet!$A:$U,21,0)</f>
        <v>0</v>
      </c>
      <c r="R65" s="13">
        <f>VLOOKUP(A:A,[1]TDSheet!$A:$V,22,0)</f>
        <v>750</v>
      </c>
      <c r="S65" s="13">
        <f>VLOOKUP(A:A,[1]TDSheet!$A:$X,24,0)</f>
        <v>700</v>
      </c>
      <c r="T65" s="13"/>
      <c r="U65" s="13"/>
      <c r="V65" s="13"/>
      <c r="W65" s="13">
        <f t="shared" si="11"/>
        <v>571.20000000000005</v>
      </c>
      <c r="X65" s="16">
        <v>400</v>
      </c>
      <c r="Y65" s="17">
        <f t="shared" si="12"/>
        <v>8.8497899159663866</v>
      </c>
      <c r="Z65" s="13">
        <f t="shared" si="13"/>
        <v>0.35889355742296913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593.6</v>
      </c>
      <c r="AF65" s="13">
        <f>VLOOKUP(A:A,[1]TDSheet!$A:$AF,32,0)</f>
        <v>643</v>
      </c>
      <c r="AG65" s="13">
        <f>VLOOKUP(A:A,[1]TDSheet!$A:$AG,33,0)</f>
        <v>631.20000000000005</v>
      </c>
      <c r="AH65" s="13">
        <f>VLOOKUP(A:A,[3]TDSheet!$A:$D,4,0)</f>
        <v>304</v>
      </c>
      <c r="AI65" s="13">
        <f>VLOOKUP(A:A,[1]TDSheet!$A:$AI,35,0)</f>
        <v>0</v>
      </c>
      <c r="AJ65" s="13">
        <f t="shared" si="14"/>
        <v>160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159.684</v>
      </c>
      <c r="D66" s="8">
        <v>985.92</v>
      </c>
      <c r="E66" s="8">
        <v>981.98299999999995</v>
      </c>
      <c r="F66" s="8">
        <v>120.252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1284.8589999999999</v>
      </c>
      <c r="K66" s="13">
        <f t="shared" si="10"/>
        <v>-302.87599999999998</v>
      </c>
      <c r="L66" s="13">
        <v>-120</v>
      </c>
      <c r="M66" s="13">
        <f>VLOOKUP(A:A,[1]TDSheet!$A:$L,12,0)</f>
        <v>300</v>
      </c>
      <c r="N66" s="13">
        <f>VLOOKUP(A:A,[1]TDSheet!$A:$M,13,0)</f>
        <v>250</v>
      </c>
      <c r="O66" s="13">
        <f>VLOOKUP(A:A,[1]TDSheet!$A:$N,14,0)</f>
        <v>320</v>
      </c>
      <c r="P66" s="13">
        <f>VLOOKUP(A:A,[1]TDSheet!$A:$O,15,0)</f>
        <v>250</v>
      </c>
      <c r="Q66" s="13">
        <f>VLOOKUP(A:A,[1]TDSheet!$A:$U,21,0)</f>
        <v>0</v>
      </c>
      <c r="R66" s="13">
        <f>VLOOKUP(A:A,[1]TDSheet!$A:$V,22,0)</f>
        <v>350</v>
      </c>
      <c r="S66" s="13">
        <f>VLOOKUP(A:A,[1]TDSheet!$A:$X,24,0)</f>
        <v>250</v>
      </c>
      <c r="T66" s="13"/>
      <c r="U66" s="13"/>
      <c r="V66" s="13"/>
      <c r="W66" s="13">
        <f t="shared" si="11"/>
        <v>196.39659999999998</v>
      </c>
      <c r="X66" s="16">
        <v>50</v>
      </c>
      <c r="Y66" s="17">
        <f t="shared" si="12"/>
        <v>9.0136590959313967</v>
      </c>
      <c r="Z66" s="13">
        <f t="shared" si="13"/>
        <v>0.61229165881690417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113.0308</v>
      </c>
      <c r="AF66" s="13">
        <f>VLOOKUP(A:A,[1]TDSheet!$A:$AF,32,0)</f>
        <v>203.49520000000001</v>
      </c>
      <c r="AG66" s="13">
        <f>VLOOKUP(A:A,[1]TDSheet!$A:$AG,33,0)</f>
        <v>223.87299999999999</v>
      </c>
      <c r="AH66" s="13">
        <f>VLOOKUP(A:A,[3]TDSheet!$A:$D,4,0)</f>
        <v>99.164000000000001</v>
      </c>
      <c r="AI66" s="13" t="str">
        <f>VLOOKUP(A:A,[1]TDSheet!$A:$AI,35,0)</f>
        <v>сниж</v>
      </c>
      <c r="AJ66" s="13">
        <f t="shared" si="14"/>
        <v>50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153.99700000000001</v>
      </c>
      <c r="D67" s="8">
        <v>127.79300000000001</v>
      </c>
      <c r="E67" s="8">
        <v>204.81899999999999</v>
      </c>
      <c r="F67" s="8">
        <v>72.41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243.99299999999999</v>
      </c>
      <c r="K67" s="13">
        <f t="shared" si="10"/>
        <v>-39.174000000000007</v>
      </c>
      <c r="L67" s="13"/>
      <c r="M67" s="13">
        <f>VLOOKUP(A:A,[1]TDSheet!$A:$L,12,0)</f>
        <v>50</v>
      </c>
      <c r="N67" s="13">
        <f>VLOOKUP(A:A,[1]TDSheet!$A:$M,13,0)</f>
        <v>50</v>
      </c>
      <c r="O67" s="13">
        <f>VLOOKUP(A:A,[1]TDSheet!$A:$N,14,0)</f>
        <v>80</v>
      </c>
      <c r="P67" s="13">
        <f>VLOOKUP(A:A,[1]TDSheet!$A:$O,15,0)</f>
        <v>50</v>
      </c>
      <c r="Q67" s="13">
        <f>VLOOKUP(A:A,[1]TDSheet!$A:$U,21,0)</f>
        <v>0</v>
      </c>
      <c r="R67" s="13">
        <f>VLOOKUP(A:A,[1]TDSheet!$A:$V,22,0)</f>
        <v>50</v>
      </c>
      <c r="S67" s="13">
        <f>VLOOKUP(A:A,[1]TDSheet!$A:$X,24,0)</f>
        <v>50</v>
      </c>
      <c r="T67" s="13"/>
      <c r="U67" s="13"/>
      <c r="V67" s="13"/>
      <c r="W67" s="13">
        <f t="shared" si="11"/>
        <v>40.963799999999999</v>
      </c>
      <c r="X67" s="16"/>
      <c r="Y67" s="17">
        <f t="shared" si="12"/>
        <v>9.8235515259814754</v>
      </c>
      <c r="Z67" s="13">
        <f t="shared" si="13"/>
        <v>1.7676582738906057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54.392200000000003</v>
      </c>
      <c r="AF67" s="13">
        <f>VLOOKUP(A:A,[1]TDSheet!$A:$AF,32,0)</f>
        <v>57.318200000000004</v>
      </c>
      <c r="AG67" s="13">
        <f>VLOOKUP(A:A,[1]TDSheet!$A:$AG,33,0)</f>
        <v>50.189</v>
      </c>
      <c r="AH67" s="13">
        <f>VLOOKUP(A:A,[3]TDSheet!$A:$D,4,0)</f>
        <v>24.640999999999998</v>
      </c>
      <c r="AI67" s="13" t="e">
        <f>VLOOKUP(A:A,[1]TDSheet!$A:$AI,35,0)</f>
        <v>#N/A</v>
      </c>
      <c r="AJ67" s="13">
        <f t="shared" si="14"/>
        <v>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1019.909</v>
      </c>
      <c r="D68" s="8">
        <v>116.48699999999999</v>
      </c>
      <c r="E68" s="8">
        <v>676.94799999999998</v>
      </c>
      <c r="F68" s="8">
        <v>446.13600000000002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674.45899999999995</v>
      </c>
      <c r="K68" s="13">
        <f t="shared" si="10"/>
        <v>2.4890000000000327</v>
      </c>
      <c r="L68" s="13"/>
      <c r="M68" s="13">
        <f>VLOOKUP(A:A,[1]TDSheet!$A:$L,12,0)</f>
        <v>0</v>
      </c>
      <c r="N68" s="13">
        <f>VLOOKUP(A:A,[1]TDSheet!$A:$M,13,0)</f>
        <v>50</v>
      </c>
      <c r="O68" s="13">
        <f>VLOOKUP(A:A,[1]TDSheet!$A:$N,14,0)</f>
        <v>0</v>
      </c>
      <c r="P68" s="13">
        <f>VLOOKUP(A:A,[1]TDSheet!$A:$O,15,0)</f>
        <v>0</v>
      </c>
      <c r="Q68" s="13">
        <f>VLOOKUP(A:A,[1]TDSheet!$A:$U,21,0)</f>
        <v>180</v>
      </c>
      <c r="R68" s="13">
        <f>VLOOKUP(A:A,[1]TDSheet!$A:$V,22,0)</f>
        <v>180</v>
      </c>
      <c r="S68" s="13">
        <f>VLOOKUP(A:A,[1]TDSheet!$A:$X,24,0)</f>
        <v>140</v>
      </c>
      <c r="T68" s="13"/>
      <c r="U68" s="13"/>
      <c r="V68" s="13"/>
      <c r="W68" s="13">
        <f t="shared" si="11"/>
        <v>135.3896</v>
      </c>
      <c r="X68" s="16">
        <v>200</v>
      </c>
      <c r="Y68" s="17">
        <f t="shared" si="12"/>
        <v>8.8347701743708527</v>
      </c>
      <c r="Z68" s="13">
        <f t="shared" si="13"/>
        <v>3.2952014039483095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270.20060000000001</v>
      </c>
      <c r="AF68" s="13">
        <f>VLOOKUP(A:A,[1]TDSheet!$A:$AF,32,0)</f>
        <v>185.89339999999999</v>
      </c>
      <c r="AG68" s="13">
        <f>VLOOKUP(A:A,[1]TDSheet!$A:$AG,33,0)</f>
        <v>116.33019999999999</v>
      </c>
      <c r="AH68" s="13">
        <f>VLOOKUP(A:A,[3]TDSheet!$A:$D,4,0)</f>
        <v>112.902</v>
      </c>
      <c r="AI68" s="13" t="str">
        <f>VLOOKUP(A:A,[1]TDSheet!$A:$AI,35,0)</f>
        <v>оконч</v>
      </c>
      <c r="AJ68" s="13">
        <f t="shared" si="14"/>
        <v>200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188.33099999999999</v>
      </c>
      <c r="D69" s="8">
        <v>174.29599999999999</v>
      </c>
      <c r="E69" s="8">
        <v>275.06400000000002</v>
      </c>
      <c r="F69" s="8">
        <v>81.89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320.96899999999999</v>
      </c>
      <c r="K69" s="13">
        <f t="shared" si="10"/>
        <v>-45.904999999999973</v>
      </c>
      <c r="L69" s="13"/>
      <c r="M69" s="13">
        <f>VLOOKUP(A:A,[1]TDSheet!$A:$L,12,0)</f>
        <v>80</v>
      </c>
      <c r="N69" s="13">
        <f>VLOOKUP(A:A,[1]TDSheet!$A:$M,13,0)</f>
        <v>50</v>
      </c>
      <c r="O69" s="13">
        <f>VLOOKUP(A:A,[1]TDSheet!$A:$N,14,0)</f>
        <v>70</v>
      </c>
      <c r="P69" s="13">
        <f>VLOOKUP(A:A,[1]TDSheet!$A:$O,15,0)</f>
        <v>100</v>
      </c>
      <c r="Q69" s="13">
        <f>VLOOKUP(A:A,[1]TDSheet!$A:$U,21,0)</f>
        <v>0</v>
      </c>
      <c r="R69" s="13">
        <f>VLOOKUP(A:A,[1]TDSheet!$A:$V,22,0)</f>
        <v>0</v>
      </c>
      <c r="S69" s="13">
        <f>VLOOKUP(A:A,[1]TDSheet!$A:$X,24,0)</f>
        <v>50</v>
      </c>
      <c r="T69" s="13"/>
      <c r="U69" s="13"/>
      <c r="V69" s="13"/>
      <c r="W69" s="13">
        <f t="shared" si="11"/>
        <v>55.012800000000006</v>
      </c>
      <c r="X69" s="16">
        <v>50</v>
      </c>
      <c r="Y69" s="17">
        <f t="shared" si="12"/>
        <v>8.7595977663380147</v>
      </c>
      <c r="Z69" s="13">
        <f t="shared" si="13"/>
        <v>1.488562661780531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74.748800000000003</v>
      </c>
      <c r="AF69" s="13">
        <f>VLOOKUP(A:A,[1]TDSheet!$A:$AF,32,0)</f>
        <v>68.928399999999996</v>
      </c>
      <c r="AG69" s="13">
        <f>VLOOKUP(A:A,[1]TDSheet!$A:$AG,33,0)</f>
        <v>66.766199999999998</v>
      </c>
      <c r="AH69" s="13">
        <f>VLOOKUP(A:A,[3]TDSheet!$A:$D,4,0)</f>
        <v>59.710999999999999</v>
      </c>
      <c r="AI69" s="13" t="e">
        <f>VLOOKUP(A:A,[1]TDSheet!$A:$AI,35,0)</f>
        <v>#N/A</v>
      </c>
      <c r="AJ69" s="13">
        <f t="shared" si="14"/>
        <v>50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133</v>
      </c>
      <c r="D70" s="8">
        <v>56</v>
      </c>
      <c r="E70" s="8">
        <v>143</v>
      </c>
      <c r="F70" s="8">
        <v>46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153.6</v>
      </c>
      <c r="K70" s="13">
        <f t="shared" si="10"/>
        <v>-10.599999999999994</v>
      </c>
      <c r="L70" s="13"/>
      <c r="M70" s="13">
        <f>VLOOKUP(A:A,[1]TDSheet!$A:$L,12,0)</f>
        <v>0</v>
      </c>
      <c r="N70" s="13">
        <f>VLOOKUP(A:A,[1]TDSheet!$A:$M,13,0)</f>
        <v>50</v>
      </c>
      <c r="O70" s="13">
        <f>VLOOKUP(A:A,[1]TDSheet!$A:$N,14,0)</f>
        <v>40</v>
      </c>
      <c r="P70" s="13">
        <f>VLOOKUP(A:A,[1]TDSheet!$A:$O,15,0)</f>
        <v>20</v>
      </c>
      <c r="Q70" s="13">
        <f>VLOOKUP(A:A,[1]TDSheet!$A:$U,21,0)</f>
        <v>0</v>
      </c>
      <c r="R70" s="13">
        <f>VLOOKUP(A:A,[1]TDSheet!$A:$V,22,0)</f>
        <v>30</v>
      </c>
      <c r="S70" s="13">
        <f>VLOOKUP(A:A,[1]TDSheet!$A:$X,24,0)</f>
        <v>30</v>
      </c>
      <c r="T70" s="13"/>
      <c r="U70" s="13"/>
      <c r="V70" s="13"/>
      <c r="W70" s="13">
        <f t="shared" si="11"/>
        <v>28.6</v>
      </c>
      <c r="X70" s="16">
        <v>40</v>
      </c>
      <c r="Y70" s="17">
        <f t="shared" si="12"/>
        <v>8.9510489510489499</v>
      </c>
      <c r="Z70" s="13">
        <f t="shared" si="13"/>
        <v>1.6083916083916083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</v>
      </c>
      <c r="AF70" s="13">
        <f>VLOOKUP(A:A,[1]TDSheet!$A:$AF,32,0)</f>
        <v>36.6</v>
      </c>
      <c r="AG70" s="13">
        <f>VLOOKUP(A:A,[1]TDSheet!$A:$AG,33,0)</f>
        <v>28.8</v>
      </c>
      <c r="AH70" s="13">
        <f>VLOOKUP(A:A,[3]TDSheet!$A:$D,4,0)</f>
        <v>47</v>
      </c>
      <c r="AI70" s="13">
        <f>VLOOKUP(A:A,[1]TDSheet!$A:$AI,35,0)</f>
        <v>0</v>
      </c>
      <c r="AJ70" s="13">
        <f t="shared" si="14"/>
        <v>24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532</v>
      </c>
      <c r="D71" s="8">
        <v>4</v>
      </c>
      <c r="E71" s="8">
        <v>345</v>
      </c>
      <c r="F71" s="8">
        <v>191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474.6</v>
      </c>
      <c r="K71" s="13">
        <f t="shared" si="10"/>
        <v>-129.60000000000002</v>
      </c>
      <c r="L71" s="13"/>
      <c r="M71" s="13">
        <f>VLOOKUP(A:A,[1]TDSheet!$A:$L,12,0)</f>
        <v>30</v>
      </c>
      <c r="N71" s="13">
        <f>VLOOKUP(A:A,[1]TDSheet!$A:$M,13,0)</f>
        <v>30</v>
      </c>
      <c r="O71" s="13">
        <f>VLOOKUP(A:A,[1]TDSheet!$A:$N,14,0)</f>
        <v>50</v>
      </c>
      <c r="P71" s="13">
        <f>VLOOKUP(A:A,[1]TDSheet!$A:$O,15,0)</f>
        <v>0</v>
      </c>
      <c r="Q71" s="13">
        <f>VLOOKUP(A:A,[1]TDSheet!$A:$U,21,0)</f>
        <v>100</v>
      </c>
      <c r="R71" s="13">
        <f>VLOOKUP(A:A,[1]TDSheet!$A:$V,22,0)</f>
        <v>100</v>
      </c>
      <c r="S71" s="13">
        <f>VLOOKUP(A:A,[1]TDSheet!$A:$X,24,0)</f>
        <v>70</v>
      </c>
      <c r="T71" s="13"/>
      <c r="U71" s="13"/>
      <c r="V71" s="13"/>
      <c r="W71" s="13">
        <f t="shared" si="11"/>
        <v>69</v>
      </c>
      <c r="X71" s="16">
        <v>50</v>
      </c>
      <c r="Y71" s="17">
        <f t="shared" si="12"/>
        <v>9</v>
      </c>
      <c r="Z71" s="13">
        <f t="shared" si="13"/>
        <v>2.7681159420289854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69.2</v>
      </c>
      <c r="AF71" s="13">
        <f>VLOOKUP(A:A,[1]TDSheet!$A:$AF,32,0)</f>
        <v>60.2</v>
      </c>
      <c r="AG71" s="13">
        <f>VLOOKUP(A:A,[1]TDSheet!$A:$AG,33,0)</f>
        <v>54.8</v>
      </c>
      <c r="AH71" s="13">
        <f>VLOOKUP(A:A,[3]TDSheet!$A:$D,4,0)</f>
        <v>24</v>
      </c>
      <c r="AI71" s="13" t="str">
        <f>VLOOKUP(A:A,[1]TDSheet!$A:$AI,35,0)</f>
        <v>ябиюль</v>
      </c>
      <c r="AJ71" s="13">
        <f t="shared" si="14"/>
        <v>30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310</v>
      </c>
      <c r="D72" s="8">
        <v>448</v>
      </c>
      <c r="E72" s="8">
        <v>614</v>
      </c>
      <c r="F72" s="8">
        <v>119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795.9</v>
      </c>
      <c r="K72" s="13">
        <f t="shared" ref="K72:K111" si="15">E72-J72</f>
        <v>-181.89999999999998</v>
      </c>
      <c r="L72" s="13"/>
      <c r="M72" s="13">
        <f>VLOOKUP(A:A,[1]TDSheet!$A:$L,12,0)</f>
        <v>130</v>
      </c>
      <c r="N72" s="13">
        <f>VLOOKUP(A:A,[1]TDSheet!$A:$M,13,0)</f>
        <v>90</v>
      </c>
      <c r="O72" s="13">
        <f>VLOOKUP(A:A,[1]TDSheet!$A:$N,14,0)</f>
        <v>50</v>
      </c>
      <c r="P72" s="13">
        <f>VLOOKUP(A:A,[1]TDSheet!$A:$O,15,0)</f>
        <v>50</v>
      </c>
      <c r="Q72" s="13">
        <f>VLOOKUP(A:A,[1]TDSheet!$A:$U,21,0)</f>
        <v>200</v>
      </c>
      <c r="R72" s="13">
        <f>VLOOKUP(A:A,[1]TDSheet!$A:$V,22,0)</f>
        <v>200</v>
      </c>
      <c r="S72" s="13">
        <f>VLOOKUP(A:A,[1]TDSheet!$A:$X,24,0)</f>
        <v>130</v>
      </c>
      <c r="T72" s="13"/>
      <c r="U72" s="13"/>
      <c r="V72" s="13"/>
      <c r="W72" s="13">
        <f t="shared" ref="W72:W111" si="16">(E72-AD72)/5</f>
        <v>122.8</v>
      </c>
      <c r="X72" s="16">
        <v>130</v>
      </c>
      <c r="Y72" s="17">
        <f t="shared" ref="Y72:Y111" si="17">(F72+L72+M72+N72+O72+P72+Q72+R72+S72+X72)/W72</f>
        <v>8.9495114006514669</v>
      </c>
      <c r="Z72" s="13">
        <f t="shared" ref="Z72:Z111" si="18">F72/W72</f>
        <v>0.96905537459283386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114.4</v>
      </c>
      <c r="AF72" s="13">
        <f>VLOOKUP(A:A,[1]TDSheet!$A:$AF,32,0)</f>
        <v>131</v>
      </c>
      <c r="AG72" s="13">
        <f>VLOOKUP(A:A,[1]TDSheet!$A:$AG,33,0)</f>
        <v>109.6</v>
      </c>
      <c r="AH72" s="13">
        <f>VLOOKUP(A:A,[3]TDSheet!$A:$D,4,0)</f>
        <v>76</v>
      </c>
      <c r="AI72" s="13" t="str">
        <f>VLOOKUP(A:A,[1]TDSheet!$A:$AI,35,0)</f>
        <v>продиюль</v>
      </c>
      <c r="AJ72" s="13">
        <f t="shared" ref="AJ72:AJ111" si="19">X72*H72</f>
        <v>78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40.026000000000003</v>
      </c>
      <c r="D73" s="8">
        <v>107.78400000000001</v>
      </c>
      <c r="E73" s="8">
        <v>135.90899999999999</v>
      </c>
      <c r="F73" s="8">
        <v>8.1050000000000004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214.72200000000001</v>
      </c>
      <c r="K73" s="13">
        <f t="shared" si="15"/>
        <v>-78.813000000000017</v>
      </c>
      <c r="L73" s="13"/>
      <c r="M73" s="13">
        <f>VLOOKUP(A:A,[1]TDSheet!$A:$L,12,0)</f>
        <v>50</v>
      </c>
      <c r="N73" s="13">
        <f>VLOOKUP(A:A,[1]TDSheet!$A:$M,13,0)</f>
        <v>30</v>
      </c>
      <c r="O73" s="13">
        <f>VLOOKUP(A:A,[1]TDSheet!$A:$N,14,0)</f>
        <v>40</v>
      </c>
      <c r="P73" s="13">
        <f>VLOOKUP(A:A,[1]TDSheet!$A:$O,15,0)</f>
        <v>30</v>
      </c>
      <c r="Q73" s="13">
        <f>VLOOKUP(A:A,[1]TDSheet!$A:$U,21,0)</f>
        <v>0</v>
      </c>
      <c r="R73" s="13">
        <f>VLOOKUP(A:A,[1]TDSheet!$A:$V,22,0)</f>
        <v>30</v>
      </c>
      <c r="S73" s="13">
        <f>VLOOKUP(A:A,[1]TDSheet!$A:$X,24,0)</f>
        <v>30</v>
      </c>
      <c r="T73" s="13"/>
      <c r="U73" s="13"/>
      <c r="V73" s="13"/>
      <c r="W73" s="13">
        <f t="shared" si="16"/>
        <v>27.181799999999999</v>
      </c>
      <c r="X73" s="16">
        <v>20</v>
      </c>
      <c r="Y73" s="17">
        <f t="shared" si="17"/>
        <v>8.7597215784090832</v>
      </c>
      <c r="Z73" s="13">
        <f t="shared" si="18"/>
        <v>0.29817745697488762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31.5212</v>
      </c>
      <c r="AF73" s="13">
        <f>VLOOKUP(A:A,[1]TDSheet!$A:$AF,32,0)</f>
        <v>32.44</v>
      </c>
      <c r="AG73" s="13">
        <f>VLOOKUP(A:A,[1]TDSheet!$A:$AG,33,0)</f>
        <v>31.588000000000001</v>
      </c>
      <c r="AH73" s="13">
        <f>VLOOKUP(A:A,[3]TDSheet!$A:$D,4,0)</f>
        <v>23.09</v>
      </c>
      <c r="AI73" s="13" t="str">
        <f>VLOOKUP(A:A,[1]TDSheet!$A:$AI,35,0)</f>
        <v>зв</v>
      </c>
      <c r="AJ73" s="13">
        <f t="shared" si="19"/>
        <v>20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457</v>
      </c>
      <c r="D74" s="8">
        <v>404</v>
      </c>
      <c r="E74" s="8">
        <v>799</v>
      </c>
      <c r="F74" s="8">
        <v>44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965</v>
      </c>
      <c r="K74" s="13">
        <f t="shared" si="15"/>
        <v>-166</v>
      </c>
      <c r="L74" s="13"/>
      <c r="M74" s="13">
        <f>VLOOKUP(A:A,[1]TDSheet!$A:$L,12,0)</f>
        <v>180</v>
      </c>
      <c r="N74" s="13">
        <f>VLOOKUP(A:A,[1]TDSheet!$A:$M,13,0)</f>
        <v>150</v>
      </c>
      <c r="O74" s="13">
        <f>VLOOKUP(A:A,[1]TDSheet!$A:$N,14,0)</f>
        <v>150</v>
      </c>
      <c r="P74" s="13">
        <f>VLOOKUP(A:A,[1]TDSheet!$A:$O,15,0)</f>
        <v>120</v>
      </c>
      <c r="Q74" s="13">
        <f>VLOOKUP(A:A,[1]TDSheet!$A:$U,21,0)</f>
        <v>220</v>
      </c>
      <c r="R74" s="13">
        <f>VLOOKUP(A:A,[1]TDSheet!$A:$V,22,0)</f>
        <v>240</v>
      </c>
      <c r="S74" s="13">
        <f>VLOOKUP(A:A,[1]TDSheet!$A:$X,24,0)</f>
        <v>200</v>
      </c>
      <c r="T74" s="13"/>
      <c r="U74" s="13"/>
      <c r="V74" s="13"/>
      <c r="W74" s="13">
        <f t="shared" si="16"/>
        <v>159.80000000000001</v>
      </c>
      <c r="X74" s="16">
        <v>130</v>
      </c>
      <c r="Y74" s="17">
        <f t="shared" si="17"/>
        <v>8.9737171464330405</v>
      </c>
      <c r="Z74" s="13">
        <f t="shared" si="18"/>
        <v>0.27534418022528157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183.8</v>
      </c>
      <c r="AF74" s="13">
        <f>VLOOKUP(A:A,[1]TDSheet!$A:$AF,32,0)</f>
        <v>173.6</v>
      </c>
      <c r="AG74" s="13">
        <f>VLOOKUP(A:A,[1]TDSheet!$A:$AG,33,0)</f>
        <v>146.6</v>
      </c>
      <c r="AH74" s="13">
        <f>VLOOKUP(A:A,[3]TDSheet!$A:$D,4,0)</f>
        <v>84</v>
      </c>
      <c r="AI74" s="13" t="str">
        <f>VLOOKUP(A:A,[1]TDSheet!$A:$AI,35,0)</f>
        <v>оконч</v>
      </c>
      <c r="AJ74" s="13">
        <f t="shared" si="19"/>
        <v>78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395</v>
      </c>
      <c r="D75" s="8">
        <v>723</v>
      </c>
      <c r="E75" s="8">
        <v>1037</v>
      </c>
      <c r="F75" s="8">
        <v>41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1307</v>
      </c>
      <c r="K75" s="13">
        <f t="shared" si="15"/>
        <v>-270</v>
      </c>
      <c r="L75" s="13"/>
      <c r="M75" s="13">
        <f>VLOOKUP(A:A,[1]TDSheet!$A:$L,12,0)</f>
        <v>260</v>
      </c>
      <c r="N75" s="13">
        <f>VLOOKUP(A:A,[1]TDSheet!$A:$M,13,0)</f>
        <v>220</v>
      </c>
      <c r="O75" s="13">
        <f>VLOOKUP(A:A,[1]TDSheet!$A:$N,14,0)</f>
        <v>180</v>
      </c>
      <c r="P75" s="13">
        <f>VLOOKUP(A:A,[1]TDSheet!$A:$O,15,0)</f>
        <v>250</v>
      </c>
      <c r="Q75" s="13">
        <f>VLOOKUP(A:A,[1]TDSheet!$A:$U,21,0)</f>
        <v>220</v>
      </c>
      <c r="R75" s="13">
        <f>VLOOKUP(A:A,[1]TDSheet!$A:$V,22,0)</f>
        <v>300</v>
      </c>
      <c r="S75" s="13">
        <f>VLOOKUP(A:A,[1]TDSheet!$A:$X,24,0)</f>
        <v>220</v>
      </c>
      <c r="T75" s="13"/>
      <c r="U75" s="13"/>
      <c r="V75" s="13"/>
      <c r="W75" s="13">
        <f t="shared" si="16"/>
        <v>207.4</v>
      </c>
      <c r="X75" s="16">
        <v>170</v>
      </c>
      <c r="Y75" s="17">
        <f t="shared" si="17"/>
        <v>8.9729990356798446</v>
      </c>
      <c r="Z75" s="13">
        <f t="shared" si="18"/>
        <v>0.19768563162970104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186.4</v>
      </c>
      <c r="AF75" s="13">
        <f>VLOOKUP(A:A,[1]TDSheet!$A:$AF,32,0)</f>
        <v>206.6</v>
      </c>
      <c r="AG75" s="13">
        <f>VLOOKUP(A:A,[1]TDSheet!$A:$AG,33,0)</f>
        <v>202.8</v>
      </c>
      <c r="AH75" s="13">
        <f>VLOOKUP(A:A,[3]TDSheet!$A:$D,4,0)</f>
        <v>100</v>
      </c>
      <c r="AI75" s="13">
        <f>VLOOKUP(A:A,[1]TDSheet!$A:$AI,35,0)</f>
        <v>0</v>
      </c>
      <c r="AJ75" s="13">
        <f t="shared" si="19"/>
        <v>102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36</v>
      </c>
      <c r="D76" s="8">
        <v>603</v>
      </c>
      <c r="E76" s="8">
        <v>19</v>
      </c>
      <c r="F76" s="8"/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629</v>
      </c>
      <c r="K76" s="13">
        <f t="shared" si="15"/>
        <v>-610</v>
      </c>
      <c r="L76" s="13"/>
      <c r="M76" s="13">
        <f>VLOOKUP(A:A,[1]TDSheet!$A:$L,12,0)</f>
        <v>180</v>
      </c>
      <c r="N76" s="13">
        <f>VLOOKUP(A:A,[1]TDSheet!$A:$M,13,0)</f>
        <v>150</v>
      </c>
      <c r="O76" s="13">
        <f>VLOOKUP(A:A,[1]TDSheet!$A:$N,14,0)</f>
        <v>200</v>
      </c>
      <c r="P76" s="13">
        <f>VLOOKUP(A:A,[1]TDSheet!$A:$O,15,0)</f>
        <v>250</v>
      </c>
      <c r="Q76" s="13">
        <f>VLOOKUP(A:A,[1]TDSheet!$A:$U,21,0)</f>
        <v>50</v>
      </c>
      <c r="R76" s="13">
        <f>VLOOKUP(A:A,[1]TDSheet!$A:$V,22,0)</f>
        <v>100</v>
      </c>
      <c r="S76" s="13">
        <f>VLOOKUP(A:A,[1]TDSheet!$A:$X,24,0)</f>
        <v>100</v>
      </c>
      <c r="T76" s="13"/>
      <c r="U76" s="13"/>
      <c r="V76" s="13"/>
      <c r="W76" s="13">
        <f t="shared" si="16"/>
        <v>3.8</v>
      </c>
      <c r="X76" s="16">
        <v>100</v>
      </c>
      <c r="Y76" s="17">
        <f t="shared" si="17"/>
        <v>297.36842105263162</v>
      </c>
      <c r="Z76" s="13">
        <f t="shared" si="18"/>
        <v>0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161.6</v>
      </c>
      <c r="AF76" s="13">
        <f>VLOOKUP(A:A,[1]TDSheet!$A:$AF,32,0)</f>
        <v>179.6</v>
      </c>
      <c r="AG76" s="13">
        <f>VLOOKUP(A:A,[1]TDSheet!$A:$AG,33,0)</f>
        <v>102.4</v>
      </c>
      <c r="AH76" s="13">
        <f>VLOOKUP(A:A,[3]TDSheet!$A:$D,4,0)</f>
        <v>2</v>
      </c>
      <c r="AI76" s="13">
        <f>VLOOKUP(A:A,[1]TDSheet!$A:$AI,35,0)</f>
        <v>0</v>
      </c>
      <c r="AJ76" s="13">
        <f t="shared" si="19"/>
        <v>40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549</v>
      </c>
      <c r="D77" s="8">
        <v>411</v>
      </c>
      <c r="E77" s="8">
        <v>904</v>
      </c>
      <c r="F77" s="8">
        <v>45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1110</v>
      </c>
      <c r="K77" s="13">
        <f t="shared" si="15"/>
        <v>-206</v>
      </c>
      <c r="L77" s="13"/>
      <c r="M77" s="13">
        <f>VLOOKUP(A:A,[1]TDSheet!$A:$L,12,0)</f>
        <v>200</v>
      </c>
      <c r="N77" s="13">
        <f>VLOOKUP(A:A,[1]TDSheet!$A:$M,13,0)</f>
        <v>150</v>
      </c>
      <c r="O77" s="13">
        <f>VLOOKUP(A:A,[1]TDSheet!$A:$N,14,0)</f>
        <v>200</v>
      </c>
      <c r="P77" s="13">
        <f>VLOOKUP(A:A,[1]TDSheet!$A:$O,15,0)</f>
        <v>220</v>
      </c>
      <c r="Q77" s="13">
        <f>VLOOKUP(A:A,[1]TDSheet!$A:$U,21,0)</f>
        <v>50</v>
      </c>
      <c r="R77" s="13">
        <f>VLOOKUP(A:A,[1]TDSheet!$A:$V,22,0)</f>
        <v>150</v>
      </c>
      <c r="S77" s="13">
        <f>VLOOKUP(A:A,[1]TDSheet!$A:$X,24,0)</f>
        <v>200</v>
      </c>
      <c r="T77" s="13"/>
      <c r="U77" s="13"/>
      <c r="V77" s="13"/>
      <c r="W77" s="13">
        <f t="shared" si="16"/>
        <v>180.8</v>
      </c>
      <c r="X77" s="16">
        <v>250</v>
      </c>
      <c r="Y77" s="17">
        <f t="shared" si="17"/>
        <v>8.1028761061946906</v>
      </c>
      <c r="Z77" s="13">
        <f t="shared" si="18"/>
        <v>0.24889380530973448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183.8</v>
      </c>
      <c r="AF77" s="13">
        <f>VLOOKUP(A:A,[1]TDSheet!$A:$AF,32,0)</f>
        <v>209.8</v>
      </c>
      <c r="AG77" s="13">
        <f>VLOOKUP(A:A,[1]TDSheet!$A:$AG,33,0)</f>
        <v>181.6</v>
      </c>
      <c r="AH77" s="13">
        <f>VLOOKUP(A:A,[3]TDSheet!$A:$D,4,0)</f>
        <v>181</v>
      </c>
      <c r="AI77" s="13">
        <f>VLOOKUP(A:A,[1]TDSheet!$A:$AI,35,0)</f>
        <v>0</v>
      </c>
      <c r="AJ77" s="13">
        <f t="shared" si="19"/>
        <v>82.5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272.27999999999997</v>
      </c>
      <c r="D78" s="8">
        <v>132</v>
      </c>
      <c r="E78" s="8">
        <v>359</v>
      </c>
      <c r="F78" s="8">
        <v>41.28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648</v>
      </c>
      <c r="K78" s="13">
        <f t="shared" si="15"/>
        <v>-289</v>
      </c>
      <c r="L78" s="13"/>
      <c r="M78" s="13">
        <f>VLOOKUP(A:A,[1]TDSheet!$A:$L,12,0)</f>
        <v>100</v>
      </c>
      <c r="N78" s="13">
        <f>VLOOKUP(A:A,[1]TDSheet!$A:$M,13,0)</f>
        <v>100</v>
      </c>
      <c r="O78" s="13">
        <f>VLOOKUP(A:A,[1]TDSheet!$A:$N,14,0)</f>
        <v>180</v>
      </c>
      <c r="P78" s="13">
        <f>VLOOKUP(A:A,[1]TDSheet!$A:$O,15,0)</f>
        <v>200</v>
      </c>
      <c r="Q78" s="13">
        <f>VLOOKUP(A:A,[1]TDSheet!$A:$U,21,0)</f>
        <v>0</v>
      </c>
      <c r="R78" s="13">
        <f>VLOOKUP(A:A,[1]TDSheet!$A:$V,22,0)</f>
        <v>100</v>
      </c>
      <c r="S78" s="13">
        <f>VLOOKUP(A:A,[1]TDSheet!$A:$X,24,0)</f>
        <v>100</v>
      </c>
      <c r="T78" s="13"/>
      <c r="U78" s="13"/>
      <c r="V78" s="13"/>
      <c r="W78" s="13">
        <f t="shared" si="16"/>
        <v>71.8</v>
      </c>
      <c r="X78" s="16">
        <v>50</v>
      </c>
      <c r="Y78" s="17">
        <f t="shared" si="17"/>
        <v>12.134818941504179</v>
      </c>
      <c r="Z78" s="13">
        <f t="shared" si="18"/>
        <v>0.57493036211699167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101</v>
      </c>
      <c r="AF78" s="13">
        <f>VLOOKUP(A:A,[1]TDSheet!$A:$AF,32,0)</f>
        <v>119.8</v>
      </c>
      <c r="AG78" s="13">
        <f>VLOOKUP(A:A,[1]TDSheet!$A:$AG,33,0)</f>
        <v>104.4</v>
      </c>
      <c r="AH78" s="13">
        <f>VLOOKUP(A:A,[3]TDSheet!$A:$D,4,0)</f>
        <v>4</v>
      </c>
      <c r="AI78" s="13">
        <f>VLOOKUP(A:A,[1]TDSheet!$A:$AI,35,0)</f>
        <v>0</v>
      </c>
      <c r="AJ78" s="13">
        <f t="shared" si="19"/>
        <v>17.5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59</v>
      </c>
      <c r="D79" s="8">
        <v>345</v>
      </c>
      <c r="E79" s="8">
        <v>347</v>
      </c>
      <c r="F79" s="8">
        <v>46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440</v>
      </c>
      <c r="K79" s="13">
        <f t="shared" si="15"/>
        <v>-93</v>
      </c>
      <c r="L79" s="13"/>
      <c r="M79" s="13">
        <f>VLOOKUP(A:A,[1]TDSheet!$A:$L,12,0)</f>
        <v>60</v>
      </c>
      <c r="N79" s="13">
        <f>VLOOKUP(A:A,[1]TDSheet!$A:$M,13,0)</f>
        <v>50</v>
      </c>
      <c r="O79" s="13">
        <f>VLOOKUP(A:A,[1]TDSheet!$A:$N,14,0)</f>
        <v>30</v>
      </c>
      <c r="P79" s="13">
        <f>VLOOKUP(A:A,[1]TDSheet!$A:$O,15,0)</f>
        <v>50</v>
      </c>
      <c r="Q79" s="13">
        <f>VLOOKUP(A:A,[1]TDSheet!$A:$U,21,0)</f>
        <v>100</v>
      </c>
      <c r="R79" s="13">
        <f>VLOOKUP(A:A,[1]TDSheet!$A:$V,22,0)</f>
        <v>120</v>
      </c>
      <c r="S79" s="13">
        <f>VLOOKUP(A:A,[1]TDSheet!$A:$X,24,0)</f>
        <v>90</v>
      </c>
      <c r="T79" s="13"/>
      <c r="U79" s="13"/>
      <c r="V79" s="13"/>
      <c r="W79" s="13">
        <f t="shared" si="16"/>
        <v>69.400000000000006</v>
      </c>
      <c r="X79" s="16">
        <v>70</v>
      </c>
      <c r="Y79" s="17">
        <f t="shared" si="17"/>
        <v>8.8760806916426507</v>
      </c>
      <c r="Z79" s="13">
        <f t="shared" si="18"/>
        <v>0.66282420749279536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54.8</v>
      </c>
      <c r="AF79" s="13">
        <f>VLOOKUP(A:A,[1]TDSheet!$A:$AF,32,0)</f>
        <v>67.8</v>
      </c>
      <c r="AG79" s="13">
        <f>VLOOKUP(A:A,[1]TDSheet!$A:$AG,33,0)</f>
        <v>53.8</v>
      </c>
      <c r="AH79" s="13">
        <f>VLOOKUP(A:A,[3]TDSheet!$A:$D,4,0)</f>
        <v>28</v>
      </c>
      <c r="AI79" s="13">
        <f>VLOOKUP(A:A,[1]TDSheet!$A:$AI,35,0)</f>
        <v>0</v>
      </c>
      <c r="AJ79" s="13">
        <f t="shared" si="19"/>
        <v>23.1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3831</v>
      </c>
      <c r="D80" s="8">
        <v>2489</v>
      </c>
      <c r="E80" s="8">
        <v>4502</v>
      </c>
      <c r="F80" s="8">
        <v>1711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5077</v>
      </c>
      <c r="K80" s="13">
        <f t="shared" si="15"/>
        <v>-575</v>
      </c>
      <c r="L80" s="13"/>
      <c r="M80" s="13">
        <f>VLOOKUP(A:A,[1]TDSheet!$A:$L,12,0)</f>
        <v>0</v>
      </c>
      <c r="N80" s="13">
        <f>VLOOKUP(A:A,[1]TDSheet!$A:$M,13,0)</f>
        <v>800</v>
      </c>
      <c r="O80" s="13">
        <f>VLOOKUP(A:A,[1]TDSheet!$A:$N,14,0)</f>
        <v>0</v>
      </c>
      <c r="P80" s="13">
        <f>VLOOKUP(A:A,[1]TDSheet!$A:$O,15,0)</f>
        <v>500</v>
      </c>
      <c r="Q80" s="13">
        <f>VLOOKUP(A:A,[1]TDSheet!$A:$U,21,0)</f>
        <v>500</v>
      </c>
      <c r="R80" s="13">
        <f>VLOOKUP(A:A,[1]TDSheet!$A:$V,22,0)</f>
        <v>1100</v>
      </c>
      <c r="S80" s="13">
        <f>VLOOKUP(A:A,[1]TDSheet!$A:$X,24,0)</f>
        <v>800</v>
      </c>
      <c r="T80" s="13"/>
      <c r="U80" s="13"/>
      <c r="V80" s="13"/>
      <c r="W80" s="13">
        <f t="shared" si="16"/>
        <v>782.8</v>
      </c>
      <c r="X80" s="16">
        <v>1100</v>
      </c>
      <c r="Y80" s="17">
        <f t="shared" si="17"/>
        <v>8.317577925396014</v>
      </c>
      <c r="Z80" s="13">
        <f t="shared" si="18"/>
        <v>2.185743484925907</v>
      </c>
      <c r="AA80" s="13"/>
      <c r="AB80" s="13"/>
      <c r="AC80" s="13"/>
      <c r="AD80" s="13">
        <f>VLOOKUP(A:A,[1]TDSheet!$A:$AD,30,0)</f>
        <v>588</v>
      </c>
      <c r="AE80" s="13">
        <f>VLOOKUP(A:A,[1]TDSheet!$A:$AE,31,0)</f>
        <v>1109</v>
      </c>
      <c r="AF80" s="13">
        <f>VLOOKUP(A:A,[1]TDSheet!$A:$AF,32,0)</f>
        <v>1023.6</v>
      </c>
      <c r="AG80" s="13">
        <f>VLOOKUP(A:A,[1]TDSheet!$A:$AG,33,0)</f>
        <v>685.6</v>
      </c>
      <c r="AH80" s="13">
        <f>VLOOKUP(A:A,[3]TDSheet!$A:$D,4,0)</f>
        <v>783</v>
      </c>
      <c r="AI80" s="13" t="str">
        <f>VLOOKUP(A:A,[1]TDSheet!$A:$AI,35,0)</f>
        <v>оконч</v>
      </c>
      <c r="AJ80" s="13">
        <f t="shared" si="19"/>
        <v>385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4173</v>
      </c>
      <c r="D81" s="8">
        <v>9083</v>
      </c>
      <c r="E81" s="8">
        <v>12225</v>
      </c>
      <c r="F81" s="8">
        <v>883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13755</v>
      </c>
      <c r="K81" s="13">
        <f t="shared" si="15"/>
        <v>-1530</v>
      </c>
      <c r="L81" s="13"/>
      <c r="M81" s="13">
        <f>VLOOKUP(A:A,[1]TDSheet!$A:$L,12,0)</f>
        <v>2200</v>
      </c>
      <c r="N81" s="13">
        <f>VLOOKUP(A:A,[1]TDSheet!$A:$M,13,0)</f>
        <v>2000</v>
      </c>
      <c r="O81" s="13">
        <f>VLOOKUP(A:A,[1]TDSheet!$A:$N,14,0)</f>
        <v>1500</v>
      </c>
      <c r="P81" s="13">
        <f>VLOOKUP(A:A,[1]TDSheet!$A:$O,15,0)</f>
        <v>2000</v>
      </c>
      <c r="Q81" s="13">
        <f>VLOOKUP(A:A,[1]TDSheet!$A:$U,21,0)</f>
        <v>500</v>
      </c>
      <c r="R81" s="13">
        <f>VLOOKUP(A:A,[1]TDSheet!$A:$V,22,0)</f>
        <v>2100</v>
      </c>
      <c r="S81" s="13">
        <f>VLOOKUP(A:A,[1]TDSheet!$A:$X,24,0)</f>
        <v>1900</v>
      </c>
      <c r="T81" s="13"/>
      <c r="U81" s="13"/>
      <c r="V81" s="13"/>
      <c r="W81" s="13">
        <f t="shared" si="16"/>
        <v>1845</v>
      </c>
      <c r="X81" s="16">
        <v>2600</v>
      </c>
      <c r="Y81" s="17">
        <f t="shared" si="17"/>
        <v>8.5002710027100274</v>
      </c>
      <c r="Z81" s="13">
        <f t="shared" si="18"/>
        <v>0.47859078590785908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1529.4</v>
      </c>
      <c r="AF81" s="13">
        <f>VLOOKUP(A:A,[1]TDSheet!$A:$AF,32,0)</f>
        <v>1960.4</v>
      </c>
      <c r="AG81" s="13">
        <f>VLOOKUP(A:A,[1]TDSheet!$A:$AG,33,0)</f>
        <v>1772</v>
      </c>
      <c r="AH81" s="13">
        <f>VLOOKUP(A:A,[3]TDSheet!$A:$D,4,0)</f>
        <v>1605</v>
      </c>
      <c r="AI81" s="13" t="str">
        <f>VLOOKUP(A:A,[1]TDSheet!$A:$AI,35,0)</f>
        <v>ябиюль</v>
      </c>
      <c r="AJ81" s="13">
        <f t="shared" si="19"/>
        <v>909.99999999999989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312</v>
      </c>
      <c r="D82" s="8">
        <v>328</v>
      </c>
      <c r="E82" s="8">
        <v>553</v>
      </c>
      <c r="F82" s="8">
        <v>66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683</v>
      </c>
      <c r="K82" s="13">
        <f t="shared" si="15"/>
        <v>-130</v>
      </c>
      <c r="L82" s="13"/>
      <c r="M82" s="13">
        <f>VLOOKUP(A:A,[1]TDSheet!$A:$L,12,0)</f>
        <v>130</v>
      </c>
      <c r="N82" s="13">
        <f>VLOOKUP(A:A,[1]TDSheet!$A:$M,13,0)</f>
        <v>100</v>
      </c>
      <c r="O82" s="13">
        <f>VLOOKUP(A:A,[1]TDSheet!$A:$N,14,0)</f>
        <v>180</v>
      </c>
      <c r="P82" s="13">
        <f>VLOOKUP(A:A,[1]TDSheet!$A:$O,15,0)</f>
        <v>100</v>
      </c>
      <c r="Q82" s="13">
        <f>VLOOKUP(A:A,[1]TDSheet!$A:$U,21,0)</f>
        <v>0</v>
      </c>
      <c r="R82" s="13">
        <f>VLOOKUP(A:A,[1]TDSheet!$A:$V,22,0)</f>
        <v>120</v>
      </c>
      <c r="S82" s="13">
        <f>VLOOKUP(A:A,[1]TDSheet!$A:$X,24,0)</f>
        <v>100</v>
      </c>
      <c r="T82" s="13"/>
      <c r="U82" s="13"/>
      <c r="V82" s="13"/>
      <c r="W82" s="13">
        <f t="shared" si="16"/>
        <v>110.6</v>
      </c>
      <c r="X82" s="16">
        <v>150</v>
      </c>
      <c r="Y82" s="17">
        <f t="shared" si="17"/>
        <v>8.5533453887884274</v>
      </c>
      <c r="Z82" s="13">
        <f t="shared" si="18"/>
        <v>0.59674502712477395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104.4</v>
      </c>
      <c r="AF82" s="13">
        <f>VLOOKUP(A:A,[1]TDSheet!$A:$AF,32,0)</f>
        <v>142.19999999999999</v>
      </c>
      <c r="AG82" s="13">
        <f>VLOOKUP(A:A,[1]TDSheet!$A:$AG,33,0)</f>
        <v>119.4</v>
      </c>
      <c r="AH82" s="13">
        <f>VLOOKUP(A:A,[3]TDSheet!$A:$D,4,0)</f>
        <v>138</v>
      </c>
      <c r="AI82" s="13">
        <f>VLOOKUP(A:A,[1]TDSheet!$A:$AI,35,0)</f>
        <v>0</v>
      </c>
      <c r="AJ82" s="13">
        <f t="shared" si="19"/>
        <v>60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137.25</v>
      </c>
      <c r="D83" s="8">
        <v>506.80399999999997</v>
      </c>
      <c r="E83" s="8">
        <v>625.91899999999998</v>
      </c>
      <c r="F83" s="8">
        <v>6.5910000000000002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793.59299999999996</v>
      </c>
      <c r="K83" s="13">
        <f t="shared" si="15"/>
        <v>-167.67399999999998</v>
      </c>
      <c r="L83" s="13"/>
      <c r="M83" s="13">
        <f>VLOOKUP(A:A,[1]TDSheet!$A:$L,12,0)</f>
        <v>90</v>
      </c>
      <c r="N83" s="13">
        <f>VLOOKUP(A:A,[1]TDSheet!$A:$M,13,0)</f>
        <v>100</v>
      </c>
      <c r="O83" s="13">
        <f>VLOOKUP(A:A,[1]TDSheet!$A:$N,14,0)</f>
        <v>250</v>
      </c>
      <c r="P83" s="13">
        <f>VLOOKUP(A:A,[1]TDSheet!$A:$O,15,0)</f>
        <v>150</v>
      </c>
      <c r="Q83" s="13">
        <f>VLOOKUP(A:A,[1]TDSheet!$A:$U,21,0)</f>
        <v>160</v>
      </c>
      <c r="R83" s="13">
        <f>VLOOKUP(A:A,[1]TDSheet!$A:$V,22,0)</f>
        <v>200</v>
      </c>
      <c r="S83" s="13">
        <f>VLOOKUP(A:A,[1]TDSheet!$A:$X,24,0)</f>
        <v>200</v>
      </c>
      <c r="T83" s="13"/>
      <c r="U83" s="13"/>
      <c r="V83" s="13"/>
      <c r="W83" s="13">
        <f t="shared" si="16"/>
        <v>125.18379999999999</v>
      </c>
      <c r="X83" s="16">
        <v>50</v>
      </c>
      <c r="Y83" s="17">
        <f t="shared" si="17"/>
        <v>9.6385554680397938</v>
      </c>
      <c r="Z83" s="13">
        <f t="shared" si="18"/>
        <v>5.2650582583369417E-2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131.214</v>
      </c>
      <c r="AF83" s="13">
        <f>VLOOKUP(A:A,[1]TDSheet!$A:$AF,32,0)</f>
        <v>155.20760000000001</v>
      </c>
      <c r="AG83" s="13">
        <f>VLOOKUP(A:A,[1]TDSheet!$A:$AG,33,0)</f>
        <v>146.68720000000002</v>
      </c>
      <c r="AH83" s="13">
        <f>VLOOKUP(A:A,[3]TDSheet!$A:$D,4,0)</f>
        <v>33.293999999999997</v>
      </c>
      <c r="AI83" s="13" t="str">
        <f>VLOOKUP(A:A,[1]TDSheet!$A:$AI,35,0)</f>
        <v>оконч</v>
      </c>
      <c r="AJ83" s="13">
        <f t="shared" si="19"/>
        <v>50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222</v>
      </c>
      <c r="D84" s="8">
        <v>249</v>
      </c>
      <c r="E84" s="8">
        <v>340</v>
      </c>
      <c r="F84" s="8">
        <v>117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395</v>
      </c>
      <c r="K84" s="13">
        <f t="shared" si="15"/>
        <v>-55</v>
      </c>
      <c r="L84" s="13"/>
      <c r="M84" s="13">
        <f>VLOOKUP(A:A,[1]TDSheet!$A:$L,12,0)</f>
        <v>0</v>
      </c>
      <c r="N84" s="13">
        <f>VLOOKUP(A:A,[1]TDSheet!$A:$M,13,0)</f>
        <v>80</v>
      </c>
      <c r="O84" s="13">
        <f>VLOOKUP(A:A,[1]TDSheet!$A:$N,14,0)</f>
        <v>0</v>
      </c>
      <c r="P84" s="13">
        <f>VLOOKUP(A:A,[1]TDSheet!$A:$O,15,0)</f>
        <v>70</v>
      </c>
      <c r="Q84" s="13">
        <f>VLOOKUP(A:A,[1]TDSheet!$A:$U,21,0)</f>
        <v>60</v>
      </c>
      <c r="R84" s="13">
        <f>VLOOKUP(A:A,[1]TDSheet!$A:$V,22,0)</f>
        <v>100</v>
      </c>
      <c r="S84" s="13">
        <f>VLOOKUP(A:A,[1]TDSheet!$A:$X,24,0)</f>
        <v>60</v>
      </c>
      <c r="T84" s="13"/>
      <c r="U84" s="13"/>
      <c r="V84" s="13"/>
      <c r="W84" s="13">
        <f t="shared" si="16"/>
        <v>68</v>
      </c>
      <c r="X84" s="16">
        <v>100</v>
      </c>
      <c r="Y84" s="17">
        <f t="shared" si="17"/>
        <v>8.632352941176471</v>
      </c>
      <c r="Z84" s="13">
        <f t="shared" si="18"/>
        <v>1.7205882352941178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65.400000000000006</v>
      </c>
      <c r="AF84" s="13">
        <f>VLOOKUP(A:A,[1]TDSheet!$A:$AF,32,0)</f>
        <v>85.4</v>
      </c>
      <c r="AG84" s="13">
        <f>VLOOKUP(A:A,[1]TDSheet!$A:$AG,33,0)</f>
        <v>60</v>
      </c>
      <c r="AH84" s="13">
        <f>VLOOKUP(A:A,[3]TDSheet!$A:$D,4,0)</f>
        <v>75</v>
      </c>
      <c r="AI84" s="13" t="str">
        <f>VLOOKUP(A:A,[1]TDSheet!$A:$AI,35,0)</f>
        <v>оконч</v>
      </c>
      <c r="AJ84" s="13">
        <f t="shared" si="19"/>
        <v>40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47.069000000000003</v>
      </c>
      <c r="D85" s="8">
        <v>36.338999999999999</v>
      </c>
      <c r="E85" s="8">
        <v>76.277000000000001</v>
      </c>
      <c r="F85" s="8">
        <v>5.6909999999999998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98.15</v>
      </c>
      <c r="K85" s="13">
        <f t="shared" si="15"/>
        <v>-21.873000000000005</v>
      </c>
      <c r="L85" s="13"/>
      <c r="M85" s="13">
        <f>VLOOKUP(A:A,[1]TDSheet!$A:$L,12,0)</f>
        <v>40</v>
      </c>
      <c r="N85" s="13">
        <f>VLOOKUP(A:A,[1]TDSheet!$A:$M,13,0)</f>
        <v>20</v>
      </c>
      <c r="O85" s="13">
        <f>VLOOKUP(A:A,[1]TDSheet!$A:$N,14,0)</f>
        <v>0</v>
      </c>
      <c r="P85" s="13">
        <f>VLOOKUP(A:A,[1]TDSheet!$A:$O,15,0)</f>
        <v>20</v>
      </c>
      <c r="Q85" s="13">
        <f>VLOOKUP(A:A,[1]TDSheet!$A:$U,21,0)</f>
        <v>0</v>
      </c>
      <c r="R85" s="13">
        <f>VLOOKUP(A:A,[1]TDSheet!$A:$V,22,0)</f>
        <v>20</v>
      </c>
      <c r="S85" s="13">
        <f>VLOOKUP(A:A,[1]TDSheet!$A:$X,24,0)</f>
        <v>0</v>
      </c>
      <c r="T85" s="13"/>
      <c r="U85" s="13"/>
      <c r="V85" s="13"/>
      <c r="W85" s="13">
        <f t="shared" si="16"/>
        <v>15.2554</v>
      </c>
      <c r="X85" s="16">
        <v>30</v>
      </c>
      <c r="Y85" s="17">
        <f t="shared" si="17"/>
        <v>8.8946209211164575</v>
      </c>
      <c r="Z85" s="13">
        <f t="shared" si="18"/>
        <v>0.3730482321014198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15.928800000000001</v>
      </c>
      <c r="AF85" s="13">
        <f>VLOOKUP(A:A,[1]TDSheet!$A:$AF,32,0)</f>
        <v>15.623799999999999</v>
      </c>
      <c r="AG85" s="13">
        <f>VLOOKUP(A:A,[1]TDSheet!$A:$AG,33,0)</f>
        <v>15.316399999999998</v>
      </c>
      <c r="AH85" s="13">
        <f>VLOOKUP(A:A,[3]TDSheet!$A:$D,4,0)</f>
        <v>16.186</v>
      </c>
      <c r="AI85" s="13">
        <f>VLOOKUP(A:A,[1]TDSheet!$A:$AI,35,0)</f>
        <v>0</v>
      </c>
      <c r="AJ85" s="13">
        <f t="shared" si="19"/>
        <v>30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509</v>
      </c>
      <c r="D86" s="8">
        <v>547</v>
      </c>
      <c r="E86" s="8">
        <v>920</v>
      </c>
      <c r="F86" s="8">
        <v>114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1016</v>
      </c>
      <c r="K86" s="13">
        <f t="shared" si="15"/>
        <v>-96</v>
      </c>
      <c r="L86" s="13"/>
      <c r="M86" s="13">
        <f>VLOOKUP(A:A,[1]TDSheet!$A:$L,12,0)</f>
        <v>300</v>
      </c>
      <c r="N86" s="13">
        <f>VLOOKUP(A:A,[1]TDSheet!$A:$M,13,0)</f>
        <v>300</v>
      </c>
      <c r="O86" s="13">
        <f>VLOOKUP(A:A,[1]TDSheet!$A:$N,14,0)</f>
        <v>300</v>
      </c>
      <c r="P86" s="13">
        <f>VLOOKUP(A:A,[1]TDSheet!$A:$O,15,0)</f>
        <v>200</v>
      </c>
      <c r="Q86" s="13">
        <f>VLOOKUP(A:A,[1]TDSheet!$A:$U,21,0)</f>
        <v>0</v>
      </c>
      <c r="R86" s="13">
        <f>VLOOKUP(A:A,[1]TDSheet!$A:$V,22,0)</f>
        <v>200</v>
      </c>
      <c r="S86" s="13">
        <f>VLOOKUP(A:A,[1]TDSheet!$A:$X,24,0)</f>
        <v>200</v>
      </c>
      <c r="T86" s="13"/>
      <c r="U86" s="13"/>
      <c r="V86" s="13"/>
      <c r="W86" s="13">
        <f t="shared" si="16"/>
        <v>184</v>
      </c>
      <c r="X86" s="16">
        <v>200</v>
      </c>
      <c r="Y86" s="17">
        <f t="shared" si="17"/>
        <v>9.8586956521739122</v>
      </c>
      <c r="Z86" s="13">
        <f t="shared" si="18"/>
        <v>0.61956521739130432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155</v>
      </c>
      <c r="AF86" s="13">
        <f>VLOOKUP(A:A,[1]TDSheet!$A:$AF,32,0)</f>
        <v>171.2</v>
      </c>
      <c r="AG86" s="13">
        <f>VLOOKUP(A:A,[1]TDSheet!$A:$AG,33,0)</f>
        <v>212.6</v>
      </c>
      <c r="AH86" s="13">
        <f>VLOOKUP(A:A,[3]TDSheet!$A:$D,4,0)</f>
        <v>174</v>
      </c>
      <c r="AI86" s="13">
        <f>VLOOKUP(A:A,[1]TDSheet!$A:$AI,35,0)</f>
        <v>0</v>
      </c>
      <c r="AJ86" s="13">
        <f t="shared" si="19"/>
        <v>40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430</v>
      </c>
      <c r="D87" s="8">
        <v>143</v>
      </c>
      <c r="E87" s="8">
        <v>523</v>
      </c>
      <c r="F87" s="8">
        <v>47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634</v>
      </c>
      <c r="K87" s="13">
        <f t="shared" si="15"/>
        <v>-111</v>
      </c>
      <c r="L87" s="13"/>
      <c r="M87" s="13">
        <f>VLOOKUP(A:A,[1]TDSheet!$A:$L,12,0)</f>
        <v>100</v>
      </c>
      <c r="N87" s="13">
        <f>VLOOKUP(A:A,[1]TDSheet!$A:$M,13,0)</f>
        <v>60</v>
      </c>
      <c r="O87" s="13">
        <f>VLOOKUP(A:A,[1]TDSheet!$A:$N,14,0)</f>
        <v>80</v>
      </c>
      <c r="P87" s="13">
        <f>VLOOKUP(A:A,[1]TDSheet!$A:$O,15,0)</f>
        <v>50</v>
      </c>
      <c r="Q87" s="13">
        <f>VLOOKUP(A:A,[1]TDSheet!$A:$U,21,0)</f>
        <v>180</v>
      </c>
      <c r="R87" s="13">
        <f>VLOOKUP(A:A,[1]TDSheet!$A:$V,22,0)</f>
        <v>200</v>
      </c>
      <c r="S87" s="13">
        <f>VLOOKUP(A:A,[1]TDSheet!$A:$X,24,0)</f>
        <v>150</v>
      </c>
      <c r="T87" s="13"/>
      <c r="U87" s="13"/>
      <c r="V87" s="13"/>
      <c r="W87" s="13">
        <f t="shared" si="16"/>
        <v>104.6</v>
      </c>
      <c r="X87" s="16">
        <v>70</v>
      </c>
      <c r="Y87" s="17">
        <f t="shared" si="17"/>
        <v>8.9579349904397709</v>
      </c>
      <c r="Z87" s="13">
        <f t="shared" si="18"/>
        <v>0.44933078393881454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74.599999999999994</v>
      </c>
      <c r="AF87" s="13">
        <f>VLOOKUP(A:A,[1]TDSheet!$A:$AF,32,0)</f>
        <v>93</v>
      </c>
      <c r="AG87" s="13">
        <f>VLOOKUP(A:A,[1]TDSheet!$A:$AG,33,0)</f>
        <v>86.8</v>
      </c>
      <c r="AH87" s="13">
        <f>VLOOKUP(A:A,[3]TDSheet!$A:$D,4,0)</f>
        <v>12</v>
      </c>
      <c r="AI87" s="13" t="str">
        <f>VLOOKUP(A:A,[1]TDSheet!$A:$AI,35,0)</f>
        <v>ябиюль</v>
      </c>
      <c r="AJ87" s="13">
        <f t="shared" si="19"/>
        <v>21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450.14100000000002</v>
      </c>
      <c r="D88" s="8">
        <v>69.617000000000004</v>
      </c>
      <c r="E88" s="8">
        <v>302.83199999999999</v>
      </c>
      <c r="F88" s="8">
        <v>214.36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437.34500000000003</v>
      </c>
      <c r="K88" s="13">
        <f t="shared" si="15"/>
        <v>-134.51300000000003</v>
      </c>
      <c r="L88" s="13"/>
      <c r="M88" s="13">
        <f>VLOOKUP(A:A,[1]TDSheet!$A:$L,12,0)</f>
        <v>100</v>
      </c>
      <c r="N88" s="13">
        <f>VLOOKUP(A:A,[1]TDSheet!$A:$M,13,0)</f>
        <v>50</v>
      </c>
      <c r="O88" s="13">
        <f>VLOOKUP(A:A,[1]TDSheet!$A:$N,14,0)</f>
        <v>50</v>
      </c>
      <c r="P88" s="13">
        <f>VLOOKUP(A:A,[1]TDSheet!$A:$O,15,0)</f>
        <v>0</v>
      </c>
      <c r="Q88" s="13">
        <f>VLOOKUP(A:A,[1]TDSheet!$A:$U,21,0)</f>
        <v>0</v>
      </c>
      <c r="R88" s="13">
        <f>VLOOKUP(A:A,[1]TDSheet!$A:$V,22,0)</f>
        <v>50</v>
      </c>
      <c r="S88" s="13">
        <f>VLOOKUP(A:A,[1]TDSheet!$A:$X,24,0)</f>
        <v>50</v>
      </c>
      <c r="T88" s="13"/>
      <c r="U88" s="13"/>
      <c r="V88" s="13"/>
      <c r="W88" s="13">
        <f t="shared" si="16"/>
        <v>60.566400000000002</v>
      </c>
      <c r="X88" s="16">
        <v>50</v>
      </c>
      <c r="Y88" s="17">
        <f t="shared" si="17"/>
        <v>9.318037723886512</v>
      </c>
      <c r="Z88" s="13">
        <f t="shared" si="18"/>
        <v>3.5392560891847626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108.65899999999999</v>
      </c>
      <c r="AF88" s="13">
        <f>VLOOKUP(A:A,[1]TDSheet!$A:$AF,32,0)</f>
        <v>86.561800000000005</v>
      </c>
      <c r="AG88" s="13">
        <f>VLOOKUP(A:A,[1]TDSheet!$A:$AG,33,0)</f>
        <v>69.974999999999994</v>
      </c>
      <c r="AH88" s="13">
        <f>VLOOKUP(A:A,[3]TDSheet!$A:$D,4,0)</f>
        <v>39.343000000000004</v>
      </c>
      <c r="AI88" s="13" t="e">
        <f>VLOOKUP(A:A,[1]TDSheet!$A:$AI,35,0)</f>
        <v>#N/A</v>
      </c>
      <c r="AJ88" s="13">
        <f t="shared" si="19"/>
        <v>50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2345.81</v>
      </c>
      <c r="D89" s="8">
        <v>2390.9920000000002</v>
      </c>
      <c r="E89" s="8">
        <v>4034.3879999999999</v>
      </c>
      <c r="F89" s="8">
        <v>644.67499999999995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4602.9650000000001</v>
      </c>
      <c r="K89" s="13">
        <f t="shared" si="15"/>
        <v>-568.57700000000023</v>
      </c>
      <c r="L89" s="13"/>
      <c r="M89" s="13">
        <f>VLOOKUP(A:A,[1]TDSheet!$A:$L,12,0)</f>
        <v>800</v>
      </c>
      <c r="N89" s="13">
        <f>VLOOKUP(A:A,[1]TDSheet!$A:$M,13,0)</f>
        <v>1000</v>
      </c>
      <c r="O89" s="13">
        <f>VLOOKUP(A:A,[1]TDSheet!$A:$N,14,0)</f>
        <v>1000</v>
      </c>
      <c r="P89" s="13">
        <f>VLOOKUP(A:A,[1]TDSheet!$A:$O,15,0)</f>
        <v>800</v>
      </c>
      <c r="Q89" s="13">
        <f>VLOOKUP(A:A,[1]TDSheet!$A:$U,21,0)</f>
        <v>0</v>
      </c>
      <c r="R89" s="13">
        <f>VLOOKUP(A:A,[1]TDSheet!$A:$V,22,0)</f>
        <v>800</v>
      </c>
      <c r="S89" s="13">
        <f>VLOOKUP(A:A,[1]TDSheet!$A:$X,24,0)</f>
        <v>700</v>
      </c>
      <c r="T89" s="13"/>
      <c r="U89" s="13"/>
      <c r="V89" s="13"/>
      <c r="W89" s="13">
        <f t="shared" si="16"/>
        <v>806.87760000000003</v>
      </c>
      <c r="X89" s="16">
        <v>1200</v>
      </c>
      <c r="Y89" s="17">
        <f t="shared" si="17"/>
        <v>8.606850654919656</v>
      </c>
      <c r="Z89" s="13">
        <f t="shared" si="18"/>
        <v>0.79897496224954057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1013.933</v>
      </c>
      <c r="AF89" s="13">
        <f>VLOOKUP(A:A,[1]TDSheet!$A:$AF,32,0)</f>
        <v>939.11779999999999</v>
      </c>
      <c r="AG89" s="13">
        <f>VLOOKUP(A:A,[1]TDSheet!$A:$AG,33,0)</f>
        <v>784.02200000000005</v>
      </c>
      <c r="AH89" s="13">
        <f>VLOOKUP(A:A,[3]TDSheet!$A:$D,4,0)</f>
        <v>740.46100000000001</v>
      </c>
      <c r="AI89" s="13" t="str">
        <f>VLOOKUP(A:A,[1]TDSheet!$A:$AI,35,0)</f>
        <v>оконч</v>
      </c>
      <c r="AJ89" s="13">
        <f t="shared" si="19"/>
        <v>1200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3938.1219999999998</v>
      </c>
      <c r="D90" s="8">
        <v>3889.7</v>
      </c>
      <c r="E90" s="8">
        <v>6654.3609999999999</v>
      </c>
      <c r="F90" s="8">
        <v>903.18200000000002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9094.1029999999992</v>
      </c>
      <c r="K90" s="13">
        <f t="shared" si="15"/>
        <v>-2439.7419999999993</v>
      </c>
      <c r="L90" s="13">
        <v>-900</v>
      </c>
      <c r="M90" s="13">
        <f>VLOOKUP(A:A,[1]TDSheet!$A:$L,12,0)</f>
        <v>1700</v>
      </c>
      <c r="N90" s="13">
        <f>VLOOKUP(A:A,[1]TDSheet!$A:$M,13,0)</f>
        <v>1500</v>
      </c>
      <c r="O90" s="13">
        <f>VLOOKUP(A:A,[1]TDSheet!$A:$N,14,0)</f>
        <v>1700</v>
      </c>
      <c r="P90" s="13">
        <f>VLOOKUP(A:A,[1]TDSheet!$A:$O,15,0)</f>
        <v>1500</v>
      </c>
      <c r="Q90" s="13">
        <f>VLOOKUP(A:A,[1]TDSheet!$A:$U,21,0)</f>
        <v>1450</v>
      </c>
      <c r="R90" s="13">
        <f>VLOOKUP(A:A,[1]TDSheet!$A:$V,22,0)</f>
        <v>2000</v>
      </c>
      <c r="S90" s="13">
        <f>VLOOKUP(A:A,[1]TDSheet!$A:$X,24,0)</f>
        <v>1500</v>
      </c>
      <c r="T90" s="13"/>
      <c r="U90" s="13"/>
      <c r="V90" s="13"/>
      <c r="W90" s="13">
        <f t="shared" si="16"/>
        <v>1330.8722</v>
      </c>
      <c r="X90" s="16">
        <v>1500</v>
      </c>
      <c r="Y90" s="17">
        <f t="shared" si="17"/>
        <v>9.6577131898915614</v>
      </c>
      <c r="Z90" s="13">
        <f t="shared" si="18"/>
        <v>0.6786391661047545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1168.0296000000001</v>
      </c>
      <c r="AF90" s="13">
        <f>VLOOKUP(A:A,[1]TDSheet!$A:$AF,32,0)</f>
        <v>1442.3514</v>
      </c>
      <c r="AG90" s="13">
        <f>VLOOKUP(A:A,[1]TDSheet!$A:$AG,33,0)</f>
        <v>1347.3152</v>
      </c>
      <c r="AH90" s="13">
        <f>VLOOKUP(A:A,[3]TDSheet!$A:$D,4,0)</f>
        <v>95.158000000000001</v>
      </c>
      <c r="AI90" s="13" t="str">
        <f>VLOOKUP(A:A,[1]TDSheet!$A:$AI,35,0)</f>
        <v>ябиюль</v>
      </c>
      <c r="AJ90" s="13">
        <f t="shared" si="19"/>
        <v>1500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3389.3119999999999</v>
      </c>
      <c r="D91" s="8">
        <v>6585.7830000000004</v>
      </c>
      <c r="E91" s="8">
        <v>6815.2250000000004</v>
      </c>
      <c r="F91" s="8">
        <v>521.88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8099.8829999999998</v>
      </c>
      <c r="K91" s="13">
        <f t="shared" si="15"/>
        <v>-1284.6579999999994</v>
      </c>
      <c r="L91" s="13">
        <v>-500</v>
      </c>
      <c r="M91" s="13">
        <f>VLOOKUP(A:A,[1]TDSheet!$A:$L,12,0)</f>
        <v>1700</v>
      </c>
      <c r="N91" s="13">
        <f>VLOOKUP(A:A,[1]TDSheet!$A:$M,13,0)</f>
        <v>1400</v>
      </c>
      <c r="O91" s="13">
        <f>VLOOKUP(A:A,[1]TDSheet!$A:$N,14,0)</f>
        <v>1600</v>
      </c>
      <c r="P91" s="13">
        <f>VLOOKUP(A:A,[1]TDSheet!$A:$O,15,0)</f>
        <v>1600</v>
      </c>
      <c r="Q91" s="13">
        <f>VLOOKUP(A:A,[1]TDSheet!$A:$U,21,0)</f>
        <v>0</v>
      </c>
      <c r="R91" s="13">
        <f>VLOOKUP(A:A,[1]TDSheet!$A:$V,22,0)</f>
        <v>1400</v>
      </c>
      <c r="S91" s="13">
        <f>VLOOKUP(A:A,[1]TDSheet!$A:$X,24,0)</f>
        <v>1500</v>
      </c>
      <c r="T91" s="13"/>
      <c r="U91" s="13"/>
      <c r="V91" s="13"/>
      <c r="W91" s="13">
        <f t="shared" si="16"/>
        <v>1363.0450000000001</v>
      </c>
      <c r="X91" s="16">
        <v>2400</v>
      </c>
      <c r="Y91" s="17">
        <f t="shared" si="17"/>
        <v>8.5264096196383843</v>
      </c>
      <c r="Z91" s="13">
        <f t="shared" si="18"/>
        <v>0.38287804144397286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1803.1858</v>
      </c>
      <c r="AF91" s="13">
        <f>VLOOKUP(A:A,[1]TDSheet!$A:$AF,32,0)</f>
        <v>1448.5062</v>
      </c>
      <c r="AG91" s="13">
        <f>VLOOKUP(A:A,[1]TDSheet!$A:$AG,33,0)</f>
        <v>1385.7482</v>
      </c>
      <c r="AH91" s="13">
        <f>VLOOKUP(A:A,[3]TDSheet!$A:$D,4,0)</f>
        <v>1436.829</v>
      </c>
      <c r="AI91" s="13" t="str">
        <f>VLOOKUP(A:A,[1]TDSheet!$A:$AI,35,0)</f>
        <v>оконч</v>
      </c>
      <c r="AJ91" s="13">
        <f t="shared" si="19"/>
        <v>2400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146.05699999999999</v>
      </c>
      <c r="D92" s="8">
        <v>62.054000000000002</v>
      </c>
      <c r="E92" s="8">
        <v>195.309</v>
      </c>
      <c r="F92" s="8">
        <v>7.1440000000000001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231.13300000000001</v>
      </c>
      <c r="K92" s="13">
        <f t="shared" si="15"/>
        <v>-35.824000000000012</v>
      </c>
      <c r="L92" s="13"/>
      <c r="M92" s="13">
        <f>VLOOKUP(A:A,[1]TDSheet!$A:$L,12,0)</f>
        <v>80</v>
      </c>
      <c r="N92" s="13">
        <f>VLOOKUP(A:A,[1]TDSheet!$A:$M,13,0)</f>
        <v>50</v>
      </c>
      <c r="O92" s="13">
        <f>VLOOKUP(A:A,[1]TDSheet!$A:$N,14,0)</f>
        <v>80</v>
      </c>
      <c r="P92" s="13">
        <f>VLOOKUP(A:A,[1]TDSheet!$A:$O,15,0)</f>
        <v>60</v>
      </c>
      <c r="Q92" s="13">
        <f>VLOOKUP(A:A,[1]TDSheet!$A:$U,21,0)</f>
        <v>0</v>
      </c>
      <c r="R92" s="13">
        <f>VLOOKUP(A:A,[1]TDSheet!$A:$V,22,0)</f>
        <v>0</v>
      </c>
      <c r="S92" s="13">
        <f>VLOOKUP(A:A,[1]TDSheet!$A:$X,24,0)</f>
        <v>50</v>
      </c>
      <c r="T92" s="13"/>
      <c r="U92" s="13"/>
      <c r="V92" s="13"/>
      <c r="W92" s="13">
        <f t="shared" si="16"/>
        <v>39.061799999999998</v>
      </c>
      <c r="X92" s="16">
        <v>50</v>
      </c>
      <c r="Y92" s="17">
        <f t="shared" si="17"/>
        <v>9.6550594186647825</v>
      </c>
      <c r="Z92" s="13">
        <f t="shared" si="18"/>
        <v>0.18288967738301873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46.060600000000001</v>
      </c>
      <c r="AF92" s="13">
        <f>VLOOKUP(A:A,[1]TDSheet!$A:$AF,32,0)</f>
        <v>43.361200000000004</v>
      </c>
      <c r="AG92" s="13">
        <f>VLOOKUP(A:A,[1]TDSheet!$A:$AG,33,0)</f>
        <v>45.9238</v>
      </c>
      <c r="AH92" s="13">
        <f>VLOOKUP(A:A,[3]TDSheet!$A:$D,4,0)</f>
        <v>48.603999999999999</v>
      </c>
      <c r="AI92" s="13">
        <f>VLOOKUP(A:A,[1]TDSheet!$A:$AI,35,0)</f>
        <v>0</v>
      </c>
      <c r="AJ92" s="13">
        <f t="shared" si="19"/>
        <v>50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99</v>
      </c>
      <c r="D93" s="8">
        <v>35</v>
      </c>
      <c r="E93" s="8">
        <v>130</v>
      </c>
      <c r="F93" s="8">
        <v>-2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173</v>
      </c>
      <c r="K93" s="13">
        <f t="shared" si="15"/>
        <v>-43</v>
      </c>
      <c r="L93" s="13"/>
      <c r="M93" s="13">
        <f>VLOOKUP(A:A,[1]TDSheet!$A:$L,12,0)</f>
        <v>30</v>
      </c>
      <c r="N93" s="13">
        <f>VLOOKUP(A:A,[1]TDSheet!$A:$M,13,0)</f>
        <v>30</v>
      </c>
      <c r="O93" s="13">
        <f>VLOOKUP(A:A,[1]TDSheet!$A:$N,14,0)</f>
        <v>80</v>
      </c>
      <c r="P93" s="13">
        <f>VLOOKUP(A:A,[1]TDSheet!$A:$O,15,0)</f>
        <v>60</v>
      </c>
      <c r="Q93" s="13">
        <f>VLOOKUP(A:A,[1]TDSheet!$A:$U,21,0)</f>
        <v>0</v>
      </c>
      <c r="R93" s="13">
        <f>VLOOKUP(A:A,[1]TDSheet!$A:$V,22,0)</f>
        <v>0</v>
      </c>
      <c r="S93" s="13">
        <f>VLOOKUP(A:A,[1]TDSheet!$A:$X,24,0)</f>
        <v>0</v>
      </c>
      <c r="T93" s="13"/>
      <c r="U93" s="13"/>
      <c r="V93" s="13"/>
      <c r="W93" s="13">
        <f t="shared" si="16"/>
        <v>26</v>
      </c>
      <c r="X93" s="16">
        <v>50</v>
      </c>
      <c r="Y93" s="17">
        <f t="shared" si="17"/>
        <v>9.5384615384615383</v>
      </c>
      <c r="Z93" s="13">
        <f t="shared" si="18"/>
        <v>-7.6923076923076927E-2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25.2</v>
      </c>
      <c r="AF93" s="13">
        <f>VLOOKUP(A:A,[1]TDSheet!$A:$AF,32,0)</f>
        <v>27.4</v>
      </c>
      <c r="AG93" s="13">
        <f>VLOOKUP(A:A,[1]TDSheet!$A:$AG,33,0)</f>
        <v>31</v>
      </c>
      <c r="AH93" s="13">
        <f>VLOOKUP(A:A,[3]TDSheet!$A:$D,4,0)</f>
        <v>36</v>
      </c>
      <c r="AI93" s="13" t="e">
        <f>VLOOKUP(A:A,[1]TDSheet!$A:$AI,35,0)</f>
        <v>#N/A</v>
      </c>
      <c r="AJ93" s="13">
        <f t="shared" si="19"/>
        <v>25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27.356000000000002</v>
      </c>
      <c r="D94" s="8">
        <v>45.851999999999997</v>
      </c>
      <c r="E94" s="8">
        <v>37.845999999999997</v>
      </c>
      <c r="F94" s="8">
        <v>35.362000000000002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39.451000000000001</v>
      </c>
      <c r="K94" s="13">
        <f t="shared" si="15"/>
        <v>-1.605000000000004</v>
      </c>
      <c r="L94" s="13"/>
      <c r="M94" s="13">
        <f>VLOOKUP(A:A,[1]TDSheet!$A:$L,12,0)</f>
        <v>0</v>
      </c>
      <c r="N94" s="13">
        <f>VLOOKUP(A:A,[1]TDSheet!$A:$M,13,0)</f>
        <v>0</v>
      </c>
      <c r="O94" s="13">
        <f>VLOOKUP(A:A,[1]TDSheet!$A:$N,14,0)</f>
        <v>0</v>
      </c>
      <c r="P94" s="13">
        <f>VLOOKUP(A:A,[1]TDSheet!$A:$O,15,0)</f>
        <v>0</v>
      </c>
      <c r="Q94" s="13">
        <f>VLOOKUP(A:A,[1]TDSheet!$A:$U,21,0)</f>
        <v>0</v>
      </c>
      <c r="R94" s="13">
        <f>VLOOKUP(A:A,[1]TDSheet!$A:$V,22,0)</f>
        <v>0</v>
      </c>
      <c r="S94" s="13">
        <f>VLOOKUP(A:A,[1]TDSheet!$A:$X,24,0)</f>
        <v>0</v>
      </c>
      <c r="T94" s="13"/>
      <c r="U94" s="13"/>
      <c r="V94" s="13"/>
      <c r="W94" s="13">
        <f t="shared" si="16"/>
        <v>7.5691999999999995</v>
      </c>
      <c r="X94" s="16">
        <v>30</v>
      </c>
      <c r="Y94" s="17">
        <f t="shared" si="17"/>
        <v>8.6352586799133331</v>
      </c>
      <c r="Z94" s="13">
        <f t="shared" si="18"/>
        <v>4.6718279342598956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6.0524000000000004</v>
      </c>
      <c r="AF94" s="13">
        <f>VLOOKUP(A:A,[1]TDSheet!$A:$AF,32,0)</f>
        <v>7.0313999999999997</v>
      </c>
      <c r="AG94" s="13">
        <f>VLOOKUP(A:A,[1]TDSheet!$A:$AG,33,0)</f>
        <v>6.8452000000000002</v>
      </c>
      <c r="AH94" s="13">
        <f>VLOOKUP(A:A,[3]TDSheet!$A:$D,4,0)</f>
        <v>7.6379999999999999</v>
      </c>
      <c r="AI94" s="13">
        <f>VLOOKUP(A:A,[1]TDSheet!$A:$AI,35,0)</f>
        <v>0</v>
      </c>
      <c r="AJ94" s="13">
        <f t="shared" si="19"/>
        <v>30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773</v>
      </c>
      <c r="D95" s="8">
        <v>1290</v>
      </c>
      <c r="E95" s="8">
        <v>1871</v>
      </c>
      <c r="F95" s="8">
        <v>158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2065</v>
      </c>
      <c r="K95" s="13">
        <f t="shared" si="15"/>
        <v>-194</v>
      </c>
      <c r="L95" s="13"/>
      <c r="M95" s="13">
        <f>VLOOKUP(A:A,[1]TDSheet!$A:$L,12,0)</f>
        <v>200</v>
      </c>
      <c r="N95" s="13">
        <f>VLOOKUP(A:A,[1]TDSheet!$A:$M,13,0)</f>
        <v>300</v>
      </c>
      <c r="O95" s="13">
        <f>VLOOKUP(A:A,[1]TDSheet!$A:$N,14,0)</f>
        <v>450</v>
      </c>
      <c r="P95" s="13">
        <f>VLOOKUP(A:A,[1]TDSheet!$A:$O,15,0)</f>
        <v>300</v>
      </c>
      <c r="Q95" s="13">
        <f>VLOOKUP(A:A,[1]TDSheet!$A:$U,21,0)</f>
        <v>0</v>
      </c>
      <c r="R95" s="13">
        <f>VLOOKUP(A:A,[1]TDSheet!$A:$V,22,0)</f>
        <v>200</v>
      </c>
      <c r="S95" s="13">
        <f>VLOOKUP(A:A,[1]TDSheet!$A:$X,24,0)</f>
        <v>280</v>
      </c>
      <c r="T95" s="13"/>
      <c r="U95" s="13"/>
      <c r="V95" s="13"/>
      <c r="W95" s="13">
        <f t="shared" si="16"/>
        <v>273.39999999999998</v>
      </c>
      <c r="X95" s="16">
        <v>400</v>
      </c>
      <c r="Y95" s="17">
        <f t="shared" si="17"/>
        <v>8.3686905632772497</v>
      </c>
      <c r="Z95" s="13">
        <f t="shared" si="18"/>
        <v>0.57790782735918078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260.8</v>
      </c>
      <c r="AF95" s="13">
        <f>VLOOKUP(A:A,[1]TDSheet!$A:$AF,32,0)</f>
        <v>330.2</v>
      </c>
      <c r="AG95" s="13">
        <f>VLOOKUP(A:A,[1]TDSheet!$A:$AG,33,0)</f>
        <v>285</v>
      </c>
      <c r="AH95" s="13">
        <f>VLOOKUP(A:A,[3]TDSheet!$A:$D,4,0)</f>
        <v>394</v>
      </c>
      <c r="AI95" s="13" t="e">
        <f>VLOOKUP(A:A,[1]TDSheet!$A:$AI,35,0)</f>
        <v>#N/A</v>
      </c>
      <c r="AJ95" s="13">
        <f t="shared" si="19"/>
        <v>120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470</v>
      </c>
      <c r="D96" s="8">
        <v>299</v>
      </c>
      <c r="E96" s="8">
        <v>577</v>
      </c>
      <c r="F96" s="8">
        <v>173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887</v>
      </c>
      <c r="K96" s="13">
        <f t="shared" si="15"/>
        <v>-310</v>
      </c>
      <c r="L96" s="13"/>
      <c r="M96" s="13">
        <f>VLOOKUP(A:A,[1]TDSheet!$A:$L,12,0)</f>
        <v>50</v>
      </c>
      <c r="N96" s="13">
        <f>VLOOKUP(A:A,[1]TDSheet!$A:$M,13,0)</f>
        <v>180</v>
      </c>
      <c r="O96" s="13">
        <f>VLOOKUP(A:A,[1]TDSheet!$A:$N,14,0)</f>
        <v>300</v>
      </c>
      <c r="P96" s="13">
        <f>VLOOKUP(A:A,[1]TDSheet!$A:$O,15,0)</f>
        <v>200</v>
      </c>
      <c r="Q96" s="13">
        <f>VLOOKUP(A:A,[1]TDSheet!$A:$U,21,0)</f>
        <v>0</v>
      </c>
      <c r="R96" s="13">
        <f>VLOOKUP(A:A,[1]TDSheet!$A:$V,22,0)</f>
        <v>150</v>
      </c>
      <c r="S96" s="13">
        <f>VLOOKUP(A:A,[1]TDSheet!$A:$X,24,0)</f>
        <v>150</v>
      </c>
      <c r="T96" s="13"/>
      <c r="U96" s="13"/>
      <c r="V96" s="13"/>
      <c r="W96" s="13">
        <f t="shared" si="16"/>
        <v>115.4</v>
      </c>
      <c r="X96" s="16"/>
      <c r="Y96" s="17">
        <f t="shared" si="17"/>
        <v>10.424610051993067</v>
      </c>
      <c r="Z96" s="13">
        <f t="shared" si="18"/>
        <v>1.4991334488734835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161.19999999999999</v>
      </c>
      <c r="AF96" s="13">
        <f>VLOOKUP(A:A,[1]TDSheet!$A:$AF,32,0)</f>
        <v>164</v>
      </c>
      <c r="AG96" s="13">
        <f>VLOOKUP(A:A,[1]TDSheet!$A:$AG,33,0)</f>
        <v>151.19999999999999</v>
      </c>
      <c r="AH96" s="13">
        <f>VLOOKUP(A:A,[3]TDSheet!$A:$D,4,0)</f>
        <v>52</v>
      </c>
      <c r="AI96" s="13" t="e">
        <f>VLOOKUP(A:A,[1]TDSheet!$A:$AI,35,0)</f>
        <v>#N/A</v>
      </c>
      <c r="AJ96" s="13">
        <f t="shared" si="19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533</v>
      </c>
      <c r="D97" s="8">
        <v>545</v>
      </c>
      <c r="E97" s="8">
        <v>997</v>
      </c>
      <c r="F97" s="8">
        <v>63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1338</v>
      </c>
      <c r="K97" s="13">
        <f t="shared" si="15"/>
        <v>-341</v>
      </c>
      <c r="L97" s="13"/>
      <c r="M97" s="13">
        <f>VLOOKUP(A:A,[1]TDSheet!$A:$L,12,0)</f>
        <v>280</v>
      </c>
      <c r="N97" s="13">
        <f>VLOOKUP(A:A,[1]TDSheet!$A:$M,13,0)</f>
        <v>300</v>
      </c>
      <c r="O97" s="13">
        <f>VLOOKUP(A:A,[1]TDSheet!$A:$N,14,0)</f>
        <v>400</v>
      </c>
      <c r="P97" s="13">
        <f>VLOOKUP(A:A,[1]TDSheet!$A:$O,15,0)</f>
        <v>300</v>
      </c>
      <c r="Q97" s="13">
        <f>VLOOKUP(A:A,[1]TDSheet!$A:$U,21,0)</f>
        <v>0</v>
      </c>
      <c r="R97" s="13">
        <f>VLOOKUP(A:A,[1]TDSheet!$A:$V,22,0)</f>
        <v>180</v>
      </c>
      <c r="S97" s="13">
        <f>VLOOKUP(A:A,[1]TDSheet!$A:$X,24,0)</f>
        <v>250</v>
      </c>
      <c r="T97" s="13"/>
      <c r="U97" s="13"/>
      <c r="V97" s="13"/>
      <c r="W97" s="13">
        <f t="shared" si="16"/>
        <v>193.4</v>
      </c>
      <c r="X97" s="16">
        <v>100</v>
      </c>
      <c r="Y97" s="17">
        <f t="shared" si="17"/>
        <v>9.6845915201654602</v>
      </c>
      <c r="Z97" s="13">
        <f t="shared" si="18"/>
        <v>0.32574974146845914</v>
      </c>
      <c r="AA97" s="13"/>
      <c r="AB97" s="13"/>
      <c r="AC97" s="13"/>
      <c r="AD97" s="13">
        <f>VLOOKUP(A:A,[1]TDSheet!$A:$AD,30,0)</f>
        <v>30</v>
      </c>
      <c r="AE97" s="13">
        <f>VLOOKUP(A:A,[1]TDSheet!$A:$AE,31,0)</f>
        <v>210.4</v>
      </c>
      <c r="AF97" s="13">
        <f>VLOOKUP(A:A,[1]TDSheet!$A:$AF,32,0)</f>
        <v>240.8</v>
      </c>
      <c r="AG97" s="13">
        <f>VLOOKUP(A:A,[1]TDSheet!$A:$AG,33,0)</f>
        <v>236.2</v>
      </c>
      <c r="AH97" s="13">
        <f>VLOOKUP(A:A,[3]TDSheet!$A:$D,4,0)</f>
        <v>143</v>
      </c>
      <c r="AI97" s="13" t="e">
        <f>VLOOKUP(A:A,[1]TDSheet!$A:$AI,35,0)</f>
        <v>#N/A</v>
      </c>
      <c r="AJ97" s="13">
        <f t="shared" si="19"/>
        <v>30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438</v>
      </c>
      <c r="D98" s="8">
        <v>280</v>
      </c>
      <c r="E98" s="8">
        <v>581</v>
      </c>
      <c r="F98" s="8">
        <v>122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798</v>
      </c>
      <c r="K98" s="13">
        <f t="shared" si="15"/>
        <v>-217</v>
      </c>
      <c r="L98" s="13"/>
      <c r="M98" s="13">
        <f>VLOOKUP(A:A,[1]TDSheet!$A:$L,12,0)</f>
        <v>100</v>
      </c>
      <c r="N98" s="13">
        <f>VLOOKUP(A:A,[1]TDSheet!$A:$M,13,0)</f>
        <v>150</v>
      </c>
      <c r="O98" s="13">
        <f>VLOOKUP(A:A,[1]TDSheet!$A:$N,14,0)</f>
        <v>260</v>
      </c>
      <c r="P98" s="13">
        <f>VLOOKUP(A:A,[1]TDSheet!$A:$O,15,0)</f>
        <v>150</v>
      </c>
      <c r="Q98" s="13">
        <f>VLOOKUP(A:A,[1]TDSheet!$A:$U,21,0)</f>
        <v>0</v>
      </c>
      <c r="R98" s="13">
        <f>VLOOKUP(A:A,[1]TDSheet!$A:$V,22,0)</f>
        <v>150</v>
      </c>
      <c r="S98" s="13">
        <f>VLOOKUP(A:A,[1]TDSheet!$A:$X,24,0)</f>
        <v>150</v>
      </c>
      <c r="T98" s="13"/>
      <c r="U98" s="13"/>
      <c r="V98" s="13"/>
      <c r="W98" s="13">
        <f t="shared" si="16"/>
        <v>116.2</v>
      </c>
      <c r="X98" s="16">
        <v>100</v>
      </c>
      <c r="Y98" s="17">
        <f t="shared" si="17"/>
        <v>10.172117039586919</v>
      </c>
      <c r="Z98" s="13">
        <f t="shared" si="18"/>
        <v>1.0499139414802066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146</v>
      </c>
      <c r="AF98" s="13">
        <f>VLOOKUP(A:A,[1]TDSheet!$A:$AF,32,0)</f>
        <v>153.80000000000001</v>
      </c>
      <c r="AG98" s="13">
        <f>VLOOKUP(A:A,[1]TDSheet!$A:$AG,33,0)</f>
        <v>140.19999999999999</v>
      </c>
      <c r="AH98" s="13">
        <f>VLOOKUP(A:A,[3]TDSheet!$A:$D,4,0)</f>
        <v>82</v>
      </c>
      <c r="AI98" s="13" t="e">
        <f>VLOOKUP(A:A,[1]TDSheet!$A:$AI,35,0)</f>
        <v>#N/A</v>
      </c>
      <c r="AJ98" s="13">
        <f t="shared" si="19"/>
        <v>30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8.5440000000000005</v>
      </c>
      <c r="D99" s="8">
        <v>1.3</v>
      </c>
      <c r="E99" s="8">
        <v>7.0679999999999996</v>
      </c>
      <c r="F99" s="8">
        <v>2.7759999999999998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7.5</v>
      </c>
      <c r="K99" s="13">
        <f t="shared" si="15"/>
        <v>-0.43200000000000038</v>
      </c>
      <c r="L99" s="13"/>
      <c r="M99" s="13">
        <f>VLOOKUP(A:A,[1]TDSheet!$A:$L,12,0)</f>
        <v>0</v>
      </c>
      <c r="N99" s="13">
        <f>VLOOKUP(A:A,[1]TDSheet!$A:$M,13,0)</f>
        <v>0</v>
      </c>
      <c r="O99" s="13">
        <f>VLOOKUP(A:A,[1]TDSheet!$A:$N,14,0)</f>
        <v>0</v>
      </c>
      <c r="P99" s="13">
        <f>VLOOKUP(A:A,[1]TDSheet!$A:$O,15,0)</f>
        <v>0</v>
      </c>
      <c r="Q99" s="13">
        <f>VLOOKUP(A:A,[1]TDSheet!$A:$U,21,0)</f>
        <v>0</v>
      </c>
      <c r="R99" s="13">
        <f>VLOOKUP(A:A,[1]TDSheet!$A:$V,22,0)</f>
        <v>0</v>
      </c>
      <c r="S99" s="13">
        <f>VLOOKUP(A:A,[1]TDSheet!$A:$X,24,0)</f>
        <v>0</v>
      </c>
      <c r="T99" s="13"/>
      <c r="U99" s="13"/>
      <c r="V99" s="13"/>
      <c r="W99" s="13">
        <f t="shared" si="16"/>
        <v>1.4136</v>
      </c>
      <c r="X99" s="16">
        <v>10</v>
      </c>
      <c r="Y99" s="17">
        <f t="shared" si="17"/>
        <v>9.0379173740803616</v>
      </c>
      <c r="Z99" s="13">
        <f t="shared" si="18"/>
        <v>1.9637804187889076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0.53579999999999994</v>
      </c>
      <c r="AF99" s="13">
        <f>VLOOKUP(A:A,[1]TDSheet!$A:$AF,32,0)</f>
        <v>0.28439999999999999</v>
      </c>
      <c r="AG99" s="13">
        <f>VLOOKUP(A:A,[1]TDSheet!$A:$AG,33,0)</f>
        <v>1.1284000000000001</v>
      </c>
      <c r="AH99" s="13">
        <f>VLOOKUP(A:A,[3]TDSheet!$A:$D,4,0)</f>
        <v>2.7730000000000001</v>
      </c>
      <c r="AI99" s="13" t="str">
        <f>VLOOKUP(A:A,[1]TDSheet!$A:$AI,35,0)</f>
        <v>зв груп</v>
      </c>
      <c r="AJ99" s="13">
        <f t="shared" si="19"/>
        <v>10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4</v>
      </c>
      <c r="D100" s="8">
        <v>6</v>
      </c>
      <c r="E100" s="8">
        <v>4</v>
      </c>
      <c r="F100" s="8"/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9</v>
      </c>
      <c r="K100" s="13">
        <f t="shared" si="15"/>
        <v>-5</v>
      </c>
      <c r="L100" s="13"/>
      <c r="M100" s="13">
        <f>VLOOKUP(A:A,[1]TDSheet!$A:$L,12,0)</f>
        <v>0</v>
      </c>
      <c r="N100" s="13">
        <f>VLOOKUP(A:A,[1]TDSheet!$A:$M,13,0)</f>
        <v>0</v>
      </c>
      <c r="O100" s="13">
        <f>VLOOKUP(A:A,[1]TDSheet!$A:$N,14,0)</f>
        <v>0</v>
      </c>
      <c r="P100" s="13">
        <f>VLOOKUP(A:A,[1]TDSheet!$A:$O,15,0)</f>
        <v>10</v>
      </c>
      <c r="Q100" s="13">
        <f>VLOOKUP(A:A,[1]TDSheet!$A:$U,21,0)</f>
        <v>0</v>
      </c>
      <c r="R100" s="13">
        <f>VLOOKUP(A:A,[1]TDSheet!$A:$V,22,0)</f>
        <v>0</v>
      </c>
      <c r="S100" s="13">
        <f>VLOOKUP(A:A,[1]TDSheet!$A:$X,24,0)</f>
        <v>0</v>
      </c>
      <c r="T100" s="13"/>
      <c r="U100" s="13"/>
      <c r="V100" s="13"/>
      <c r="W100" s="13">
        <f t="shared" si="16"/>
        <v>0.8</v>
      </c>
      <c r="X100" s="16"/>
      <c r="Y100" s="17">
        <f t="shared" si="17"/>
        <v>12.5</v>
      </c>
      <c r="Z100" s="13">
        <f t="shared" si="18"/>
        <v>0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0.8</v>
      </c>
      <c r="AG100" s="13">
        <f>VLOOKUP(A:A,[1]TDSheet!$A:$AG,33,0)</f>
        <v>1.2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4</v>
      </c>
      <c r="D101" s="8">
        <v>5</v>
      </c>
      <c r="E101" s="8">
        <v>0</v>
      </c>
      <c r="F101" s="8">
        <v>9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v>0</v>
      </c>
      <c r="K101" s="13">
        <f t="shared" si="15"/>
        <v>0</v>
      </c>
      <c r="L101" s="13"/>
      <c r="M101" s="13">
        <f>VLOOKUP(A:A,[1]TDSheet!$A:$L,12,0)</f>
        <v>0</v>
      </c>
      <c r="N101" s="13">
        <f>VLOOKUP(A:A,[1]TDSheet!$A:$M,13,0)</f>
        <v>0</v>
      </c>
      <c r="O101" s="13">
        <f>VLOOKUP(A:A,[1]TDSheet!$A:$N,14,0)</f>
        <v>0</v>
      </c>
      <c r="P101" s="13">
        <f>VLOOKUP(A:A,[1]TDSheet!$A:$O,15,0)</f>
        <v>0</v>
      </c>
      <c r="Q101" s="13">
        <f>VLOOKUP(A:A,[1]TDSheet!$A:$U,21,0)</f>
        <v>0</v>
      </c>
      <c r="R101" s="13">
        <f>VLOOKUP(A:A,[1]TDSheet!$A:$V,22,0)</f>
        <v>0</v>
      </c>
      <c r="S101" s="13">
        <f>VLOOKUP(A:A,[1]TDSheet!$A:$X,24,0)</f>
        <v>0</v>
      </c>
      <c r="T101" s="13"/>
      <c r="U101" s="13"/>
      <c r="V101" s="13"/>
      <c r="W101" s="13">
        <f t="shared" si="16"/>
        <v>0</v>
      </c>
      <c r="X101" s="16"/>
      <c r="Y101" s="17" t="e">
        <f t="shared" si="17"/>
        <v>#DIV/0!</v>
      </c>
      <c r="Z101" s="13" t="e">
        <f t="shared" si="18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2.2000000000000002</v>
      </c>
      <c r="AF101" s="13">
        <f>VLOOKUP(A:A,[1]TDSheet!$A:$AF,32,0)</f>
        <v>1</v>
      </c>
      <c r="AG101" s="13">
        <f>VLOOKUP(A:A,[1]TDSheet!$A:$AG,33,0)</f>
        <v>1.2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32</v>
      </c>
      <c r="D102" s="8">
        <v>67</v>
      </c>
      <c r="E102" s="8">
        <v>75</v>
      </c>
      <c r="F102" s="8">
        <v>22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199</v>
      </c>
      <c r="K102" s="13">
        <f t="shared" si="15"/>
        <v>-124</v>
      </c>
      <c r="L102" s="13"/>
      <c r="M102" s="13">
        <f>VLOOKUP(A:A,[1]TDSheet!$A:$L,12,0)</f>
        <v>50</v>
      </c>
      <c r="N102" s="13">
        <f>VLOOKUP(A:A,[1]TDSheet!$A:$M,13,0)</f>
        <v>50</v>
      </c>
      <c r="O102" s="13">
        <f>VLOOKUP(A:A,[1]TDSheet!$A:$N,14,0)</f>
        <v>100</v>
      </c>
      <c r="P102" s="13">
        <f>VLOOKUP(A:A,[1]TDSheet!$A:$O,15,0)</f>
        <v>100</v>
      </c>
      <c r="Q102" s="13">
        <f>VLOOKUP(A:A,[1]TDSheet!$A:$U,21,0)</f>
        <v>0</v>
      </c>
      <c r="R102" s="13">
        <f>VLOOKUP(A:A,[1]TDSheet!$A:$V,22,0)</f>
        <v>0</v>
      </c>
      <c r="S102" s="13">
        <f>VLOOKUP(A:A,[1]TDSheet!$A:$X,24,0)</f>
        <v>0</v>
      </c>
      <c r="T102" s="13"/>
      <c r="U102" s="13"/>
      <c r="V102" s="13"/>
      <c r="W102" s="13">
        <f t="shared" si="16"/>
        <v>15</v>
      </c>
      <c r="X102" s="16"/>
      <c r="Y102" s="17">
        <f t="shared" si="17"/>
        <v>21.466666666666665</v>
      </c>
      <c r="Z102" s="13">
        <f t="shared" si="18"/>
        <v>1.4666666666666666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23.8</v>
      </c>
      <c r="AF102" s="13">
        <f>VLOOKUP(A:A,[1]TDSheet!$A:$AF,32,0)</f>
        <v>41.4</v>
      </c>
      <c r="AG102" s="13">
        <f>VLOOKUP(A:A,[1]TDSheet!$A:$AG,33,0)</f>
        <v>40.4</v>
      </c>
      <c r="AH102" s="13">
        <f>VLOOKUP(A:A,[3]TDSheet!$A:$D,4,0)</f>
        <v>32</v>
      </c>
      <c r="AI102" s="13" t="str">
        <f>VLOOKUP(A:A,[1]TDSheet!$A:$AI,35,0)</f>
        <v>увел</v>
      </c>
      <c r="AJ102" s="13">
        <f t="shared" si="19"/>
        <v>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12</v>
      </c>
      <c r="C103" s="8">
        <v>179</v>
      </c>
      <c r="D103" s="8">
        <v>6</v>
      </c>
      <c r="E103" s="8">
        <v>110</v>
      </c>
      <c r="F103" s="8">
        <v>68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130</v>
      </c>
      <c r="K103" s="13">
        <f t="shared" si="15"/>
        <v>-20</v>
      </c>
      <c r="L103" s="13"/>
      <c r="M103" s="13">
        <f>VLOOKUP(A:A,[1]TDSheet!$A:$L,12,0)</f>
        <v>0</v>
      </c>
      <c r="N103" s="13">
        <f>VLOOKUP(A:A,[1]TDSheet!$A:$M,13,0)</f>
        <v>0</v>
      </c>
      <c r="O103" s="13">
        <f>VLOOKUP(A:A,[1]TDSheet!$A:$N,14,0)</f>
        <v>50</v>
      </c>
      <c r="P103" s="13">
        <f>VLOOKUP(A:A,[1]TDSheet!$A:$O,15,0)</f>
        <v>0</v>
      </c>
      <c r="Q103" s="13">
        <f>VLOOKUP(A:A,[1]TDSheet!$A:$U,21,0)</f>
        <v>0</v>
      </c>
      <c r="R103" s="13">
        <f>VLOOKUP(A:A,[1]TDSheet!$A:$V,22,0)</f>
        <v>0</v>
      </c>
      <c r="S103" s="13">
        <f>VLOOKUP(A:A,[1]TDSheet!$A:$X,24,0)</f>
        <v>50</v>
      </c>
      <c r="T103" s="13"/>
      <c r="U103" s="13"/>
      <c r="V103" s="13"/>
      <c r="W103" s="13">
        <f t="shared" si="16"/>
        <v>22</v>
      </c>
      <c r="X103" s="16">
        <v>50</v>
      </c>
      <c r="Y103" s="17">
        <f t="shared" si="17"/>
        <v>9.9090909090909083</v>
      </c>
      <c r="Z103" s="13">
        <f t="shared" si="18"/>
        <v>3.0909090909090908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20</v>
      </c>
      <c r="AF103" s="13">
        <f>VLOOKUP(A:A,[1]TDSheet!$A:$AF,32,0)</f>
        <v>26.2</v>
      </c>
      <c r="AG103" s="13">
        <f>VLOOKUP(A:A,[1]TDSheet!$A:$AG,33,0)</f>
        <v>23.6</v>
      </c>
      <c r="AH103" s="13">
        <f>VLOOKUP(A:A,[3]TDSheet!$A:$D,4,0)</f>
        <v>36</v>
      </c>
      <c r="AI103" s="13" t="str">
        <f>VLOOKUP(A:A,[1]TDSheet!$A:$AI,35,0)</f>
        <v>увел</v>
      </c>
      <c r="AJ103" s="13">
        <f t="shared" si="19"/>
        <v>3.5000000000000004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74</v>
      </c>
      <c r="D104" s="8">
        <v>27</v>
      </c>
      <c r="E104" s="8">
        <v>88</v>
      </c>
      <c r="F104" s="8">
        <v>10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188</v>
      </c>
      <c r="K104" s="13">
        <f t="shared" si="15"/>
        <v>-100</v>
      </c>
      <c r="L104" s="13"/>
      <c r="M104" s="13">
        <f>VLOOKUP(A:A,[1]TDSheet!$A:$L,12,0)</f>
        <v>50</v>
      </c>
      <c r="N104" s="13">
        <f>VLOOKUP(A:A,[1]TDSheet!$A:$M,13,0)</f>
        <v>0</v>
      </c>
      <c r="O104" s="13">
        <f>VLOOKUP(A:A,[1]TDSheet!$A:$N,14,0)</f>
        <v>50</v>
      </c>
      <c r="P104" s="13">
        <f>VLOOKUP(A:A,[1]TDSheet!$A:$O,15,0)</f>
        <v>100</v>
      </c>
      <c r="Q104" s="13">
        <f>VLOOKUP(A:A,[1]TDSheet!$A:$U,21,0)</f>
        <v>0</v>
      </c>
      <c r="R104" s="13">
        <f>VLOOKUP(A:A,[1]TDSheet!$A:$V,22,0)</f>
        <v>0</v>
      </c>
      <c r="S104" s="13">
        <f>VLOOKUP(A:A,[1]TDSheet!$A:$X,24,0)</f>
        <v>50</v>
      </c>
      <c r="T104" s="13"/>
      <c r="U104" s="13"/>
      <c r="V104" s="13"/>
      <c r="W104" s="13">
        <f t="shared" si="16"/>
        <v>17.600000000000001</v>
      </c>
      <c r="X104" s="16"/>
      <c r="Y104" s="17">
        <f t="shared" si="17"/>
        <v>14.772727272727272</v>
      </c>
      <c r="Z104" s="13">
        <f t="shared" si="18"/>
        <v>0.56818181818181812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19.399999999999999</v>
      </c>
      <c r="AF104" s="13">
        <f>VLOOKUP(A:A,[1]TDSheet!$A:$AF,32,0)</f>
        <v>41.2</v>
      </c>
      <c r="AG104" s="13">
        <f>VLOOKUP(A:A,[1]TDSheet!$A:$AG,33,0)</f>
        <v>28.6</v>
      </c>
      <c r="AH104" s="13">
        <f>VLOOKUP(A:A,[3]TDSheet!$A:$D,4,0)</f>
        <v>4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204</v>
      </c>
      <c r="D105" s="8">
        <v>125</v>
      </c>
      <c r="E105" s="8">
        <v>301</v>
      </c>
      <c r="F105" s="8">
        <v>19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417</v>
      </c>
      <c r="K105" s="13">
        <f t="shared" si="15"/>
        <v>-116</v>
      </c>
      <c r="L105" s="13"/>
      <c r="M105" s="13">
        <f>VLOOKUP(A:A,[1]TDSheet!$A:$L,12,0)</f>
        <v>50</v>
      </c>
      <c r="N105" s="13">
        <f>VLOOKUP(A:A,[1]TDSheet!$A:$M,13,0)</f>
        <v>100</v>
      </c>
      <c r="O105" s="13">
        <f>VLOOKUP(A:A,[1]TDSheet!$A:$N,14,0)</f>
        <v>100</v>
      </c>
      <c r="P105" s="13">
        <f>VLOOKUP(A:A,[1]TDSheet!$A:$O,15,0)</f>
        <v>100</v>
      </c>
      <c r="Q105" s="13">
        <f>VLOOKUP(A:A,[1]TDSheet!$A:$U,21,0)</f>
        <v>0</v>
      </c>
      <c r="R105" s="13">
        <f>VLOOKUP(A:A,[1]TDSheet!$A:$V,22,0)</f>
        <v>100</v>
      </c>
      <c r="S105" s="13">
        <f>VLOOKUP(A:A,[1]TDSheet!$A:$X,24,0)</f>
        <v>100</v>
      </c>
      <c r="T105" s="13"/>
      <c r="U105" s="13"/>
      <c r="V105" s="13"/>
      <c r="W105" s="13">
        <f t="shared" si="16"/>
        <v>60.2</v>
      </c>
      <c r="X105" s="16"/>
      <c r="Y105" s="17">
        <f t="shared" si="17"/>
        <v>9.4518272425249172</v>
      </c>
      <c r="Z105" s="13">
        <f t="shared" si="18"/>
        <v>0.31561461794019929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39.799999999999997</v>
      </c>
      <c r="AF105" s="13">
        <f>VLOOKUP(A:A,[1]TDSheet!$A:$AF,32,0)</f>
        <v>65.400000000000006</v>
      </c>
      <c r="AG105" s="13">
        <f>VLOOKUP(A:A,[1]TDSheet!$A:$AG,33,0)</f>
        <v>62.4</v>
      </c>
      <c r="AH105" s="13">
        <f>VLOOKUP(A:A,[3]TDSheet!$A:$D,4,0)</f>
        <v>44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219</v>
      </c>
      <c r="D106" s="8">
        <v>129</v>
      </c>
      <c r="E106" s="8">
        <v>336</v>
      </c>
      <c r="F106" s="8">
        <v>-2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432</v>
      </c>
      <c r="K106" s="13">
        <f t="shared" si="15"/>
        <v>-96</v>
      </c>
      <c r="L106" s="13"/>
      <c r="M106" s="13">
        <f>VLOOKUP(A:A,[1]TDSheet!$A:$L,12,0)</f>
        <v>0</v>
      </c>
      <c r="N106" s="13">
        <f>VLOOKUP(A:A,[1]TDSheet!$A:$M,13,0)</f>
        <v>50</v>
      </c>
      <c r="O106" s="13">
        <f>VLOOKUP(A:A,[1]TDSheet!$A:$N,14,0)</f>
        <v>100</v>
      </c>
      <c r="P106" s="13">
        <f>VLOOKUP(A:A,[1]TDSheet!$A:$O,15,0)</f>
        <v>150</v>
      </c>
      <c r="Q106" s="13">
        <f>VLOOKUP(A:A,[1]TDSheet!$A:$U,21,0)</f>
        <v>100</v>
      </c>
      <c r="R106" s="13">
        <f>VLOOKUP(A:A,[1]TDSheet!$A:$V,22,0)</f>
        <v>100</v>
      </c>
      <c r="S106" s="13">
        <f>VLOOKUP(A:A,[1]TDSheet!$A:$X,24,0)</f>
        <v>100</v>
      </c>
      <c r="T106" s="13"/>
      <c r="U106" s="13"/>
      <c r="V106" s="13"/>
      <c r="W106" s="13">
        <f t="shared" si="16"/>
        <v>67.2</v>
      </c>
      <c r="X106" s="16">
        <v>50</v>
      </c>
      <c r="Y106" s="17">
        <f t="shared" si="17"/>
        <v>9.6428571428571423</v>
      </c>
      <c r="Z106" s="13">
        <f t="shared" si="18"/>
        <v>-2.976190476190476E-2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47.6</v>
      </c>
      <c r="AF106" s="13">
        <f>VLOOKUP(A:A,[1]TDSheet!$A:$AF,32,0)</f>
        <v>64.400000000000006</v>
      </c>
      <c r="AG106" s="13">
        <f>VLOOKUP(A:A,[1]TDSheet!$A:$AG,33,0)</f>
        <v>61.2</v>
      </c>
      <c r="AH106" s="13">
        <f>VLOOKUP(A:A,[3]TDSheet!$A:$D,4,0)</f>
        <v>60</v>
      </c>
      <c r="AI106" s="13" t="str">
        <f>VLOOKUP(A:A,[1]TDSheet!$A:$AI,35,0)</f>
        <v>увел</v>
      </c>
      <c r="AJ106" s="13">
        <f t="shared" si="19"/>
        <v>3.5000000000000004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194</v>
      </c>
      <c r="D107" s="8">
        <v>117</v>
      </c>
      <c r="E107" s="8">
        <v>247</v>
      </c>
      <c r="F107" s="8">
        <v>55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336</v>
      </c>
      <c r="K107" s="13">
        <f t="shared" si="15"/>
        <v>-89</v>
      </c>
      <c r="L107" s="13"/>
      <c r="M107" s="13">
        <f>VLOOKUP(A:A,[1]TDSheet!$A:$L,12,0)</f>
        <v>0</v>
      </c>
      <c r="N107" s="13">
        <f>VLOOKUP(A:A,[1]TDSheet!$A:$M,13,0)</f>
        <v>50</v>
      </c>
      <c r="O107" s="13">
        <f>VLOOKUP(A:A,[1]TDSheet!$A:$N,14,0)</f>
        <v>100</v>
      </c>
      <c r="P107" s="13">
        <f>VLOOKUP(A:A,[1]TDSheet!$A:$O,15,0)</f>
        <v>50</v>
      </c>
      <c r="Q107" s="13">
        <f>VLOOKUP(A:A,[1]TDSheet!$A:$U,21,0)</f>
        <v>50</v>
      </c>
      <c r="R107" s="13">
        <f>VLOOKUP(A:A,[1]TDSheet!$A:$V,22,0)</f>
        <v>100</v>
      </c>
      <c r="S107" s="13">
        <f>VLOOKUP(A:A,[1]TDSheet!$A:$X,24,0)</f>
        <v>50</v>
      </c>
      <c r="T107" s="13"/>
      <c r="U107" s="13"/>
      <c r="V107" s="13"/>
      <c r="W107" s="13">
        <f t="shared" si="16"/>
        <v>49.4</v>
      </c>
      <c r="X107" s="16"/>
      <c r="Y107" s="17">
        <f t="shared" si="17"/>
        <v>9.2105263157894743</v>
      </c>
      <c r="Z107" s="13">
        <f t="shared" si="18"/>
        <v>1.1133603238866396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33.4</v>
      </c>
      <c r="AF107" s="13">
        <f>VLOOKUP(A:A,[1]TDSheet!$A:$AF,32,0)</f>
        <v>54.2</v>
      </c>
      <c r="AG107" s="13">
        <f>VLOOKUP(A:A,[1]TDSheet!$A:$AG,33,0)</f>
        <v>48.6</v>
      </c>
      <c r="AH107" s="13">
        <f>VLOOKUP(A:A,[3]TDSheet!$A:$D,4,0)</f>
        <v>43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124</v>
      </c>
      <c r="D108" s="8">
        <v>19</v>
      </c>
      <c r="E108" s="8">
        <v>102</v>
      </c>
      <c r="F108" s="8">
        <v>25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286</v>
      </c>
      <c r="K108" s="13">
        <f t="shared" si="15"/>
        <v>-184</v>
      </c>
      <c r="L108" s="13"/>
      <c r="M108" s="13">
        <f>VLOOKUP(A:A,[1]TDSheet!$A:$L,12,0)</f>
        <v>50</v>
      </c>
      <c r="N108" s="13">
        <f>VLOOKUP(A:A,[1]TDSheet!$A:$M,13,0)</f>
        <v>50</v>
      </c>
      <c r="O108" s="13">
        <f>VLOOKUP(A:A,[1]TDSheet!$A:$N,14,0)</f>
        <v>100</v>
      </c>
      <c r="P108" s="13">
        <f>VLOOKUP(A:A,[1]TDSheet!$A:$O,15,0)</f>
        <v>150</v>
      </c>
      <c r="Q108" s="13">
        <f>VLOOKUP(A:A,[1]TDSheet!$A:$U,21,0)</f>
        <v>0</v>
      </c>
      <c r="R108" s="13">
        <f>VLOOKUP(A:A,[1]TDSheet!$A:$V,22,0)</f>
        <v>0</v>
      </c>
      <c r="S108" s="13">
        <f>VLOOKUP(A:A,[1]TDSheet!$A:$X,24,0)</f>
        <v>50</v>
      </c>
      <c r="T108" s="13"/>
      <c r="U108" s="13"/>
      <c r="V108" s="13"/>
      <c r="W108" s="13">
        <f t="shared" si="16"/>
        <v>20.399999999999999</v>
      </c>
      <c r="X108" s="16"/>
      <c r="Y108" s="17">
        <f t="shared" si="17"/>
        <v>20.833333333333336</v>
      </c>
      <c r="Z108" s="13">
        <f t="shared" si="18"/>
        <v>1.2254901960784315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34.200000000000003</v>
      </c>
      <c r="AF108" s="13">
        <f>VLOOKUP(A:A,[1]TDSheet!$A:$AF,32,0)</f>
        <v>51.8</v>
      </c>
      <c r="AG108" s="13">
        <f>VLOOKUP(A:A,[1]TDSheet!$A:$AG,33,0)</f>
        <v>45.2</v>
      </c>
      <c r="AH108" s="13">
        <f>VLOOKUP(A:A,[3]TDSheet!$A:$D,4,0)</f>
        <v>5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26</v>
      </c>
      <c r="D109" s="8">
        <v>68</v>
      </c>
      <c r="E109" s="8">
        <v>81</v>
      </c>
      <c r="F109" s="8">
        <v>8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277</v>
      </c>
      <c r="K109" s="13">
        <f t="shared" si="15"/>
        <v>-196</v>
      </c>
      <c r="L109" s="13"/>
      <c r="M109" s="13">
        <f>VLOOKUP(A:A,[1]TDSheet!$A:$L,12,0)</f>
        <v>50</v>
      </c>
      <c r="N109" s="13">
        <f>VLOOKUP(A:A,[1]TDSheet!$A:$M,13,0)</f>
        <v>50</v>
      </c>
      <c r="O109" s="13">
        <f>VLOOKUP(A:A,[1]TDSheet!$A:$N,14,0)</f>
        <v>50</v>
      </c>
      <c r="P109" s="13">
        <f>VLOOKUP(A:A,[1]TDSheet!$A:$O,15,0)</f>
        <v>50</v>
      </c>
      <c r="Q109" s="13">
        <f>VLOOKUP(A:A,[1]TDSheet!$A:$U,21,0)</f>
        <v>0</v>
      </c>
      <c r="R109" s="13">
        <f>VLOOKUP(A:A,[1]TDSheet!$A:$V,22,0)</f>
        <v>0</v>
      </c>
      <c r="S109" s="13">
        <f>VLOOKUP(A:A,[1]TDSheet!$A:$X,24,0)</f>
        <v>50</v>
      </c>
      <c r="T109" s="13"/>
      <c r="U109" s="13"/>
      <c r="V109" s="13"/>
      <c r="W109" s="13">
        <f t="shared" si="16"/>
        <v>16.2</v>
      </c>
      <c r="X109" s="16"/>
      <c r="Y109" s="17">
        <f t="shared" si="17"/>
        <v>15.925925925925927</v>
      </c>
      <c r="Z109" s="13">
        <f t="shared" si="18"/>
        <v>0.49382716049382719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37</v>
      </c>
      <c r="AF109" s="13">
        <f>VLOOKUP(A:A,[1]TDSheet!$A:$AF,32,0)</f>
        <v>58.4</v>
      </c>
      <c r="AG109" s="13">
        <f>VLOOKUP(A:A,[1]TDSheet!$A:$AG,33,0)</f>
        <v>27</v>
      </c>
      <c r="AH109" s="13">
        <f>VLOOKUP(A:A,[3]TDSheet!$A:$D,4,0)</f>
        <v>15</v>
      </c>
      <c r="AI109" s="13" t="str">
        <f>VLOOKUP(A:A,[1]TDSheet!$A:$AI,35,0)</f>
        <v>увел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12</v>
      </c>
      <c r="C110" s="8">
        <v>289</v>
      </c>
      <c r="D110" s="8">
        <v>412</v>
      </c>
      <c r="E110" s="18">
        <v>459</v>
      </c>
      <c r="F110" s="18">
        <v>238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645</v>
      </c>
      <c r="K110" s="13">
        <f t="shared" si="15"/>
        <v>-186</v>
      </c>
      <c r="L110" s="13"/>
      <c r="M110" s="13">
        <f>VLOOKUP(A:A,[1]TDSheet!$A:$L,12,0)</f>
        <v>0</v>
      </c>
      <c r="N110" s="13">
        <f>VLOOKUP(A:A,[1]TDSheet!$A:$M,13,0)</f>
        <v>0</v>
      </c>
      <c r="O110" s="13">
        <f>VLOOKUP(A:A,[1]TDSheet!$A:$N,14,0)</f>
        <v>0</v>
      </c>
      <c r="P110" s="13">
        <f>VLOOKUP(A:A,[1]TDSheet!$A:$O,15,0)</f>
        <v>0</v>
      </c>
      <c r="Q110" s="13">
        <f>VLOOKUP(A:A,[1]TDSheet!$A:$U,21,0)</f>
        <v>0</v>
      </c>
      <c r="R110" s="13">
        <f>VLOOKUP(A:A,[1]TDSheet!$A:$V,22,0)</f>
        <v>0</v>
      </c>
      <c r="S110" s="13">
        <f>VLOOKUP(A:A,[1]TDSheet!$A:$X,24,0)</f>
        <v>0</v>
      </c>
      <c r="T110" s="13"/>
      <c r="U110" s="13"/>
      <c r="V110" s="13"/>
      <c r="W110" s="13">
        <f t="shared" si="16"/>
        <v>91.8</v>
      </c>
      <c r="X110" s="16"/>
      <c r="Y110" s="17">
        <f t="shared" si="17"/>
        <v>2.5925925925925926</v>
      </c>
      <c r="Z110" s="13">
        <f t="shared" si="18"/>
        <v>2.5925925925925926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99.8</v>
      </c>
      <c r="AF110" s="13">
        <f>VLOOKUP(A:A,[1]TDSheet!$A:$AF,32,0)</f>
        <v>98.8</v>
      </c>
      <c r="AG110" s="13">
        <f>VLOOKUP(A:A,[1]TDSheet!$A:$AG,33,0)</f>
        <v>117.2</v>
      </c>
      <c r="AH110" s="13">
        <f>VLOOKUP(A:A,[3]TDSheet!$A:$D,4,0)</f>
        <v>97</v>
      </c>
      <c r="AI110" s="13" t="e">
        <f>VLOOKUP(A:A,[1]TDSheet!$A:$AI,35,0)</f>
        <v>#N/A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132</v>
      </c>
      <c r="D111" s="8">
        <v>1662</v>
      </c>
      <c r="E111" s="18">
        <v>1691</v>
      </c>
      <c r="F111" s="18">
        <v>-34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2602</v>
      </c>
      <c r="K111" s="13">
        <f t="shared" si="15"/>
        <v>-911</v>
      </c>
      <c r="L111" s="13"/>
      <c r="M111" s="13">
        <f>VLOOKUP(A:A,[1]TDSheet!$A:$L,12,0)</f>
        <v>0</v>
      </c>
      <c r="N111" s="13">
        <f>VLOOKUP(A:A,[1]TDSheet!$A:$M,13,0)</f>
        <v>0</v>
      </c>
      <c r="O111" s="13">
        <f>VLOOKUP(A:A,[1]TDSheet!$A:$N,14,0)</f>
        <v>0</v>
      </c>
      <c r="P111" s="13">
        <f>VLOOKUP(A:A,[1]TDSheet!$A:$O,15,0)</f>
        <v>0</v>
      </c>
      <c r="Q111" s="13">
        <f>VLOOKUP(A:A,[1]TDSheet!$A:$U,21,0)</f>
        <v>0</v>
      </c>
      <c r="R111" s="13">
        <f>VLOOKUP(A:A,[1]TDSheet!$A:$V,22,0)</f>
        <v>0</v>
      </c>
      <c r="S111" s="13">
        <f>VLOOKUP(A:A,[1]TDSheet!$A:$X,24,0)</f>
        <v>0</v>
      </c>
      <c r="T111" s="13"/>
      <c r="U111" s="13"/>
      <c r="V111" s="13"/>
      <c r="W111" s="13">
        <f t="shared" si="16"/>
        <v>338.2</v>
      </c>
      <c r="X111" s="16"/>
      <c r="Y111" s="17">
        <f t="shared" si="17"/>
        <v>-0.10053222945002957</v>
      </c>
      <c r="Z111" s="13">
        <f t="shared" si="18"/>
        <v>-0.10053222945002957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447</v>
      </c>
      <c r="AF111" s="13">
        <f>VLOOKUP(A:A,[1]TDSheet!$A:$AF,32,0)</f>
        <v>423.2</v>
      </c>
      <c r="AG111" s="13">
        <f>VLOOKUP(A:A,[1]TDSheet!$A:$AG,33,0)</f>
        <v>488.2</v>
      </c>
      <c r="AH111" s="13">
        <f>VLOOKUP(A:A,[3]TDSheet!$A:$D,4,0)</f>
        <v>235</v>
      </c>
      <c r="AI111" s="13" t="e">
        <f>VLOOKUP(A:A,[1]TDSheet!$A:$AI,35,0)</f>
        <v>#N/A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2025-07-17T09:57:50Z</dcterms:modified>
</cp:coreProperties>
</file>