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84B6D3-62A8-495A-A2FE-1EFA72A480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A10" i="1" s="1"/>
  <c r="D7" i="1"/>
  <c r="Q6" i="1"/>
  <c r="P2" i="1"/>
  <c r="BP69" i="1" l="1"/>
  <c r="BN69" i="1"/>
  <c r="Z69" i="1"/>
  <c r="BP96" i="1"/>
  <c r="BN96" i="1"/>
  <c r="Z96" i="1"/>
  <c r="BP125" i="1"/>
  <c r="BN125" i="1"/>
  <c r="Z125" i="1"/>
  <c r="BP171" i="1"/>
  <c r="BN171" i="1"/>
  <c r="Z171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Z268" i="1" s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8" i="1"/>
  <c r="BN28" i="1"/>
  <c r="Z55" i="1"/>
  <c r="BN55" i="1"/>
  <c r="BP91" i="1"/>
  <c r="BN91" i="1"/>
  <c r="Z91" i="1"/>
  <c r="BP107" i="1"/>
  <c r="BN107" i="1"/>
  <c r="Z107" i="1"/>
  <c r="BP159" i="1"/>
  <c r="BN159" i="1"/>
  <c r="Z159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80" i="1"/>
  <c r="J515" i="1"/>
  <c r="Y228" i="1"/>
  <c r="Y244" i="1"/>
  <c r="Y268" i="1"/>
  <c r="Y261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Z22" i="1"/>
  <c r="Z23" i="1" s="1"/>
  <c r="BN22" i="1"/>
  <c r="BP22" i="1"/>
  <c r="Z26" i="1"/>
  <c r="BN26" i="1"/>
  <c r="BP26" i="1"/>
  <c r="Y33" i="1"/>
  <c r="Z30" i="1"/>
  <c r="BN30" i="1"/>
  <c r="C515" i="1"/>
  <c r="Z53" i="1"/>
  <c r="BN53" i="1"/>
  <c r="Z57" i="1"/>
  <c r="BN57" i="1"/>
  <c r="Y65" i="1"/>
  <c r="Z63" i="1"/>
  <c r="BN63" i="1"/>
  <c r="Y72" i="1"/>
  <c r="Z75" i="1"/>
  <c r="BN75" i="1"/>
  <c r="Z79" i="1"/>
  <c r="BN79" i="1"/>
  <c r="Z84" i="1"/>
  <c r="BN84" i="1"/>
  <c r="Z89" i="1"/>
  <c r="BN89" i="1"/>
  <c r="Y92" i="1"/>
  <c r="Z98" i="1"/>
  <c r="BN98" i="1"/>
  <c r="Z105" i="1"/>
  <c r="BN105" i="1"/>
  <c r="Y110" i="1"/>
  <c r="Z113" i="1"/>
  <c r="BN113" i="1"/>
  <c r="Z121" i="1"/>
  <c r="BN121" i="1"/>
  <c r="Z132" i="1"/>
  <c r="BN132" i="1"/>
  <c r="Y138" i="1"/>
  <c r="Z147" i="1"/>
  <c r="BN147" i="1"/>
  <c r="Z161" i="1"/>
  <c r="BN161" i="1"/>
  <c r="Z165" i="1"/>
  <c r="BN165" i="1"/>
  <c r="Y174" i="1"/>
  <c r="Z182" i="1"/>
  <c r="BN182" i="1"/>
  <c r="Y188" i="1"/>
  <c r="Z192" i="1"/>
  <c r="BN192" i="1"/>
  <c r="Z196" i="1"/>
  <c r="BN196" i="1"/>
  <c r="Z202" i="1"/>
  <c r="BN202" i="1"/>
  <c r="BP202" i="1"/>
  <c r="Y211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17" i="1"/>
  <c r="Y324" i="1"/>
  <c r="Z322" i="1"/>
  <c r="BN322" i="1"/>
  <c r="Y323" i="1"/>
  <c r="Z326" i="1"/>
  <c r="BN326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29" i="1"/>
  <c r="Y353" i="1"/>
  <c r="Y371" i="1"/>
  <c r="F9" i="1"/>
  <c r="J9" i="1"/>
  <c r="F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Y127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H9" i="1"/>
  <c r="Y45" i="1"/>
  <c r="Y58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8" i="1"/>
  <c r="Y167" i="1"/>
  <c r="BP158" i="1"/>
  <c r="BN158" i="1"/>
  <c r="Z158" i="1"/>
  <c r="E515" i="1"/>
  <c r="Y93" i="1"/>
  <c r="F515" i="1"/>
  <c r="Y109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BN203" i="1"/>
  <c r="BP203" i="1"/>
  <c r="Z205" i="1"/>
  <c r="BN205" i="1"/>
  <c r="Z207" i="1"/>
  <c r="BN207" i="1"/>
  <c r="Z209" i="1"/>
  <c r="BN209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Y183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BP266" i="1"/>
  <c r="BN266" i="1"/>
  <c r="Z266" i="1"/>
  <c r="O515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BP327" i="1"/>
  <c r="BN327" i="1"/>
  <c r="Z327" i="1"/>
  <c r="BP342" i="1"/>
  <c r="BN342" i="1"/>
  <c r="Z342" i="1"/>
  <c r="BP346" i="1"/>
  <c r="BN346" i="1"/>
  <c r="Z346" i="1"/>
  <c r="BP367" i="1"/>
  <c r="BN367" i="1"/>
  <c r="Z367" i="1"/>
  <c r="BP391" i="1"/>
  <c r="BN391" i="1"/>
  <c r="Z391" i="1"/>
  <c r="BP395" i="1"/>
  <c r="BN395" i="1"/>
  <c r="Z395" i="1"/>
  <c r="BP412" i="1"/>
  <c r="BN412" i="1"/>
  <c r="Z412" i="1"/>
  <c r="Y416" i="1"/>
  <c r="W515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03" i="1" l="1"/>
  <c r="Z370" i="1"/>
  <c r="Z348" i="1"/>
  <c r="Z316" i="1"/>
  <c r="Z310" i="1"/>
  <c r="Z379" i="1"/>
  <c r="Z358" i="1"/>
  <c r="Z292" i="1"/>
  <c r="Z261" i="1"/>
  <c r="Z232" i="1"/>
  <c r="Z173" i="1"/>
  <c r="Z122" i="1"/>
  <c r="Z109" i="1"/>
  <c r="Z65" i="1"/>
  <c r="Z211" i="1"/>
  <c r="Y507" i="1"/>
  <c r="Y508" i="1" s="1"/>
  <c r="Y506" i="1"/>
  <c r="Z493" i="1"/>
  <c r="Z467" i="1"/>
  <c r="Z451" i="1"/>
  <c r="Z398" i="1"/>
  <c r="Z415" i="1"/>
  <c r="Z329" i="1"/>
  <c r="Z253" i="1"/>
  <c r="Y509" i="1"/>
  <c r="Z80" i="1"/>
  <c r="Z71" i="1"/>
  <c r="Z32" i="1"/>
  <c r="X508" i="1"/>
  <c r="Z476" i="1"/>
  <c r="Z445" i="1"/>
  <c r="Z244" i="1"/>
  <c r="Z227" i="1"/>
  <c r="Z199" i="1"/>
  <c r="Z167" i="1"/>
  <c r="Z149" i="1"/>
  <c r="Z115" i="1"/>
  <c r="Z101" i="1"/>
  <c r="Z58" i="1"/>
  <c r="Z44" i="1"/>
  <c r="Y505" i="1"/>
  <c r="Z483" i="1"/>
  <c r="Z461" i="1"/>
  <c r="Z302" i="1"/>
  <c r="Z510" i="1" l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<sst xmlns="http://schemas.openxmlformats.org/spreadsheetml/2006/main" count="2264" uniqueCount="828">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</sst>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45857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793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33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34.329166666666666</v>
      </c>
      <c r="BN41" s="64">
        <f>IFERROR(Y41*I41/H41,"0")</f>
        <v>44.94</v>
      </c>
      <c r="BO41" s="64">
        <f>IFERROR(1/J41*(X41/H41),"0")</f>
        <v>4.7743055555555552E-2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3.0555555555555554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33</v>
      </c>
      <c r="Y45" s="565">
        <f>IFERROR(SUM(Y41:Y43),"0")</f>
        <v>43.2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4</v>
      </c>
      <c r="Y55" s="564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4.21</v>
      </c>
      <c r="BN55" s="64">
        <f t="shared" si="8"/>
        <v>4.21</v>
      </c>
      <c r="BO55" s="64">
        <f t="shared" si="9"/>
        <v>7.575757575757576E-3</v>
      </c>
      <c r="BP55" s="64">
        <f t="shared" si="10"/>
        <v>7.575757575757576E-3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1</v>
      </c>
      <c r="Y58" s="565">
        <f>IFERROR(Y52/H52,"0")+IFERROR(Y53/H53,"0")+IFERROR(Y54/H54,"0")+IFERROR(Y55/H55,"0")+IFERROR(Y56/H56,"0")+IFERROR(Y57/H57,"0")</f>
        <v>1</v>
      </c>
      <c r="Z58" s="565">
        <f>IFERROR(IF(Z52="",0,Z52),"0")+IFERROR(IF(Z53="",0,Z53),"0")+IFERROR(IF(Z54="",0,Z54),"0")+IFERROR(IF(Z55="",0,Z55),"0")+IFERROR(IF(Z56="",0,Z56),"0")+IFERROR(IF(Z57="",0,Z57),"0")</f>
        <v>9.0200000000000002E-3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4</v>
      </c>
      <c r="Y59" s="565">
        <f>IFERROR(SUM(Y52:Y57),"0")</f>
        <v>4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86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89.463888888888874</v>
      </c>
      <c r="BN61" s="64">
        <f>IFERROR(Y61*I61/H61,"0")</f>
        <v>89.88</v>
      </c>
      <c r="BO61" s="64">
        <f>IFERROR(1/J61*(X61/H61),"0")</f>
        <v>0.12442129629629629</v>
      </c>
      <c r="BP61" s="64">
        <f>IFERROR(1/J61*(Y61/H61),"0")</f>
        <v>0.125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7.9629629629629628</v>
      </c>
      <c r="Y65" s="565">
        <f>IFERROR(Y61/H61,"0")+IFERROR(Y62/H62,"0")+IFERROR(Y63/H63,"0")+IFERROR(Y64/H64,"0")</f>
        <v>8</v>
      </c>
      <c r="Z65" s="565">
        <f>IFERROR(IF(Z61="",0,Z61),"0")+IFERROR(IF(Z62="",0,Z62),"0")+IFERROR(IF(Z63="",0,Z63),"0")+IFERROR(IF(Z64="",0,Z64),"0")</f>
        <v>0.15184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86</v>
      </c>
      <c r="Y66" s="565">
        <f>IFERROR(SUM(Y61:Y64),"0")</f>
        <v>86.4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20</v>
      </c>
      <c r="Y75" s="56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21.035714285714288</v>
      </c>
      <c r="BN75" s="64">
        <f t="shared" si="13"/>
        <v>26.505000000000006</v>
      </c>
      <c r="BO75" s="64">
        <f t="shared" si="14"/>
        <v>3.7202380952380952E-2</v>
      </c>
      <c r="BP75" s="64">
        <f t="shared" si="15"/>
        <v>4.6875E-2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2.3809523809523809</v>
      </c>
      <c r="Y80" s="565">
        <f>IFERROR(Y74/H74,"0")+IFERROR(Y75/H75,"0")+IFERROR(Y76/H76,"0")+IFERROR(Y77/H77,"0")+IFERROR(Y78/H78,"0")+IFERROR(Y79/H79,"0")</f>
        <v>3</v>
      </c>
      <c r="Z80" s="565">
        <f>IFERROR(IF(Z74="",0,Z74),"0")+IFERROR(IF(Z75="",0,Z75),"0")+IFERROR(IF(Z76="",0,Z76),"0")+IFERROR(IF(Z77="",0,Z77),"0")+IFERROR(IF(Z78="",0,Z78),"0")+IFERROR(IF(Z79="",0,Z79),"0")</f>
        <v>5.6940000000000004E-2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20</v>
      </c>
      <c r="Y81" s="565">
        <f>IFERROR(SUM(Y74:Y79),"0")</f>
        <v>25.200000000000003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35</v>
      </c>
      <c r="Y89" s="56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36.409722222222214</v>
      </c>
      <c r="BN89" s="64">
        <f>IFERROR(Y89*I89/H89,"0")</f>
        <v>44.94</v>
      </c>
      <c r="BO89" s="64">
        <f>IFERROR(1/J89*(X89/H89),"0")</f>
        <v>5.063657407407407E-2</v>
      </c>
      <c r="BP89" s="64">
        <f>IFERROR(1/J89*(Y89/H89),"0")</f>
        <v>6.25E-2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42</v>
      </c>
      <c r="Y91" s="564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43.96</v>
      </c>
      <c r="BN91" s="64">
        <f>IFERROR(Y91*I91/H91,"0")</f>
        <v>47.099999999999994</v>
      </c>
      <c r="BO91" s="64">
        <f>IFERROR(1/J91*(X91/H91),"0")</f>
        <v>7.0707070707070718E-2</v>
      </c>
      <c r="BP91" s="64">
        <f>IFERROR(1/J91*(Y91/H91),"0")</f>
        <v>7.575757575757576E-2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12.574074074074074</v>
      </c>
      <c r="Y92" s="565">
        <f>IFERROR(Y89/H89,"0")+IFERROR(Y90/H90,"0")+IFERROR(Y91/H91,"0")</f>
        <v>14</v>
      </c>
      <c r="Z92" s="565">
        <f>IFERROR(IF(Z89="",0,Z89),"0")+IFERROR(IF(Z90="",0,Z90),"0")+IFERROR(IF(Z91="",0,Z91),"0")</f>
        <v>0.16611999999999999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77</v>
      </c>
      <c r="Y93" s="565">
        <f>IFERROR(SUM(Y89:Y91),"0")</f>
        <v>88.2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60</v>
      </c>
      <c r="Y95" s="56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63.844444444444449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0.11574074074074074</v>
      </c>
      <c r="BP95" s="64">
        <f t="shared" ref="BP95:BP100" si="20">IFERROR(1/J95*(Y95/H95),"0")</f>
        <v>0.125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53</v>
      </c>
      <c r="Y99" s="564">
        <f t="shared" si="16"/>
        <v>54</v>
      </c>
      <c r="Z99" s="36">
        <f>IFERROR(IF(Y99=0,"",ROUNDUP(Y99/H99,0)*0.00651),"")</f>
        <v>0.13020000000000001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57.946666666666658</v>
      </c>
      <c r="BN99" s="64">
        <f t="shared" si="18"/>
        <v>59.039999999999992</v>
      </c>
      <c r="BO99" s="64">
        <f t="shared" si="19"/>
        <v>0.10785510785510787</v>
      </c>
      <c r="BP99" s="64">
        <f t="shared" si="20"/>
        <v>0.1098901098901099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27.037037037037038</v>
      </c>
      <c r="Y101" s="565">
        <f>IFERROR(Y95/H95,"0")+IFERROR(Y96/H96,"0")+IFERROR(Y97/H97,"0")+IFERROR(Y98/H98,"0")+IFERROR(Y99/H99,"0")+IFERROR(Y100/H100,"0")</f>
        <v>28</v>
      </c>
      <c r="Z101" s="565">
        <f>IFERROR(IF(Z95="",0,Z95),"0")+IFERROR(IF(Z96="",0,Z96),"0")+IFERROR(IF(Z97="",0,Z97),"0")+IFERROR(IF(Z98="",0,Z98),"0")+IFERROR(IF(Z99="",0,Z99),"0")+IFERROR(IF(Z100="",0,Z100),"0")</f>
        <v>0.28204000000000001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113</v>
      </c>
      <c r="Y102" s="565">
        <f>IFERROR(SUM(Y95:Y100),"0")</f>
        <v>118.8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179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186.20972222222218</v>
      </c>
      <c r="BN105" s="64">
        <f>IFERROR(Y105*I105/H105,"0")</f>
        <v>190.995</v>
      </c>
      <c r="BO105" s="64">
        <f>IFERROR(1/J105*(X105/H105),"0")</f>
        <v>0.25896990740740738</v>
      </c>
      <c r="BP105" s="64">
        <f>IFERROR(1/J105*(Y105/H105),"0")</f>
        <v>0.265625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58</v>
      </c>
      <c r="Y107" s="564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60.706666666666671</v>
      </c>
      <c r="BN107" s="64">
        <f>IFERROR(Y107*I107/H107,"0")</f>
        <v>61.230000000000004</v>
      </c>
      <c r="BO107" s="64">
        <f>IFERROR(1/J107*(X107/H107),"0")</f>
        <v>9.7643097643097643E-2</v>
      </c>
      <c r="BP107" s="64">
        <f>IFERROR(1/J107*(Y107/H107),"0")</f>
        <v>9.8484848484848481E-2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29.462962962962962</v>
      </c>
      <c r="Y109" s="565">
        <f>IFERROR(Y105/H105,"0")+IFERROR(Y106/H106,"0")+IFERROR(Y107/H107,"0")+IFERROR(Y108/H108,"0")</f>
        <v>30</v>
      </c>
      <c r="Z109" s="565">
        <f>IFERROR(IF(Z105="",0,Z105),"0")+IFERROR(IF(Z106="",0,Z106),"0")+IFERROR(IF(Z107="",0,Z107),"0")+IFERROR(IF(Z108="",0,Z108),"0")</f>
        <v>0.43991999999999998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237</v>
      </c>
      <c r="Y110" s="565">
        <f>IFERROR(SUM(Y105:Y108),"0")</f>
        <v>242.10000000000002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18</v>
      </c>
      <c r="Y114" s="564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19.350000000000001</v>
      </c>
      <c r="BN114" s="64">
        <f>IFERROR(Y114*I114/H114,"0")</f>
        <v>20.64</v>
      </c>
      <c r="BO114" s="64">
        <f>IFERROR(1/J114*(X114/H114),"0")</f>
        <v>4.1208791208791215E-2</v>
      </c>
      <c r="BP114" s="64">
        <f>IFERROR(1/J114*(Y114/H114),"0")</f>
        <v>4.3956043956043959E-2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7.5</v>
      </c>
      <c r="Y115" s="565">
        <f>IFERROR(Y112/H112,"0")+IFERROR(Y113/H113,"0")+IFERROR(Y114/H114,"0")</f>
        <v>8</v>
      </c>
      <c r="Z115" s="565">
        <f>IFERROR(IF(Z112="",0,Z112),"0")+IFERROR(IF(Z113="",0,Z113),"0")+IFERROR(IF(Z114="",0,Z114),"0")</f>
        <v>5.2080000000000001E-2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18</v>
      </c>
      <c r="Y116" s="565">
        <f>IFERROR(SUM(Y112:Y114),"0")</f>
        <v>19.2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37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39.343333333333334</v>
      </c>
      <c r="BN118" s="64">
        <f>IFERROR(Y118*I118/H118,"0")</f>
        <v>43.065000000000005</v>
      </c>
      <c r="BO118" s="64">
        <f>IFERROR(1/J118*(X118/H118),"0")</f>
        <v>7.1373456790123455E-2</v>
      </c>
      <c r="BP118" s="64">
        <f>IFERROR(1/J118*(Y118/H118),"0")</f>
        <v>7.8125E-2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43</v>
      </c>
      <c r="Y120" s="564">
        <f>IFERROR(IF(X120="",0,CEILING((X120/$H120),1)*$H120),"")</f>
        <v>43.2</v>
      </c>
      <c r="Z120" s="36">
        <f>IFERROR(IF(Y120=0,"",ROUNDUP(Y120/H120,0)*0.00651),"")</f>
        <v>0.10416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47.013333333333328</v>
      </c>
      <c r="BN120" s="64">
        <f>IFERROR(Y120*I120/H120,"0")</f>
        <v>47.231999999999999</v>
      </c>
      <c r="BO120" s="64">
        <f>IFERROR(1/J120*(X120/H120),"0")</f>
        <v>8.7505087505087509E-2</v>
      </c>
      <c r="BP120" s="64">
        <f>IFERROR(1/J120*(Y120/H120),"0")</f>
        <v>8.7912087912087919E-2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20.493827160493826</v>
      </c>
      <c r="Y122" s="565">
        <f>IFERROR(Y118/H118,"0")+IFERROR(Y119/H119,"0")+IFERROR(Y120/H120,"0")+IFERROR(Y121/H121,"0")</f>
        <v>21</v>
      </c>
      <c r="Z122" s="565">
        <f>IFERROR(IF(Z118="",0,Z118),"0")+IFERROR(IF(Z119="",0,Z119),"0")+IFERROR(IF(Z120="",0,Z120),"0")+IFERROR(IF(Z121="",0,Z121),"0")</f>
        <v>0.19906000000000001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80</v>
      </c>
      <c r="Y123" s="565">
        <f>IFERROR(SUM(Y118:Y121),"0")</f>
        <v>83.7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103</v>
      </c>
      <c r="Y158" s="564">
        <f t="shared" ref="Y158:Y166" si="21">IFERROR(IF(X158="",0,CEILING((X158/$H158),1)*$H158),"")</f>
        <v>105</v>
      </c>
      <c r="Z158" s="36">
        <f>IFERROR(IF(Y158=0,"",ROUNDUP(Y158/H158,0)*0.00902),"")</f>
        <v>0.22550000000000001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109.62142857142855</v>
      </c>
      <c r="BN158" s="64">
        <f t="shared" ref="BN158:BN166" si="23">IFERROR(Y158*I158/H158,"0")</f>
        <v>111.74999999999999</v>
      </c>
      <c r="BO158" s="64">
        <f t="shared" ref="BO158:BO166" si="24">IFERROR(1/J158*(X158/H158),"0")</f>
        <v>0.18578643578643578</v>
      </c>
      <c r="BP158" s="64">
        <f t="shared" ref="BP158:BP166" si="25">IFERROR(1/J158*(Y158/H158),"0")</f>
        <v>0.18939393939393939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92</v>
      </c>
      <c r="Y160" s="564">
        <f t="shared" si="21"/>
        <v>92.4</v>
      </c>
      <c r="Z160" s="36">
        <f>IFERROR(IF(Y160=0,"",ROUNDUP(Y160/H160,0)*0.00902),"")</f>
        <v>0.19844000000000001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96.600000000000009</v>
      </c>
      <c r="BN160" s="64">
        <f t="shared" si="23"/>
        <v>97.02000000000001</v>
      </c>
      <c r="BO160" s="64">
        <f t="shared" si="24"/>
        <v>0.16594516594516595</v>
      </c>
      <c r="BP160" s="64">
        <f t="shared" si="25"/>
        <v>0.16666666666666669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2</v>
      </c>
      <c r="Y163" s="564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2.1444444444444444</v>
      </c>
      <c r="BN163" s="64">
        <f t="shared" si="23"/>
        <v>3.8599999999999994</v>
      </c>
      <c r="BO163" s="64">
        <f t="shared" si="24"/>
        <v>4.7483380816714157E-3</v>
      </c>
      <c r="BP163" s="64">
        <f t="shared" si="25"/>
        <v>8.5470085470085479E-3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10</v>
      </c>
      <c r="Y164" s="564">
        <f t="shared" si="21"/>
        <v>10.5</v>
      </c>
      <c r="Z164" s="36">
        <f>IFERROR(IF(Y164=0,"",ROUNDUP(Y164/H164,0)*0.00502),"")</f>
        <v>2.5100000000000001E-2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10.476190476190476</v>
      </c>
      <c r="BN164" s="64">
        <f t="shared" si="23"/>
        <v>11</v>
      </c>
      <c r="BO164" s="64">
        <f t="shared" si="24"/>
        <v>2.0350020350020353E-2</v>
      </c>
      <c r="BP164" s="64">
        <f t="shared" si="25"/>
        <v>2.1367521367521368E-2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52.301587301587304</v>
      </c>
      <c r="Y167" s="565">
        <f>IFERROR(Y158/H158,"0")+IFERROR(Y159/H159,"0")+IFERROR(Y160/H160,"0")+IFERROR(Y161/H161,"0")+IFERROR(Y162/H162,"0")+IFERROR(Y163/H163,"0")+IFERROR(Y164/H164,"0")+IFERROR(Y165/H165,"0")+IFERROR(Y166/H166,"0")</f>
        <v>54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0.45907999999999999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207</v>
      </c>
      <c r="Y168" s="565">
        <f>IFERROR(SUM(Y158:Y166),"0")</f>
        <v>211.5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132</v>
      </c>
      <c r="Y191" s="564">
        <f t="shared" ref="Y191:Y198" si="26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137.13333333333335</v>
      </c>
      <c r="BN191" s="64">
        <f t="shared" ref="BN191:BN198" si="28">IFERROR(Y191*I191/H191,"0")</f>
        <v>140.25</v>
      </c>
      <c r="BO191" s="64">
        <f t="shared" ref="BO191:BO198" si="29">IFERROR(1/J191*(X191/H191),"0")</f>
        <v>0.18518518518518517</v>
      </c>
      <c r="BP191" s="64">
        <f t="shared" ref="BP191:BP198" si="30">IFERROR(1/J191*(Y191/H191),"0")</f>
        <v>0.18939393939393939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177</v>
      </c>
      <c r="Y192" s="564">
        <f t="shared" si="26"/>
        <v>178.20000000000002</v>
      </c>
      <c r="Z192" s="36">
        <f>IFERROR(IF(Y192=0,"",ROUNDUP(Y192/H192,0)*0.00902),"")</f>
        <v>0.29766000000000004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183.88333333333333</v>
      </c>
      <c r="BN192" s="64">
        <f t="shared" si="28"/>
        <v>185.13</v>
      </c>
      <c r="BO192" s="64">
        <f t="shared" si="29"/>
        <v>0.24831649831649832</v>
      </c>
      <c r="BP192" s="64">
        <f t="shared" si="30"/>
        <v>0.25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211</v>
      </c>
      <c r="Y194" s="564">
        <f t="shared" si="26"/>
        <v>216</v>
      </c>
      <c r="Z194" s="36">
        <f>IFERROR(IF(Y194=0,"",ROUNDUP(Y194/H194,0)*0.00902),"")</f>
        <v>0.36080000000000001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219.20555555555555</v>
      </c>
      <c r="BN194" s="64">
        <f t="shared" si="28"/>
        <v>224.39999999999998</v>
      </c>
      <c r="BO194" s="64">
        <f t="shared" si="29"/>
        <v>0.29601571268237931</v>
      </c>
      <c r="BP194" s="64">
        <f t="shared" si="30"/>
        <v>0.30303030303030304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15</v>
      </c>
      <c r="Y195" s="564">
        <f t="shared" si="26"/>
        <v>16.2</v>
      </c>
      <c r="Z195" s="36">
        <f>IFERROR(IF(Y195=0,"",ROUNDUP(Y195/H195,0)*0.00502),"")</f>
        <v>4.5179999999999998E-2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16.083333333333332</v>
      </c>
      <c r="BN195" s="64">
        <f t="shared" si="28"/>
        <v>17.369999999999997</v>
      </c>
      <c r="BO195" s="64">
        <f t="shared" si="29"/>
        <v>3.561253561253562E-2</v>
      </c>
      <c r="BP195" s="64">
        <f t="shared" si="30"/>
        <v>3.8461538461538464E-2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15</v>
      </c>
      <c r="Y196" s="564">
        <f t="shared" si="26"/>
        <v>16.2</v>
      </c>
      <c r="Z196" s="36">
        <f>IFERROR(IF(Y196=0,"",ROUNDUP(Y196/H196,0)*0.00502),"")</f>
        <v>4.5179999999999998E-2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15.833333333333332</v>
      </c>
      <c r="BN196" s="64">
        <f t="shared" si="28"/>
        <v>17.099999999999998</v>
      </c>
      <c r="BO196" s="64">
        <f t="shared" si="29"/>
        <v>3.561253561253562E-2</v>
      </c>
      <c r="BP196" s="64">
        <f t="shared" si="30"/>
        <v>3.8461538461538464E-2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8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117.40740740740739</v>
      </c>
      <c r="Y199" s="565">
        <f>IFERROR(Y191/H191,"0")+IFERROR(Y192/H192,"0")+IFERROR(Y193/H193,"0")+IFERROR(Y194/H194,"0")+IFERROR(Y195/H195,"0")+IFERROR(Y196/H196,"0")+IFERROR(Y197/H197,"0")+IFERROR(Y198/H198,"0")</f>
        <v>121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0.99942000000000009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558</v>
      </c>
      <c r="Y200" s="565">
        <f>IFERROR(SUM(Y191:Y198),"0")</f>
        <v>570.60000000000014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44</v>
      </c>
      <c r="Y204" s="564">
        <f t="shared" si="31"/>
        <v>52.199999999999996</v>
      </c>
      <c r="Z204" s="36">
        <f>IFERROR(IF(Y204=0,"",ROUNDUP(Y204/H204,0)*0.01898),"")</f>
        <v>0.11388000000000001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46.624827586206898</v>
      </c>
      <c r="BN204" s="64">
        <f t="shared" si="33"/>
        <v>55.313999999999993</v>
      </c>
      <c r="BO204" s="64">
        <f t="shared" si="34"/>
        <v>7.9022988505747127E-2</v>
      </c>
      <c r="BP204" s="64">
        <f t="shared" si="35"/>
        <v>9.375E-2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134</v>
      </c>
      <c r="Y205" s="564">
        <f t="shared" si="31"/>
        <v>134.4</v>
      </c>
      <c r="Z205" s="36">
        <f t="shared" ref="Z205:Z210" si="36">IFERROR(IF(Y205=0,"",ROUNDUP(Y205/H205,0)*0.00651),"")</f>
        <v>0.36456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149.07499999999999</v>
      </c>
      <c r="BN205" s="64">
        <f t="shared" si="33"/>
        <v>149.52000000000001</v>
      </c>
      <c r="BO205" s="64">
        <f t="shared" si="34"/>
        <v>0.3067765567765568</v>
      </c>
      <c r="BP205" s="64">
        <f t="shared" si="35"/>
        <v>0.30769230769230776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109</v>
      </c>
      <c r="Y207" s="564">
        <f t="shared" si="31"/>
        <v>110.39999999999999</v>
      </c>
      <c r="Z207" s="36">
        <f t="shared" si="36"/>
        <v>0.29946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120.44500000000002</v>
      </c>
      <c r="BN207" s="64">
        <f t="shared" si="33"/>
        <v>121.992</v>
      </c>
      <c r="BO207" s="64">
        <f t="shared" si="34"/>
        <v>0.2495421245421246</v>
      </c>
      <c r="BP207" s="64">
        <f t="shared" si="35"/>
        <v>0.25274725274725279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155</v>
      </c>
      <c r="Y208" s="564">
        <f t="shared" si="31"/>
        <v>156</v>
      </c>
      <c r="Z208" s="36">
        <f t="shared" si="36"/>
        <v>0.42315000000000003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171.27500000000001</v>
      </c>
      <c r="BN208" s="64">
        <f t="shared" si="33"/>
        <v>172.38000000000002</v>
      </c>
      <c r="BO208" s="64">
        <f t="shared" si="34"/>
        <v>0.35485347985347993</v>
      </c>
      <c r="BP208" s="64">
        <f t="shared" si="35"/>
        <v>0.35714285714285715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39</v>
      </c>
      <c r="Y209" s="564">
        <f t="shared" si="31"/>
        <v>40.799999999999997</v>
      </c>
      <c r="Z209" s="36">
        <f t="shared" si="36"/>
        <v>0.11067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43.095000000000006</v>
      </c>
      <c r="BN209" s="64">
        <f t="shared" si="33"/>
        <v>45.084000000000003</v>
      </c>
      <c r="BO209" s="64">
        <f t="shared" si="34"/>
        <v>8.9285714285714288E-2</v>
      </c>
      <c r="BP209" s="64">
        <f t="shared" si="35"/>
        <v>9.3406593406593408E-2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65</v>
      </c>
      <c r="Y210" s="564">
        <f t="shared" si="31"/>
        <v>67.2</v>
      </c>
      <c r="Z210" s="36">
        <f t="shared" si="36"/>
        <v>0.18228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71.987499999999997</v>
      </c>
      <c r="BN210" s="64">
        <f t="shared" si="33"/>
        <v>74.424000000000007</v>
      </c>
      <c r="BO210" s="64">
        <f t="shared" si="34"/>
        <v>0.14880952380952384</v>
      </c>
      <c r="BP210" s="64">
        <f t="shared" si="35"/>
        <v>0.15384615384615388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214.22413793103451</v>
      </c>
      <c r="Y211" s="565">
        <f>IFERROR(Y202/H202,"0")+IFERROR(Y203/H203,"0")+IFERROR(Y204/H204,"0")+IFERROR(Y205/H205,"0")+IFERROR(Y206/H206,"0")+IFERROR(Y207/H207,"0")+IFERROR(Y208/H208,"0")+IFERROR(Y209/H209,"0")+IFERROR(Y210/H210,"0")</f>
        <v>218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1.494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546</v>
      </c>
      <c r="Y212" s="565">
        <f>IFERROR(SUM(Y202:Y210),"0")</f>
        <v>561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17</v>
      </c>
      <c r="Y215" s="56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18.785000000000004</v>
      </c>
      <c r="BN215" s="64">
        <f>IFERROR(Y215*I215/H215,"0")</f>
        <v>21.216000000000001</v>
      </c>
      <c r="BO215" s="64">
        <f>IFERROR(1/J215*(X215/H215),"0")</f>
        <v>3.8919413919413927E-2</v>
      </c>
      <c r="BP215" s="64">
        <f>IFERROR(1/J215*(Y215/H215),"0")</f>
        <v>4.3956043956043959E-2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7.0833333333333339</v>
      </c>
      <c r="Y216" s="565">
        <f>IFERROR(Y214/H214,"0")+IFERROR(Y215/H215,"0")</f>
        <v>8</v>
      </c>
      <c r="Z216" s="565">
        <f>IFERROR(IF(Z214="",0,Z214),"0")+IFERROR(IF(Z215="",0,Z215),"0")</f>
        <v>5.2080000000000001E-2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17</v>
      </c>
      <c r="Y217" s="565">
        <f>IFERROR(SUM(Y214:Y215),"0")</f>
        <v>19.2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14</v>
      </c>
      <c r="Y266" s="564">
        <f>IFERROR(IF(X266="",0,CEILING((X266/$H266),1)*$H266),"")</f>
        <v>14.399999999999999</v>
      </c>
      <c r="Z266" s="36">
        <f>IFERROR(IF(Y266=0,"",ROUNDUP(Y266/H266,0)*0.00651),"")</f>
        <v>3.9059999999999997E-2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15.47</v>
      </c>
      <c r="BN266" s="64">
        <f>IFERROR(Y266*I266/H266,"0")</f>
        <v>15.912000000000001</v>
      </c>
      <c r="BO266" s="64">
        <f>IFERROR(1/J266*(X266/H266),"0")</f>
        <v>3.2051282051282055E-2</v>
      </c>
      <c r="BP266" s="64">
        <f>IFERROR(1/J266*(Y266/H266),"0")</f>
        <v>3.2967032967032968E-2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33</v>
      </c>
      <c r="Y267" s="564">
        <f>IFERROR(IF(X267="",0,CEILING((X267/$H267),1)*$H267),"")</f>
        <v>33.6</v>
      </c>
      <c r="Z267" s="36">
        <f>IFERROR(IF(Y267=0,"",ROUNDUP(Y267/H267,0)*0.00651),"")</f>
        <v>9.1139999999999999E-2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35.475000000000001</v>
      </c>
      <c r="BN267" s="64">
        <f>IFERROR(Y267*I267/H267,"0")</f>
        <v>36.120000000000005</v>
      </c>
      <c r="BO267" s="64">
        <f>IFERROR(1/J267*(X267/H267),"0")</f>
        <v>7.5549450549450559E-2</v>
      </c>
      <c r="BP267" s="64">
        <f>IFERROR(1/J267*(Y267/H267),"0")</f>
        <v>7.6923076923076941E-2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19.583333333333336</v>
      </c>
      <c r="Y268" s="565">
        <f>IFERROR(Y265/H265,"0")+IFERROR(Y266/H266,"0")+IFERROR(Y267/H267,"0")</f>
        <v>20</v>
      </c>
      <c r="Z268" s="565">
        <f>IFERROR(IF(Z265="",0,Z265),"0")+IFERROR(IF(Z266="",0,Z266),"0")+IFERROR(IF(Z267="",0,Z267),"0")</f>
        <v>0.13019999999999998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47</v>
      </c>
      <c r="Y269" s="565">
        <f>IFERROR(SUM(Y265:Y267),"0")</f>
        <v>48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29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30.791785714285716</v>
      </c>
      <c r="BN315" s="64">
        <f>IFERROR(Y315*I315/H315,"0")</f>
        <v>35.676000000000002</v>
      </c>
      <c r="BO315" s="64">
        <f>IFERROR(1/J315*(X315/H315),"0")</f>
        <v>5.3943452380952377E-2</v>
      </c>
      <c r="BP315" s="64">
        <f>IFERROR(1/J315*(Y315/H315),"0")</f>
        <v>6.25E-2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3.4523809523809521</v>
      </c>
      <c r="Y316" s="565">
        <f>IFERROR(Y313/H313,"0")+IFERROR(Y314/H314,"0")+IFERROR(Y315/H315,"0")</f>
        <v>4</v>
      </c>
      <c r="Z316" s="565">
        <f>IFERROR(IF(Z313="",0,Z313),"0")+IFERROR(IF(Z314="",0,Z314),"0")+IFERROR(IF(Z315="",0,Z315),"0")</f>
        <v>7.5920000000000001E-2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29</v>
      </c>
      <c r="Y317" s="565">
        <f>IFERROR(SUM(Y313:Y315),"0")</f>
        <v>33.6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6</v>
      </c>
      <c r="Y321" s="56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6.9529411764705893</v>
      </c>
      <c r="BN321" s="64">
        <f>IFERROR(Y321*I321/H321,"0")</f>
        <v>8.8650000000000002</v>
      </c>
      <c r="BO321" s="64">
        <f>IFERROR(1/J321*(X321/H321),"0")</f>
        <v>1.292824822236587E-2</v>
      </c>
      <c r="BP321" s="64">
        <f>IFERROR(1/J321*(Y321/H321),"0")</f>
        <v>1.6483516483516484E-2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4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4.5176470588235293</v>
      </c>
      <c r="BN322" s="64">
        <f>IFERROR(Y322*I322/H322,"0")</f>
        <v>5.76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3.9215686274509807</v>
      </c>
      <c r="Y323" s="565">
        <f>IFERROR(Y319/H319,"0")+IFERROR(Y320/H320,"0")+IFERROR(Y321/H321,"0")+IFERROR(Y322/H322,"0")</f>
        <v>5</v>
      </c>
      <c r="Z323" s="565">
        <f>IFERROR(IF(Z319="",0,Z319),"0")+IFERROR(IF(Z320="",0,Z320),"0")+IFERROR(IF(Z321="",0,Z321),"0")+IFERROR(IF(Z322="",0,Z322),"0")</f>
        <v>3.2549999999999996E-2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10</v>
      </c>
      <c r="Y324" s="565">
        <f>IFERROR(SUM(Y319:Y322),"0")</f>
        <v>12.75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200</v>
      </c>
      <c r="Y343" s="564">
        <f t="shared" si="52"/>
        <v>210</v>
      </c>
      <c r="Z343" s="36">
        <f>IFERROR(IF(Y343=0,"",ROUNDUP(Y343/H343,0)*0.02175),"")</f>
        <v>0.30449999999999999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206.4</v>
      </c>
      <c r="BN343" s="64">
        <f t="shared" si="54"/>
        <v>216.72</v>
      </c>
      <c r="BO343" s="64">
        <f t="shared" si="55"/>
        <v>0.27777777777777779</v>
      </c>
      <c r="BP343" s="64">
        <f t="shared" si="56"/>
        <v>0.29166666666666663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200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206.4</v>
      </c>
      <c r="BN344" s="64">
        <f t="shared" si="54"/>
        <v>216.72</v>
      </c>
      <c r="BO344" s="64">
        <f t="shared" si="55"/>
        <v>0.27777777777777779</v>
      </c>
      <c r="BP344" s="64">
        <f t="shared" si="56"/>
        <v>0.29166666666666663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26.666666666666668</v>
      </c>
      <c r="Y348" s="565">
        <f>IFERROR(Y341/H341,"0")+IFERROR(Y342/H342,"0")+IFERROR(Y343/H343,"0")+IFERROR(Y344/H344,"0")+IFERROR(Y345/H345,"0")+IFERROR(Y346/H346,"0")+IFERROR(Y347/H347,"0")</f>
        <v>28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0.60899999999999999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400</v>
      </c>
      <c r="Y349" s="565">
        <f>IFERROR(SUM(Y341:Y347),"0")</f>
        <v>420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400</v>
      </c>
      <c r="Y351" s="564">
        <f>IFERROR(IF(X351="",0,CEILING((X351/$H351),1)*$H351),"")</f>
        <v>405</v>
      </c>
      <c r="Z351" s="36">
        <f>IFERROR(IF(Y351=0,"",ROUNDUP(Y351/H351,0)*0.02175),"")</f>
        <v>0.58724999999999994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412.8</v>
      </c>
      <c r="BN351" s="64">
        <f>IFERROR(Y351*I351/H351,"0")</f>
        <v>417.96000000000004</v>
      </c>
      <c r="BO351" s="64">
        <f>IFERROR(1/J351*(X351/H351),"0")</f>
        <v>0.55555555555555558</v>
      </c>
      <c r="BP351" s="64">
        <f>IFERROR(1/J351*(Y351/H351),"0")</f>
        <v>0.5625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26.666666666666668</v>
      </c>
      <c r="Y353" s="565">
        <f>IFERROR(Y351/H351,"0")+IFERROR(Y352/H352,"0")</f>
        <v>27</v>
      </c>
      <c r="Z353" s="565">
        <f>IFERROR(IF(Z351="",0,Z351),"0")+IFERROR(IF(Z352="",0,Z352),"0")</f>
        <v>0.58724999999999994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400</v>
      </c>
      <c r="Y354" s="565">
        <f>IFERROR(SUM(Y351:Y352),"0")</f>
        <v>405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11</v>
      </c>
      <c r="Y357" s="564">
        <f>IFERROR(IF(X357="",0,CEILING((X357/$H357),1)*$H357),"")</f>
        <v>18</v>
      </c>
      <c r="Z357" s="36">
        <f>IFERROR(IF(Y357=0,"",ROUNDUP(Y357/H357,0)*0.01898),"")</f>
        <v>3.7960000000000001E-2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11.634333333333334</v>
      </c>
      <c r="BN357" s="64">
        <f>IFERROR(Y357*I357/H357,"0")</f>
        <v>19.038</v>
      </c>
      <c r="BO357" s="64">
        <f>IFERROR(1/J357*(X357/H357),"0")</f>
        <v>1.9097222222222224E-2</v>
      </c>
      <c r="BP357" s="64">
        <f>IFERROR(1/J357*(Y357/H357),"0")</f>
        <v>3.125E-2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1.2222222222222223</v>
      </c>
      <c r="Y358" s="565">
        <f>IFERROR(Y356/H356,"0")+IFERROR(Y357/H357,"0")</f>
        <v>2</v>
      </c>
      <c r="Z358" s="565">
        <f>IFERROR(IF(Z356="",0,Z356),"0")+IFERROR(IF(Z357="",0,Z357),"0")</f>
        <v>3.7960000000000001E-2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11</v>
      </c>
      <c r="Y359" s="565">
        <f>IFERROR(SUM(Y356:Y357),"0")</f>
        <v>18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41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43.364333333333335</v>
      </c>
      <c r="BN361" s="64">
        <f>IFERROR(Y361*I361/H361,"0")</f>
        <v>47.594999999999999</v>
      </c>
      <c r="BO361" s="64">
        <f>IFERROR(1/J361*(X361/H361),"0")</f>
        <v>7.1180555555555552E-2</v>
      </c>
      <c r="BP361" s="64">
        <f>IFERROR(1/J361*(Y361/H361),"0")</f>
        <v>7.8125E-2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4.5555555555555554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41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200</v>
      </c>
      <c r="Y377" s="564">
        <f>IFERROR(IF(X377="",0,CEILING((X377/$H377),1)*$H377),"")</f>
        <v>207</v>
      </c>
      <c r="Z377" s="36">
        <f>IFERROR(IF(Y377=0,"",ROUNDUP(Y377/H377,0)*0.01898),"")</f>
        <v>0.43653999999999998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211.53333333333333</v>
      </c>
      <c r="BN377" s="64">
        <f>IFERROR(Y377*I377/H377,"0")</f>
        <v>218.93700000000001</v>
      </c>
      <c r="BO377" s="64">
        <f>IFERROR(1/J377*(X377/H377),"0")</f>
        <v>0.34722222222222221</v>
      </c>
      <c r="BP377" s="64">
        <f>IFERROR(1/J377*(Y377/H377),"0")</f>
        <v>0.359375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22.222222222222221</v>
      </c>
      <c r="Y379" s="565">
        <f>IFERROR(Y377/H377,"0")+IFERROR(Y378/H378,"0")</f>
        <v>23</v>
      </c>
      <c r="Z379" s="565">
        <f>IFERROR(IF(Z377="",0,Z377),"0")+IFERROR(IF(Z378="",0,Z378),"0")</f>
        <v>0.43653999999999998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200</v>
      </c>
      <c r="Y380" s="565">
        <f>IFERROR(SUM(Y377:Y378),"0")</f>
        <v>207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2</v>
      </c>
      <c r="Y396" s="564">
        <f t="shared" si="57"/>
        <v>2.1</v>
      </c>
      <c r="Z396" s="36">
        <f t="shared" si="62"/>
        <v>5.0200000000000002E-3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2.1238095238095238</v>
      </c>
      <c r="BN396" s="64">
        <f t="shared" si="59"/>
        <v>2.23</v>
      </c>
      <c r="BO396" s="64">
        <f t="shared" si="60"/>
        <v>4.0700040700040706E-3</v>
      </c>
      <c r="BP396" s="64">
        <f t="shared" si="61"/>
        <v>4.2735042735042739E-3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2</v>
      </c>
      <c r="Y399" s="565">
        <f>IFERROR(SUM(Y388:Y397),"0")</f>
        <v>2.1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48</v>
      </c>
      <c r="Y411" s="564">
        <f>IFERROR(IF(X411="",0,CEILING((X411/$H411),1)*$H411),"")</f>
        <v>48.6</v>
      </c>
      <c r="Z411" s="36">
        <f>IFERROR(IF(Y411=0,"",ROUNDUP(Y411/H411,0)*0.00902),"")</f>
        <v>8.1180000000000002E-2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49.866666666666667</v>
      </c>
      <c r="BN411" s="64">
        <f>IFERROR(Y411*I411/H411,"0")</f>
        <v>50.49</v>
      </c>
      <c r="BO411" s="64">
        <f>IFERROR(1/J411*(X411/H411),"0")</f>
        <v>6.7340067340067325E-2</v>
      </c>
      <c r="BP411" s="64">
        <f>IFERROR(1/J411*(Y411/H411),"0")</f>
        <v>6.8181818181818177E-2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8.8888888888888875</v>
      </c>
      <c r="Y415" s="565">
        <f>IFERROR(Y411/H411,"0")+IFERROR(Y412/H412,"0")+IFERROR(Y413/H413,"0")+IFERROR(Y414/H414,"0")</f>
        <v>9</v>
      </c>
      <c r="Z415" s="565">
        <f>IFERROR(IF(Z411="",0,Z411),"0")+IFERROR(IF(Z412="",0,Z412),"0")+IFERROR(IF(Z413="",0,Z413),"0")+IFERROR(IF(Z414="",0,Z414),"0")</f>
        <v>8.1180000000000002E-2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48</v>
      </c>
      <c r="Y416" s="565">
        <f>IFERROR(SUM(Y411:Y414),"0")</f>
        <v>48.6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18</v>
      </c>
      <c r="Y431" s="564">
        <f t="shared" si="63"/>
        <v>21.12</v>
      </c>
      <c r="Z431" s="36">
        <f t="shared" si="64"/>
        <v>4.7840000000000001E-2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19.227272727272727</v>
      </c>
      <c r="BN431" s="64">
        <f t="shared" si="66"/>
        <v>22.56</v>
      </c>
      <c r="BO431" s="64">
        <f t="shared" si="67"/>
        <v>3.277972027972028E-2</v>
      </c>
      <c r="BP431" s="64">
        <f t="shared" si="68"/>
        <v>3.8461538461538464E-2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3.4090909090909087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4.7840000000000001E-2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18</v>
      </c>
      <c r="Y446" s="565">
        <f>IFERROR(SUM(Y430:Y444),"0")</f>
        <v>21.12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7</v>
      </c>
      <c r="Y448" s="564">
        <f>IFERROR(IF(X448="",0,CEILING((X448/$H448),1)*$H448),"")</f>
        <v>10.56</v>
      </c>
      <c r="Z448" s="36">
        <f>IFERROR(IF(Y448=0,"",ROUNDUP(Y448/H448,0)*0.01196),"")</f>
        <v>2.392E-2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7.4772727272727266</v>
      </c>
      <c r="BN448" s="64">
        <f>IFERROR(Y448*I448/H448,"0")</f>
        <v>11.28</v>
      </c>
      <c r="BO448" s="64">
        <f>IFERROR(1/J448*(X448/H448),"0")</f>
        <v>1.2747668997668998E-2</v>
      </c>
      <c r="BP448" s="64">
        <f>IFERROR(1/J448*(Y448/H448),"0")</f>
        <v>1.9230769230769232E-2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1.3257575757575757</v>
      </c>
      <c r="Y451" s="565">
        <f>IFERROR(Y448/H448,"0")+IFERROR(Y449/H449,"0")+IFERROR(Y450/H450,"0")</f>
        <v>2</v>
      </c>
      <c r="Z451" s="565">
        <f>IFERROR(IF(Z448="",0,Z448),"0")+IFERROR(IF(Z449="",0,Z449),"0")+IFERROR(IF(Z450="",0,Z450),"0")</f>
        <v>2.392E-2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7</v>
      </c>
      <c r="Y452" s="565">
        <f>IFERROR(SUM(Y448:Y450),"0")</f>
        <v>10.56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14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14.954545454545453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2.5495337995337996E-2</v>
      </c>
      <c r="BP454" s="64">
        <f t="shared" ref="BP454:BP460" si="73">IFERROR(1/J454*(Y454/H454),"0")</f>
        <v>2.8846153846153848E-2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11</v>
      </c>
      <c r="Y456" s="564">
        <f t="shared" si="69"/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11.75</v>
      </c>
      <c r="BN456" s="64">
        <f t="shared" si="71"/>
        <v>16.919999999999998</v>
      </c>
      <c r="BO456" s="64">
        <f t="shared" si="72"/>
        <v>2.003205128205128E-2</v>
      </c>
      <c r="BP456" s="64">
        <f t="shared" si="73"/>
        <v>2.8846153846153848E-2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4.7348484848484844</v>
      </c>
      <c r="Y461" s="565">
        <f>IFERROR(Y454/H454,"0")+IFERROR(Y455/H455,"0")+IFERROR(Y456/H456,"0")+IFERROR(Y457/H457,"0")+IFERROR(Y458/H458,"0")+IFERROR(Y459/H459,"0")+IFERROR(Y460/H460,"0")</f>
        <v>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7.1760000000000004E-2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25</v>
      </c>
      <c r="Y462" s="565">
        <f>IFERROR(SUM(Y454:Y460),"0")</f>
        <v>31.68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3234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3376.5099999999998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3415.2743241909088</v>
      </c>
      <c r="Y506" s="565">
        <f>IFERROR(SUM(BN22:BN502),"0")</f>
        <v>3565.7419999999988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6</v>
      </c>
      <c r="Y507" s="38">
        <f>ROUNDUP(SUM(BP22:BP502),0)</f>
        <v>6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3565.2743241909088</v>
      </c>
      <c r="Y508" s="565">
        <f>GrossWeightTotalR+PalletQtyTotalR*25</f>
        <v>3715.7419999999988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630.0854211648666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654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6.6715600000000004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115.60000000000001</v>
      </c>
      <c r="E515" s="46">
        <f>IFERROR(Y89*1,"0")+IFERROR(Y90*1,"0")+IFERROR(Y91*1,"0")+IFERROR(Y95*1,"0")+IFERROR(Y96*1,"0")+IFERROR(Y97*1,"0")+IFERROR(Y98*1,"0")+IFERROR(Y99*1,"0")+IFERROR(Y100*1,"0")</f>
        <v>207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345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211.5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1150.8000000000002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48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46.35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888</v>
      </c>
      <c r="U515" s="46">
        <f>IFERROR(Y366*1,"0")+IFERROR(Y367*1,"0")+IFERROR(Y368*1,"0")+IFERROR(Y369*1,"0")+IFERROR(Y373*1,"0")+IFERROR(Y377*1,"0")+IFERROR(Y378*1,"0")+IFERROR(Y382*1,"0")</f>
        <v>207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5" s="46">
        <f>IFERROR(Y407*1,"0")+IFERROR(Y411*1,"0")+IFERROR(Y412*1,"0")+IFERROR(Y413*1,"0")+IFERROR(Y414*1,"0")</f>
        <v>48.6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63.36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,00"/>
        <filter val="1,22"/>
        <filter val="1,33"/>
        <filter val="10,00"/>
        <filter val="103,00"/>
        <filter val="109,00"/>
        <filter val="11,00"/>
        <filter val="113,00"/>
        <filter val="117,41"/>
        <filter val="12,57"/>
        <filter val="132,00"/>
        <filter val="134,00"/>
        <filter val="14,00"/>
        <filter val="15,00"/>
        <filter val="155,00"/>
        <filter val="17,00"/>
        <filter val="177,00"/>
        <filter val="179,00"/>
        <filter val="18,00"/>
        <filter val="19,58"/>
        <filter val="2,00"/>
        <filter val="2,38"/>
        <filter val="20,00"/>
        <filter val="20,49"/>
        <filter val="200,00"/>
        <filter val="207,00"/>
        <filter val="211,00"/>
        <filter val="214,22"/>
        <filter val="22,22"/>
        <filter val="237,00"/>
        <filter val="25,00"/>
        <filter val="26,67"/>
        <filter val="27,04"/>
        <filter val="29,00"/>
        <filter val="29,46"/>
        <filter val="3 234,00"/>
        <filter val="3 415,27"/>
        <filter val="3 565,27"/>
        <filter val="3,06"/>
        <filter val="3,41"/>
        <filter val="3,45"/>
        <filter val="3,92"/>
        <filter val="33,00"/>
        <filter val="35,00"/>
        <filter val="37,00"/>
        <filter val="39,00"/>
        <filter val="4,00"/>
        <filter val="4,56"/>
        <filter val="4,73"/>
        <filter val="400,00"/>
        <filter val="41,00"/>
        <filter val="42,00"/>
        <filter val="43,00"/>
        <filter val="44,00"/>
        <filter val="47,00"/>
        <filter val="48,00"/>
        <filter val="52,30"/>
        <filter val="53,00"/>
        <filter val="546,00"/>
        <filter val="558,00"/>
        <filter val="58,00"/>
        <filter val="6"/>
        <filter val="6,00"/>
        <filter val="60,00"/>
        <filter val="630,09"/>
        <filter val="65,00"/>
        <filter val="7,00"/>
        <filter val="7,08"/>
        <filter val="7,50"/>
        <filter val="7,96"/>
        <filter val="77,00"/>
        <filter val="8,00"/>
        <filter val="8,89"/>
        <filter val="80,00"/>
        <filter val="86,00"/>
        <filter val="92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