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2B9A279-DDE0-4747-BC0E-F8258163E8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83" i="1" l="1"/>
  <c r="Z461" i="1"/>
  <c r="Z316" i="1"/>
  <c r="Z310" i="1"/>
  <c r="Z101" i="1"/>
  <c r="Z32" i="1"/>
  <c r="Y509" i="1"/>
  <c r="Y506" i="1"/>
  <c r="Z244" i="1"/>
  <c r="Z199" i="1"/>
  <c r="Z173" i="1"/>
  <c r="Z445" i="1"/>
  <c r="Y507" i="1"/>
  <c r="Z227" i="1"/>
  <c r="Z167" i="1"/>
  <c r="Z122" i="1"/>
  <c r="Z510" i="1" s="1"/>
  <c r="Y505" i="1"/>
  <c r="Y508" i="1" l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<sst xmlns="http://schemas.openxmlformats.org/spreadsheetml/2006/main" count="2263" uniqueCount="827">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</sst>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292</v>
      </c>
      <c r="Y41" s="564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303.76111111111106</v>
      </c>
      <c r="BN41" s="64">
        <f>IFERROR(Y41*I41/H41,"0")</f>
        <v>314.58000000000004</v>
      </c>
      <c r="BO41" s="64">
        <f>IFERROR(1/J41*(X41/H41),"0")</f>
        <v>0.42245370370370366</v>
      </c>
      <c r="BP41" s="64">
        <f>IFERROR(1/J41*(Y41/H41),"0")</f>
        <v>0.4375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27.037037037037035</v>
      </c>
      <c r="Y44" s="565">
        <f>IFERROR(Y41/H41,"0")+IFERROR(Y42/H42,"0")+IFERROR(Y43/H43,"0")</f>
        <v>28</v>
      </c>
      <c r="Z44" s="565">
        <f>IFERROR(IF(Z41="",0,Z41),"0")+IFERROR(IF(Z42="",0,Z42),"0")+IFERROR(IF(Z43="",0,Z43),"0")</f>
        <v>0.53144000000000002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292</v>
      </c>
      <c r="Y45" s="565">
        <f>IFERROR(SUM(Y41:Y43),"0")</f>
        <v>302.40000000000003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57</v>
      </c>
      <c r="Y52" s="564">
        <f t="shared" ref="Y52:Y57" si="6">IFERROR(IF(X52="",0,CEILING((X52/$H52),1)*$H52),"")</f>
        <v>67.199999999999989</v>
      </c>
      <c r="Z52" s="36">
        <f>IFERROR(IF(Y52=0,"",ROUNDUP(Y52/H52,0)*0.01898),"")</f>
        <v>0.11388000000000001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59.213839285714286</v>
      </c>
      <c r="BN52" s="64">
        <f t="shared" ref="BN52:BN57" si="8">IFERROR(Y52*I52/H52,"0")</f>
        <v>69.809999999999988</v>
      </c>
      <c r="BO52" s="64">
        <f t="shared" ref="BO52:BO57" si="9">IFERROR(1/J52*(X52/H52),"0")</f>
        <v>7.9520089285714288E-2</v>
      </c>
      <c r="BP52" s="64">
        <f t="shared" ref="BP52:BP57" si="10">IFERROR(1/J52*(Y52/H52),"0")</f>
        <v>9.3749999999999986E-2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155</v>
      </c>
      <c r="Y53" s="564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161.24305555555554</v>
      </c>
      <c r="BN53" s="64">
        <f t="shared" si="8"/>
        <v>168.52499999999998</v>
      </c>
      <c r="BO53" s="64">
        <f t="shared" si="9"/>
        <v>0.22424768518518517</v>
      </c>
      <c r="BP53" s="64">
        <f t="shared" si="10"/>
        <v>0.23437499999999997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55</v>
      </c>
      <c r="Y55" s="564">
        <f t="shared" si="6"/>
        <v>56</v>
      </c>
      <c r="Z55" s="36">
        <f>IFERROR(IF(Y55=0,"",ROUNDUP(Y55/H55,0)*0.00902),"")</f>
        <v>0.12628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57.887500000000003</v>
      </c>
      <c r="BN55" s="64">
        <f t="shared" si="8"/>
        <v>58.94</v>
      </c>
      <c r="BO55" s="64">
        <f t="shared" si="9"/>
        <v>0.10416666666666667</v>
      </c>
      <c r="BP55" s="64">
        <f t="shared" si="10"/>
        <v>0.10606060606060606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33.19113756613757</v>
      </c>
      <c r="Y58" s="565">
        <f>IFERROR(Y52/H52,"0")+IFERROR(Y53/H53,"0")+IFERROR(Y54/H54,"0")+IFERROR(Y55/H55,"0")+IFERROR(Y56/H56,"0")+IFERROR(Y57/H57,"0")</f>
        <v>35</v>
      </c>
      <c r="Z58" s="565">
        <f>IFERROR(IF(Z52="",0,Z52),"0")+IFERROR(IF(Z53="",0,Z53),"0")+IFERROR(IF(Z54="",0,Z54),"0")+IFERROR(IF(Z55="",0,Z55),"0")+IFERROR(IF(Z56="",0,Z56),"0")+IFERROR(IF(Z57="",0,Z57),"0")</f>
        <v>0.5248600000000001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267</v>
      </c>
      <c r="Y59" s="565">
        <f>IFERROR(SUM(Y52:Y57),"0")</f>
        <v>285.2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76</v>
      </c>
      <c r="Y61" s="56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79.061111111111103</v>
      </c>
      <c r="BN61" s="64">
        <f>IFERROR(Y61*I61/H61,"0")</f>
        <v>89.88</v>
      </c>
      <c r="BO61" s="64">
        <f>IFERROR(1/J61*(X61/H61),"0")</f>
        <v>0.10995370370370369</v>
      </c>
      <c r="BP61" s="64">
        <f>IFERROR(1/J61*(Y61/H61),"0")</f>
        <v>0.125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7.0370370370370363</v>
      </c>
      <c r="Y65" s="565">
        <f>IFERROR(Y61/H61,"0")+IFERROR(Y62/H62,"0")+IFERROR(Y63/H63,"0")+IFERROR(Y64/H64,"0")</f>
        <v>8</v>
      </c>
      <c r="Z65" s="565">
        <f>IFERROR(IF(Z61="",0,Z61),"0")+IFERROR(IF(Z62="",0,Z62),"0")+IFERROR(IF(Z63="",0,Z63),"0")+IFERROR(IF(Z64="",0,Z64),"0")</f>
        <v>0.15184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76</v>
      </c>
      <c r="Y66" s="565">
        <f>IFERROR(SUM(Y61:Y64),"0")</f>
        <v>86.4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2</v>
      </c>
      <c r="Y69" s="564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3</v>
      </c>
      <c r="Y70" s="564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3.1666666666666661</v>
      </c>
      <c r="BN70" s="64">
        <f>IFERROR(Y70*I70/H70,"0")</f>
        <v>3.8</v>
      </c>
      <c r="BO70" s="64">
        <f>IFERROR(1/J70*(X70/H70),"0")</f>
        <v>7.1225071225071226E-3</v>
      </c>
      <c r="BP70" s="64">
        <f>IFERROR(1/J70*(Y70/H70),"0")</f>
        <v>8.5470085470085479E-3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2.7777777777777777</v>
      </c>
      <c r="Y71" s="565">
        <f>IFERROR(Y68/H68,"0")+IFERROR(Y69/H69,"0")+IFERROR(Y70/H70,"0")</f>
        <v>4</v>
      </c>
      <c r="Z71" s="565">
        <f>IFERROR(IF(Z68="",0,Z68),"0")+IFERROR(IF(Z69="",0,Z69),"0")+IFERROR(IF(Z70="",0,Z70),"0")</f>
        <v>2.0080000000000001E-2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5</v>
      </c>
      <c r="Y72" s="565">
        <f>IFERROR(SUM(Y68:Y70),"0")</f>
        <v>7.2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19</v>
      </c>
      <c r="Y83" s="564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20.05961538461538</v>
      </c>
      <c r="BN83" s="64">
        <f>IFERROR(Y83*I83/H83,"0")</f>
        <v>24.704999999999998</v>
      </c>
      <c r="BO83" s="64">
        <f>IFERROR(1/J83*(X83/H83),"0")</f>
        <v>3.8060897435897439E-2</v>
      </c>
      <c r="BP83" s="64">
        <f>IFERROR(1/J83*(Y83/H83),"0")</f>
        <v>4.6875E-2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2.4358974358974361</v>
      </c>
      <c r="Y85" s="565">
        <f>IFERROR(Y83/H83,"0")+IFERROR(Y84/H84,"0")</f>
        <v>3</v>
      </c>
      <c r="Z85" s="565">
        <f>IFERROR(IF(Z83="",0,Z83),"0")+IFERROR(IF(Z84="",0,Z84),"0")</f>
        <v>5.6940000000000004E-2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19</v>
      </c>
      <c r="Y86" s="565">
        <f>IFERROR(SUM(Y83:Y84),"0")</f>
        <v>23.4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138</v>
      </c>
      <c r="Y91" s="564">
        <f>IFERROR(IF(X91="",0,CEILING((X91/$H91),1)*$H91),"")</f>
        <v>139.5</v>
      </c>
      <c r="Z91" s="36">
        <f>IFERROR(IF(Y91=0,"",ROUNDUP(Y91/H91,0)*0.00902),"")</f>
        <v>0.27961999999999998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144.44</v>
      </c>
      <c r="BN91" s="64">
        <f>IFERROR(Y91*I91/H91,"0")</f>
        <v>146.01</v>
      </c>
      <c r="BO91" s="64">
        <f>IFERROR(1/J91*(X91/H91),"0")</f>
        <v>0.23232323232323235</v>
      </c>
      <c r="BP91" s="64">
        <f>IFERROR(1/J91*(Y91/H91),"0")</f>
        <v>0.23484848484848486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30.666666666666668</v>
      </c>
      <c r="Y92" s="565">
        <f>IFERROR(Y89/H89,"0")+IFERROR(Y90/H90,"0")+IFERROR(Y91/H91,"0")</f>
        <v>31</v>
      </c>
      <c r="Z92" s="565">
        <f>IFERROR(IF(Z89="",0,Z89),"0")+IFERROR(IF(Z90="",0,Z90),"0")+IFERROR(IF(Z91="",0,Z91),"0")</f>
        <v>0.27961999999999998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138</v>
      </c>
      <c r="Y93" s="565">
        <f>IFERROR(SUM(Y89:Y91),"0")</f>
        <v>139.5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105</v>
      </c>
      <c r="Y95" s="56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111.72777777777779</v>
      </c>
      <c r="BN95" s="64">
        <f t="shared" ref="BN95:BN100" si="18">IFERROR(Y95*I95/H95,"0")</f>
        <v>112.047</v>
      </c>
      <c r="BO95" s="64">
        <f t="shared" ref="BO95:BO100" si="19">IFERROR(1/J95*(X95/H95),"0")</f>
        <v>0.20254629629629631</v>
      </c>
      <c r="BP95" s="64">
        <f t="shared" ref="BP95:BP100" si="20">IFERROR(1/J95*(Y95/H95),"0")</f>
        <v>0.203125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130</v>
      </c>
      <c r="Y99" s="564">
        <f t="shared" si="16"/>
        <v>132.30000000000001</v>
      </c>
      <c r="Z99" s="36">
        <f>IFERROR(IF(Y99=0,"",ROUNDUP(Y99/H99,0)*0.00651),"")</f>
        <v>0.31899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142.13333333333333</v>
      </c>
      <c r="BN99" s="64">
        <f t="shared" si="18"/>
        <v>144.64800000000002</v>
      </c>
      <c r="BO99" s="64">
        <f t="shared" si="19"/>
        <v>0.26455026455026454</v>
      </c>
      <c r="BP99" s="64">
        <f t="shared" si="20"/>
        <v>0.26923076923076927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61.111111111111107</v>
      </c>
      <c r="Y101" s="565">
        <f>IFERROR(Y95/H95,"0")+IFERROR(Y96/H96,"0")+IFERROR(Y97/H97,"0")+IFERROR(Y98/H98,"0")+IFERROR(Y99/H99,"0")+IFERROR(Y100/H100,"0")</f>
        <v>62</v>
      </c>
      <c r="Z101" s="565">
        <f>IFERROR(IF(Z95="",0,Z95),"0")+IFERROR(IF(Z96="",0,Z96),"0")+IFERROR(IF(Z97="",0,Z97),"0")+IFERROR(IF(Z98="",0,Z98),"0")+IFERROR(IF(Z99="",0,Z99),"0")+IFERROR(IF(Z100="",0,Z100),"0")</f>
        <v>0.56573000000000007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235</v>
      </c>
      <c r="Y102" s="565">
        <f>IFERROR(SUM(Y95:Y100),"0")</f>
        <v>237.60000000000002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88</v>
      </c>
      <c r="Y105" s="564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91.544444444444437</v>
      </c>
      <c r="BN105" s="64">
        <f>IFERROR(Y105*I105/H105,"0")</f>
        <v>101.11499999999998</v>
      </c>
      <c r="BO105" s="64">
        <f>IFERROR(1/J105*(X105/H105),"0")</f>
        <v>0.1273148148148148</v>
      </c>
      <c r="BP105" s="64">
        <f>IFERROR(1/J105*(Y105/H105),"0")</f>
        <v>0.140625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315</v>
      </c>
      <c r="Y107" s="564">
        <f>IFERROR(IF(X107="",0,CEILING((X107/$H107),1)*$H107),"")</f>
        <v>315</v>
      </c>
      <c r="Z107" s="36">
        <f>IFERROR(IF(Y107=0,"",ROUNDUP(Y107/H107,0)*0.00902),"")</f>
        <v>0.63139999999999996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329.70000000000005</v>
      </c>
      <c r="BN107" s="64">
        <f>IFERROR(Y107*I107/H107,"0")</f>
        <v>329.70000000000005</v>
      </c>
      <c r="BO107" s="64">
        <f>IFERROR(1/J107*(X107/H107),"0")</f>
        <v>0.53030303030303028</v>
      </c>
      <c r="BP107" s="64">
        <f>IFERROR(1/J107*(Y107/H107),"0")</f>
        <v>0.53030303030303028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78.148148148148152</v>
      </c>
      <c r="Y109" s="565">
        <f>IFERROR(Y105/H105,"0")+IFERROR(Y106/H106,"0")+IFERROR(Y107/H107,"0")+IFERROR(Y108/H108,"0")</f>
        <v>79</v>
      </c>
      <c r="Z109" s="565">
        <f>IFERROR(IF(Z105="",0,Z105),"0")+IFERROR(IF(Z106="",0,Z106),"0")+IFERROR(IF(Z107="",0,Z107),"0")+IFERROR(IF(Z108="",0,Z108),"0")</f>
        <v>0.80221999999999993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403</v>
      </c>
      <c r="Y110" s="565">
        <f>IFERROR(SUM(Y105:Y108),"0")</f>
        <v>412.2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32</v>
      </c>
      <c r="Y114" s="564">
        <f>IFERROR(IF(X114="",0,CEILING((X114/$H114),1)*$H114),"")</f>
        <v>33.6</v>
      </c>
      <c r="Z114" s="36">
        <f>IFERROR(IF(Y114=0,"",ROUNDUP(Y114/H114,0)*0.00651),"")</f>
        <v>9.1139999999999999E-2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34.400000000000006</v>
      </c>
      <c r="BN114" s="64">
        <f>IFERROR(Y114*I114/H114,"0")</f>
        <v>36.120000000000005</v>
      </c>
      <c r="BO114" s="64">
        <f>IFERROR(1/J114*(X114/H114),"0")</f>
        <v>7.3260073260073263E-2</v>
      </c>
      <c r="BP114" s="64">
        <f>IFERROR(1/J114*(Y114/H114),"0")</f>
        <v>7.6923076923076941E-2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13.333333333333334</v>
      </c>
      <c r="Y115" s="565">
        <f>IFERROR(Y112/H112,"0")+IFERROR(Y113/H113,"0")+IFERROR(Y114/H114,"0")</f>
        <v>14.000000000000002</v>
      </c>
      <c r="Z115" s="565">
        <f>IFERROR(IF(Z112="",0,Z112),"0")+IFERROR(IF(Z113="",0,Z113),"0")+IFERROR(IF(Z114="",0,Z114),"0")</f>
        <v>9.1139999999999999E-2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32</v>
      </c>
      <c r="Y116" s="565">
        <f>IFERROR(SUM(Y112:Y114),"0")</f>
        <v>33.6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371</v>
      </c>
      <c r="Y118" s="564">
        <f>IFERROR(IF(X118="",0,CEILING((X118/$H118),1)*$H118),"")</f>
        <v>372.59999999999997</v>
      </c>
      <c r="Z118" s="36">
        <f>IFERROR(IF(Y118=0,"",ROUNDUP(Y118/H118,0)*0.01898),"")</f>
        <v>0.87307999999999997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394.49666666666667</v>
      </c>
      <c r="BN118" s="64">
        <f>IFERROR(Y118*I118/H118,"0")</f>
        <v>396.19799999999992</v>
      </c>
      <c r="BO118" s="64">
        <f>IFERROR(1/J118*(X118/H118),"0")</f>
        <v>0.71566358024691357</v>
      </c>
      <c r="BP118" s="64">
        <f>IFERROR(1/J118*(Y118/H118),"0")</f>
        <v>0.71875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765</v>
      </c>
      <c r="Y120" s="564">
        <f>IFERROR(IF(X120="",0,CEILING((X120/$H120),1)*$H120),"")</f>
        <v>766.80000000000007</v>
      </c>
      <c r="Z120" s="36">
        <f>IFERROR(IF(Y120=0,"",ROUNDUP(Y120/H120,0)*0.00651),"")</f>
        <v>1.84884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836.39999999999986</v>
      </c>
      <c r="BN120" s="64">
        <f>IFERROR(Y120*I120/H120,"0")</f>
        <v>838.36800000000005</v>
      </c>
      <c r="BO120" s="64">
        <f>IFERROR(1/J120*(X120/H120),"0")</f>
        <v>1.5567765567765568</v>
      </c>
      <c r="BP120" s="64">
        <f>IFERROR(1/J120*(Y120/H120),"0")</f>
        <v>1.5604395604395607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329.1358024691358</v>
      </c>
      <c r="Y122" s="565">
        <f>IFERROR(Y118/H118,"0")+IFERROR(Y119/H119,"0")+IFERROR(Y120/H120,"0")+IFERROR(Y121/H121,"0")</f>
        <v>330</v>
      </c>
      <c r="Z122" s="565">
        <f>IFERROR(IF(Z118="",0,Z118),"0")+IFERROR(IF(Z119="",0,Z119),"0")+IFERROR(IF(Z120="",0,Z120),"0")+IFERROR(IF(Z121="",0,Z121),"0")</f>
        <v>2.7219199999999999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1136</v>
      </c>
      <c r="Y123" s="565">
        <f>IFERROR(SUM(Y118:Y121),"0")</f>
        <v>1139.4000000000001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89</v>
      </c>
      <c r="Y161" s="564">
        <f t="shared" si="21"/>
        <v>90.3</v>
      </c>
      <c r="Z161" s="36">
        <f>IFERROR(IF(Y161=0,"",ROUNDUP(Y161/H161,0)*0.00502),"")</f>
        <v>0.21586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94.509523809523799</v>
      </c>
      <c r="BN161" s="64">
        <f t="shared" si="23"/>
        <v>95.89</v>
      </c>
      <c r="BO161" s="64">
        <f t="shared" si="24"/>
        <v>0.18111518111518113</v>
      </c>
      <c r="BP161" s="64">
        <f t="shared" si="25"/>
        <v>0.18376068376068377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26</v>
      </c>
      <c r="Y164" s="564">
        <f t="shared" si="21"/>
        <v>27.3</v>
      </c>
      <c r="Z164" s="36">
        <f>IFERROR(IF(Y164=0,"",ROUNDUP(Y164/H164,0)*0.00502),"")</f>
        <v>6.5259999999999999E-2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27.238095238095237</v>
      </c>
      <c r="BN164" s="64">
        <f t="shared" si="23"/>
        <v>28.600000000000005</v>
      </c>
      <c r="BO164" s="64">
        <f t="shared" si="24"/>
        <v>5.2910052910052907E-2</v>
      </c>
      <c r="BP164" s="64">
        <f t="shared" si="25"/>
        <v>5.5555555555555559E-2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54.761904761904759</v>
      </c>
      <c r="Y167" s="565">
        <f>IFERROR(Y158/H158,"0")+IFERROR(Y159/H159,"0")+IFERROR(Y160/H160,"0")+IFERROR(Y161/H161,"0")+IFERROR(Y162/H162,"0")+IFERROR(Y163/H163,"0")+IFERROR(Y164/H164,"0")+IFERROR(Y165/H165,"0")+IFERROR(Y166/H166,"0")</f>
        <v>56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0.28111999999999998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115</v>
      </c>
      <c r="Y168" s="565">
        <f>IFERROR(SUM(Y158:Y166),"0")</f>
        <v>117.6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73</v>
      </c>
      <c r="Y191" s="564">
        <f t="shared" ref="Y191:Y198" si="26">IFERROR(IF(X191="",0,CEILING((X191/$H191),1)*$H191),"")</f>
        <v>75.600000000000009</v>
      </c>
      <c r="Z191" s="36">
        <f>IFERROR(IF(Y191=0,"",ROUNDUP(Y191/H191,0)*0.00902),"")</f>
        <v>0.12628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75.838888888888889</v>
      </c>
      <c r="BN191" s="64">
        <f t="shared" ref="BN191:BN198" si="28">IFERROR(Y191*I191/H191,"0")</f>
        <v>78.540000000000006</v>
      </c>
      <c r="BO191" s="64">
        <f t="shared" ref="BO191:BO198" si="29">IFERROR(1/J191*(X191/H191),"0")</f>
        <v>0.10241301907968574</v>
      </c>
      <c r="BP191" s="64">
        <f t="shared" ref="BP191:BP198" si="30">IFERROR(1/J191*(Y191/H191),"0")</f>
        <v>0.10606060606060606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173</v>
      </c>
      <c r="Y192" s="564">
        <f t="shared" si="26"/>
        <v>178.20000000000002</v>
      </c>
      <c r="Z192" s="36">
        <f>IFERROR(IF(Y192=0,"",ROUNDUP(Y192/H192,0)*0.00902),"")</f>
        <v>0.29766000000000004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179.72777777777779</v>
      </c>
      <c r="BN192" s="64">
        <f t="shared" si="28"/>
        <v>185.13</v>
      </c>
      <c r="BO192" s="64">
        <f t="shared" si="29"/>
        <v>0.24270482603815938</v>
      </c>
      <c r="BP192" s="64">
        <f t="shared" si="30"/>
        <v>0.25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150</v>
      </c>
      <c r="Y194" s="564">
        <f t="shared" si="26"/>
        <v>151.20000000000002</v>
      </c>
      <c r="Z194" s="36">
        <f>IFERROR(IF(Y194=0,"",ROUNDUP(Y194/H194,0)*0.00902),"")</f>
        <v>0.25256000000000001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155.83333333333331</v>
      </c>
      <c r="BN194" s="64">
        <f t="shared" si="28"/>
        <v>157.08000000000001</v>
      </c>
      <c r="BO194" s="64">
        <f t="shared" si="29"/>
        <v>0.21043771043771042</v>
      </c>
      <c r="BP194" s="64">
        <f t="shared" si="30"/>
        <v>0.21212121212121213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23</v>
      </c>
      <c r="Y195" s="564">
        <f t="shared" si="26"/>
        <v>23.400000000000002</v>
      </c>
      <c r="Z195" s="36">
        <f>IFERROR(IF(Y195=0,"",ROUNDUP(Y195/H195,0)*0.00502),"")</f>
        <v>6.5259999999999999E-2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24.661111111111111</v>
      </c>
      <c r="BN195" s="64">
        <f t="shared" si="28"/>
        <v>25.090000000000003</v>
      </c>
      <c r="BO195" s="64">
        <f t="shared" si="29"/>
        <v>5.4605887939221276E-2</v>
      </c>
      <c r="BP195" s="64">
        <f t="shared" si="30"/>
        <v>5.5555555555555559E-2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26</v>
      </c>
      <c r="Y196" s="564">
        <f t="shared" si="26"/>
        <v>27</v>
      </c>
      <c r="Z196" s="36">
        <f>IFERROR(IF(Y196=0,"",ROUNDUP(Y196/H196,0)*0.00502),"")</f>
        <v>7.5300000000000006E-2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27.444444444444443</v>
      </c>
      <c r="BN196" s="64">
        <f t="shared" si="28"/>
        <v>28.499999999999996</v>
      </c>
      <c r="BO196" s="64">
        <f t="shared" si="29"/>
        <v>6.1728395061728406E-2</v>
      </c>
      <c r="BP196" s="64">
        <f t="shared" si="30"/>
        <v>6.4102564102564111E-2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25</v>
      </c>
      <c r="Y198" s="564">
        <f t="shared" si="26"/>
        <v>25.2</v>
      </c>
      <c r="Z198" s="36">
        <f>IFERROR(IF(Y198=0,"",ROUNDUP(Y198/H198,0)*0.00502),"")</f>
        <v>7.0280000000000009E-2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26.388888888888889</v>
      </c>
      <c r="BN198" s="64">
        <f t="shared" si="28"/>
        <v>26.599999999999998</v>
      </c>
      <c r="BO198" s="64">
        <f t="shared" si="29"/>
        <v>5.9354226020892693E-2</v>
      </c>
      <c r="BP198" s="64">
        <f t="shared" si="30"/>
        <v>5.9829059829059839E-2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114.44444444444443</v>
      </c>
      <c r="Y199" s="565">
        <f>IFERROR(Y191/H191,"0")+IFERROR(Y192/H192,"0")+IFERROR(Y193/H193,"0")+IFERROR(Y194/H194,"0")+IFERROR(Y195/H195,"0")+IFERROR(Y196/H196,"0")+IFERROR(Y197/H197,"0")+IFERROR(Y198/H198,"0")</f>
        <v>117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0.88734000000000013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470</v>
      </c>
      <c r="Y200" s="565">
        <f>IFERROR(SUM(Y191:Y198),"0")</f>
        <v>480.59999999999997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199</v>
      </c>
      <c r="Y204" s="564">
        <f t="shared" si="31"/>
        <v>200.1</v>
      </c>
      <c r="Z204" s="36">
        <f>IFERROR(IF(Y204=0,"",ROUNDUP(Y204/H204,0)*0.01898),"")</f>
        <v>0.43653999999999998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210.87137931034482</v>
      </c>
      <c r="BN204" s="64">
        <f t="shared" si="33"/>
        <v>212.03699999999998</v>
      </c>
      <c r="BO204" s="64">
        <f t="shared" si="34"/>
        <v>0.35739942528735635</v>
      </c>
      <c r="BP204" s="64">
        <f t="shared" si="35"/>
        <v>0.359375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6</v>
      </c>
      <c r="Y205" s="564">
        <f t="shared" si="31"/>
        <v>7.1999999999999993</v>
      </c>
      <c r="Z205" s="36">
        <f t="shared" ref="Z205:Z210" si="36">IFERROR(IF(Y205=0,"",ROUNDUP(Y205/H205,0)*0.00651),"")</f>
        <v>1.9529999999999999E-2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6.6749999999999998</v>
      </c>
      <c r="BN205" s="64">
        <f t="shared" si="33"/>
        <v>8.009999999999998</v>
      </c>
      <c r="BO205" s="64">
        <f t="shared" si="34"/>
        <v>1.3736263736263738E-2</v>
      </c>
      <c r="BP205" s="64">
        <f t="shared" si="35"/>
        <v>1.6483516483516484E-2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297</v>
      </c>
      <c r="Y207" s="564">
        <f t="shared" si="31"/>
        <v>297.59999999999997</v>
      </c>
      <c r="Z207" s="36">
        <f t="shared" si="36"/>
        <v>0.80724000000000007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328.185</v>
      </c>
      <c r="BN207" s="64">
        <f t="shared" si="33"/>
        <v>328.84800000000001</v>
      </c>
      <c r="BO207" s="64">
        <f t="shared" si="34"/>
        <v>0.67994505494505497</v>
      </c>
      <c r="BP207" s="64">
        <f t="shared" si="35"/>
        <v>0.68131868131868134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103</v>
      </c>
      <c r="Y208" s="564">
        <f t="shared" si="31"/>
        <v>103.2</v>
      </c>
      <c r="Z208" s="36">
        <f t="shared" si="36"/>
        <v>0.27993000000000001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113.81500000000001</v>
      </c>
      <c r="BN208" s="64">
        <f t="shared" si="33"/>
        <v>114.03600000000003</v>
      </c>
      <c r="BO208" s="64">
        <f t="shared" si="34"/>
        <v>0.23580586080586086</v>
      </c>
      <c r="BP208" s="64">
        <f t="shared" si="35"/>
        <v>0.23626373626373628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74</v>
      </c>
      <c r="Y209" s="564">
        <f t="shared" si="31"/>
        <v>74.399999999999991</v>
      </c>
      <c r="Z209" s="36">
        <f t="shared" si="36"/>
        <v>0.20181000000000002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81.77000000000001</v>
      </c>
      <c r="BN209" s="64">
        <f t="shared" si="33"/>
        <v>82.212000000000003</v>
      </c>
      <c r="BO209" s="64">
        <f t="shared" si="34"/>
        <v>0.16941391941391945</v>
      </c>
      <c r="BP209" s="64">
        <f t="shared" si="35"/>
        <v>0.17032967032967034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93</v>
      </c>
      <c r="Y210" s="564">
        <f t="shared" si="31"/>
        <v>93.6</v>
      </c>
      <c r="Z210" s="36">
        <f t="shared" si="36"/>
        <v>0.25389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102.9975</v>
      </c>
      <c r="BN210" s="64">
        <f t="shared" si="33"/>
        <v>103.66199999999999</v>
      </c>
      <c r="BO210" s="64">
        <f t="shared" si="34"/>
        <v>0.21291208791208793</v>
      </c>
      <c r="BP210" s="64">
        <f t="shared" si="35"/>
        <v>0.2142857142857143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261.62356321839081</v>
      </c>
      <c r="Y211" s="565">
        <f>IFERROR(Y202/H202,"0")+IFERROR(Y203/H203,"0")+IFERROR(Y204/H204,"0")+IFERROR(Y205/H205,"0")+IFERROR(Y206/H206,"0")+IFERROR(Y207/H207,"0")+IFERROR(Y208/H208,"0")+IFERROR(Y209/H209,"0")+IFERROR(Y210/H210,"0")</f>
        <v>263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1.9989400000000002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772</v>
      </c>
      <c r="Y212" s="565">
        <f>IFERROR(SUM(Y202:Y210),"0")</f>
        <v>776.1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17</v>
      </c>
      <c r="Y266" s="564">
        <f>IFERROR(IF(X266="",0,CEILING((X266/$H266),1)*$H266),"")</f>
        <v>19.2</v>
      </c>
      <c r="Z266" s="36">
        <f>IFERROR(IF(Y266=0,"",ROUNDUP(Y266/H266,0)*0.00651),"")</f>
        <v>5.2080000000000001E-2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18.785000000000004</v>
      </c>
      <c r="BN266" s="64">
        <f>IFERROR(Y266*I266/H266,"0")</f>
        <v>21.216000000000001</v>
      </c>
      <c r="BO266" s="64">
        <f>IFERROR(1/J266*(X266/H266),"0")</f>
        <v>3.8919413919413927E-2</v>
      </c>
      <c r="BP266" s="64">
        <f>IFERROR(1/J266*(Y266/H266),"0")</f>
        <v>4.3956043956043959E-2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139</v>
      </c>
      <c r="Y267" s="564">
        <f>IFERROR(IF(X267="",0,CEILING((X267/$H267),1)*$H267),"")</f>
        <v>139.19999999999999</v>
      </c>
      <c r="Z267" s="36">
        <f>IFERROR(IF(Y267=0,"",ROUNDUP(Y267/H267,0)*0.00651),"")</f>
        <v>0.37758000000000003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149.42500000000001</v>
      </c>
      <c r="BN267" s="64">
        <f>IFERROR(Y267*I267/H267,"0")</f>
        <v>149.63999999999999</v>
      </c>
      <c r="BO267" s="64">
        <f>IFERROR(1/J267*(X267/H267),"0")</f>
        <v>0.31822344322344326</v>
      </c>
      <c r="BP267" s="64">
        <f>IFERROR(1/J267*(Y267/H267),"0")</f>
        <v>0.31868131868131871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65</v>
      </c>
      <c r="Y268" s="565">
        <f>IFERROR(Y265/H265,"0")+IFERROR(Y266/H266,"0")+IFERROR(Y267/H267,"0")</f>
        <v>66</v>
      </c>
      <c r="Z268" s="565">
        <f>IFERROR(IF(Z265="",0,Z265),"0")+IFERROR(IF(Z266="",0,Z266),"0")+IFERROR(IF(Z267="",0,Z267),"0")</f>
        <v>0.42966000000000004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156</v>
      </c>
      <c r="Y269" s="565">
        <f>IFERROR(SUM(Y265:Y267),"0")</f>
        <v>158.39999999999998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2</v>
      </c>
      <c r="Y301" s="564">
        <f t="shared" si="47"/>
        <v>3.6</v>
      </c>
      <c r="Z301" s="36">
        <f>IFERROR(IF(Y301=0,"",ROUNDUP(Y301/H301,0)*0.00651),"")</f>
        <v>1.302E-2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2.2533333333333334</v>
      </c>
      <c r="BN301" s="64">
        <f t="shared" si="49"/>
        <v>4.056</v>
      </c>
      <c r="BO301" s="64">
        <f t="shared" si="50"/>
        <v>6.1050061050061059E-3</v>
      </c>
      <c r="BP301" s="64">
        <f t="shared" si="51"/>
        <v>1.098901098901099E-2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1.1111111111111112</v>
      </c>
      <c r="Y302" s="565">
        <f>IFERROR(Y295/H295,"0")+IFERROR(Y296/H296,"0")+IFERROR(Y297/H297,"0")+IFERROR(Y298/H298,"0")+IFERROR(Y299/H299,"0")+IFERROR(Y300/H300,"0")+IFERROR(Y301/H301,"0")</f>
        <v>2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1.302E-2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2</v>
      </c>
      <c r="Y303" s="565">
        <f>IFERROR(SUM(Y295:Y301),"0")</f>
        <v>3.6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347</v>
      </c>
      <c r="Y314" s="564">
        <f>IFERROR(IF(X314="",0,CEILING((X314/$H314),1)*$H314),"")</f>
        <v>351</v>
      </c>
      <c r="Z314" s="36">
        <f>IFERROR(IF(Y314=0,"",ROUNDUP(Y314/H314,0)*0.01898),"")</f>
        <v>0.85409999999999997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370.08884615384619</v>
      </c>
      <c r="BN314" s="64">
        <f>IFERROR(Y314*I314/H314,"0")</f>
        <v>374.35500000000008</v>
      </c>
      <c r="BO314" s="64">
        <f>IFERROR(1/J314*(X314/H314),"0")</f>
        <v>0.69511217948717952</v>
      </c>
      <c r="BP314" s="64">
        <f>IFERROR(1/J314*(Y314/H314),"0")</f>
        <v>0.703125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44.487179487179489</v>
      </c>
      <c r="Y316" s="565">
        <f>IFERROR(Y313/H313,"0")+IFERROR(Y314/H314,"0")+IFERROR(Y315/H315,"0")</f>
        <v>45</v>
      </c>
      <c r="Z316" s="565">
        <f>IFERROR(IF(Z313="",0,Z313),"0")+IFERROR(IF(Z314="",0,Z314),"0")+IFERROR(IF(Z315="",0,Z315),"0")</f>
        <v>0.85409999999999997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347</v>
      </c>
      <c r="Y317" s="565">
        <f>IFERROR(SUM(Y313:Y315),"0")</f>
        <v>351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14</v>
      </c>
      <c r="Y321" s="564">
        <f>IFERROR(IF(X321="",0,CEILING((X321/$H321),1)*$H321),"")</f>
        <v>15.299999999999999</v>
      </c>
      <c r="Z321" s="36">
        <f>IFERROR(IF(Y321=0,"",ROUNDUP(Y321/H321,0)*0.00651),"")</f>
        <v>3.9059999999999997E-2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16.223529411764709</v>
      </c>
      <c r="BN321" s="64">
        <f>IFERROR(Y321*I321/H321,"0")</f>
        <v>17.73</v>
      </c>
      <c r="BO321" s="64">
        <f>IFERROR(1/J321*(X321/H321),"0")</f>
        <v>3.0165912518853699E-2</v>
      </c>
      <c r="BP321" s="64">
        <f>IFERROR(1/J321*(Y321/H321),"0")</f>
        <v>3.2967032967032968E-2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25</v>
      </c>
      <c r="Y322" s="564">
        <f>IFERROR(IF(X322="",0,CEILING((X322/$H322),1)*$H322),"")</f>
        <v>25.5</v>
      </c>
      <c r="Z322" s="36">
        <f>IFERROR(IF(Y322=0,"",ROUNDUP(Y322/H322,0)*0.00651),"")</f>
        <v>6.5100000000000005E-2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28.235294117647062</v>
      </c>
      <c r="BN322" s="64">
        <f>IFERROR(Y322*I322/H322,"0")</f>
        <v>28.8</v>
      </c>
      <c r="BO322" s="64">
        <f>IFERROR(1/J322*(X322/H322),"0")</f>
        <v>5.3867700926524466E-2</v>
      </c>
      <c r="BP322" s="64">
        <f>IFERROR(1/J322*(Y322/H322),"0")</f>
        <v>5.4945054945054951E-2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15.294117647058824</v>
      </c>
      <c r="Y323" s="565">
        <f>IFERROR(Y319/H319,"0")+IFERROR(Y320/H320,"0")+IFERROR(Y321/H321,"0")+IFERROR(Y322/H322,"0")</f>
        <v>16</v>
      </c>
      <c r="Z323" s="565">
        <f>IFERROR(IF(Z319="",0,Z319),"0")+IFERROR(IF(Z320="",0,Z320),"0")+IFERROR(IF(Z321="",0,Z321),"0")+IFERROR(IF(Z322="",0,Z322),"0")</f>
        <v>0.10416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39</v>
      </c>
      <c r="Y324" s="565">
        <f>IFERROR(SUM(Y319:Y322),"0")</f>
        <v>40.799999999999997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229</v>
      </c>
      <c r="Y341" s="564">
        <f t="shared" ref="Y341:Y347" si="52">IFERROR(IF(X341="",0,CEILING((X341/$H341),1)*$H341),"")</f>
        <v>240</v>
      </c>
      <c r="Z341" s="36">
        <f>IFERROR(IF(Y341=0,"",ROUNDUP(Y341/H341,0)*0.02175),"")</f>
        <v>0.34799999999999998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236.328</v>
      </c>
      <c r="BN341" s="64">
        <f t="shared" ref="BN341:BN347" si="54">IFERROR(Y341*I341/H341,"0")</f>
        <v>247.68</v>
      </c>
      <c r="BO341" s="64">
        <f t="shared" ref="BO341:BO347" si="55">IFERROR(1/J341*(X341/H341),"0")</f>
        <v>0.31805555555555554</v>
      </c>
      <c r="BP341" s="64">
        <f t="shared" ref="BP341:BP347" si="56">IFERROR(1/J341*(Y341/H341),"0")</f>
        <v>0.33333333333333331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1436</v>
      </c>
      <c r="Y342" s="564">
        <f t="shared" si="52"/>
        <v>1440</v>
      </c>
      <c r="Z342" s="36">
        <f>IFERROR(IF(Y342=0,"",ROUNDUP(Y342/H342,0)*0.02175),"")</f>
        <v>2.0880000000000001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1481.952</v>
      </c>
      <c r="BN342" s="64">
        <f t="shared" si="54"/>
        <v>1486.0800000000002</v>
      </c>
      <c r="BO342" s="64">
        <f t="shared" si="55"/>
        <v>1.9944444444444445</v>
      </c>
      <c r="BP342" s="64">
        <f t="shared" si="56"/>
        <v>2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430</v>
      </c>
      <c r="Y343" s="564">
        <f t="shared" si="52"/>
        <v>435</v>
      </c>
      <c r="Z343" s="36">
        <f>IFERROR(IF(Y343=0,"",ROUNDUP(Y343/H343,0)*0.02175),"")</f>
        <v>0.63074999999999992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443.76000000000005</v>
      </c>
      <c r="BN343" s="64">
        <f t="shared" si="54"/>
        <v>448.92</v>
      </c>
      <c r="BO343" s="64">
        <f t="shared" si="55"/>
        <v>0.59722222222222221</v>
      </c>
      <c r="BP343" s="64">
        <f t="shared" si="56"/>
        <v>0.60416666666666663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210</v>
      </c>
      <c r="Y344" s="564">
        <f t="shared" si="52"/>
        <v>210</v>
      </c>
      <c r="Z344" s="36">
        <f>IFERROR(IF(Y344=0,"",ROUNDUP(Y344/H344,0)*0.02175),"")</f>
        <v>0.30449999999999999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216.72</v>
      </c>
      <c r="BN344" s="64">
        <f t="shared" si="54"/>
        <v>216.72</v>
      </c>
      <c r="BO344" s="64">
        <f t="shared" si="55"/>
        <v>0.29166666666666663</v>
      </c>
      <c r="BP344" s="64">
        <f t="shared" si="56"/>
        <v>0.29166666666666663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153.66666666666666</v>
      </c>
      <c r="Y348" s="565">
        <f>IFERROR(Y341/H341,"0")+IFERROR(Y342/H342,"0")+IFERROR(Y343/H343,"0")+IFERROR(Y344/H344,"0")+IFERROR(Y345/H345,"0")+IFERROR(Y346/H346,"0")+IFERROR(Y347/H347,"0")</f>
        <v>155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3.3712499999999999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2305</v>
      </c>
      <c r="Y349" s="565">
        <f>IFERROR(SUM(Y341:Y347),"0")</f>
        <v>2325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787</v>
      </c>
      <c r="Y351" s="564">
        <f>IFERROR(IF(X351="",0,CEILING((X351/$H351),1)*$H351),"")</f>
        <v>795</v>
      </c>
      <c r="Z351" s="36">
        <f>IFERROR(IF(Y351=0,"",ROUNDUP(Y351/H351,0)*0.02175),"")</f>
        <v>1.1527499999999999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812.18399999999997</v>
      </c>
      <c r="BN351" s="64">
        <f>IFERROR(Y351*I351/H351,"0")</f>
        <v>820.44</v>
      </c>
      <c r="BO351" s="64">
        <f>IFERROR(1/J351*(X351/H351),"0")</f>
        <v>1.0930555555555554</v>
      </c>
      <c r="BP351" s="64">
        <f>IFERROR(1/J351*(Y351/H351),"0")</f>
        <v>1.1041666666666665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52.466666666666669</v>
      </c>
      <c r="Y353" s="565">
        <f>IFERROR(Y351/H351,"0")+IFERROR(Y352/H352,"0")</f>
        <v>53</v>
      </c>
      <c r="Z353" s="565">
        <f>IFERROR(IF(Z351="",0,Z351),"0")+IFERROR(IF(Z352="",0,Z352),"0")</f>
        <v>1.1527499999999999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787</v>
      </c>
      <c r="Y354" s="565">
        <f>IFERROR(SUM(Y351:Y352),"0")</f>
        <v>795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101</v>
      </c>
      <c r="Y377" s="564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106.82433333333333</v>
      </c>
      <c r="BN377" s="64">
        <f>IFERROR(Y377*I377/H377,"0")</f>
        <v>114.22799999999999</v>
      </c>
      <c r="BO377" s="64">
        <f>IFERROR(1/J377*(X377/H377),"0")</f>
        <v>0.17534722222222221</v>
      </c>
      <c r="BP377" s="64">
        <f>IFERROR(1/J377*(Y377/H377),"0")</f>
        <v>0.1875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11.222222222222221</v>
      </c>
      <c r="Y379" s="565">
        <f>IFERROR(Y377/H377,"0")+IFERROR(Y378/H378,"0")</f>
        <v>12</v>
      </c>
      <c r="Z379" s="565">
        <f>IFERROR(IF(Z377="",0,Z377),"0")+IFERROR(IF(Z378="",0,Z378),"0")</f>
        <v>0.22776000000000002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101</v>
      </c>
      <c r="Y380" s="565">
        <f>IFERROR(SUM(Y377:Y378),"0")</f>
        <v>108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3</v>
      </c>
      <c r="Y394" s="564">
        <f t="shared" si="57"/>
        <v>4.2</v>
      </c>
      <c r="Z394" s="36">
        <f t="shared" si="62"/>
        <v>1.004E-2</v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3.1857142857142855</v>
      </c>
      <c r="BN394" s="64">
        <f t="shared" si="59"/>
        <v>4.46</v>
      </c>
      <c r="BO394" s="64">
        <f t="shared" si="60"/>
        <v>6.1050061050061059E-3</v>
      </c>
      <c r="BP394" s="64">
        <f t="shared" si="61"/>
        <v>8.5470085470085479E-3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8</v>
      </c>
      <c r="Y396" s="564">
        <f t="shared" si="57"/>
        <v>8.4</v>
      </c>
      <c r="Z396" s="36">
        <f t="shared" si="62"/>
        <v>2.0080000000000001E-2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8.4952380952380953</v>
      </c>
      <c r="BN396" s="64">
        <f t="shared" si="59"/>
        <v>8.92</v>
      </c>
      <c r="BO396" s="64">
        <f t="shared" si="60"/>
        <v>1.6280016280016282E-2</v>
      </c>
      <c r="BP396" s="64">
        <f t="shared" si="61"/>
        <v>1.7094017094017096E-2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5.2380952380952381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6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3.0120000000000001E-2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11</v>
      </c>
      <c r="Y399" s="565">
        <f>IFERROR(SUM(Y388:Y397),"0")</f>
        <v>12.600000000000001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74</v>
      </c>
      <c r="Y430" s="564">
        <f t="shared" ref="Y430:Y444" si="63">IFERROR(IF(X430="",0,CEILING((X430/$H430),1)*$H430),"")</f>
        <v>79.2</v>
      </c>
      <c r="Z430" s="36">
        <f t="shared" ref="Z430:Z436" si="64">IFERROR(IF(Y430=0,"",ROUNDUP(Y430/H430,0)*0.01196),"")</f>
        <v>0.1794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79.045454545454533</v>
      </c>
      <c r="BN430" s="64">
        <f t="shared" ref="BN430:BN444" si="66">IFERROR(Y430*I430/H430,"0")</f>
        <v>84.6</v>
      </c>
      <c r="BO430" s="64">
        <f t="shared" ref="BO430:BO444" si="67">IFERROR(1/J430*(X430/H430),"0")</f>
        <v>0.13476107226107226</v>
      </c>
      <c r="BP430" s="64">
        <f t="shared" ref="BP430:BP444" si="68">IFERROR(1/J430*(Y430/H430),"0")</f>
        <v>0.14423076923076925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605</v>
      </c>
      <c r="Y432" s="564">
        <f t="shared" si="63"/>
        <v>607.20000000000005</v>
      </c>
      <c r="Z432" s="36">
        <f t="shared" si="64"/>
        <v>1.3754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646.24999999999989</v>
      </c>
      <c r="BN432" s="64">
        <f t="shared" si="66"/>
        <v>648.6</v>
      </c>
      <c r="BO432" s="64">
        <f t="shared" si="67"/>
        <v>1.1017628205128205</v>
      </c>
      <c r="BP432" s="64">
        <f t="shared" si="68"/>
        <v>1.1057692307692308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564</v>
      </c>
      <c r="Y435" s="564">
        <f t="shared" si="63"/>
        <v>564.96</v>
      </c>
      <c r="Z435" s="36">
        <f t="shared" si="64"/>
        <v>1.27972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602.45454545454538</v>
      </c>
      <c r="BN435" s="64">
        <f t="shared" si="66"/>
        <v>603.48</v>
      </c>
      <c r="BO435" s="64">
        <f t="shared" si="67"/>
        <v>1.0270979020979021</v>
      </c>
      <c r="BP435" s="64">
        <f t="shared" si="68"/>
        <v>1.028846153846154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163</v>
      </c>
      <c r="Y438" s="564">
        <f t="shared" si="63"/>
        <v>165.6</v>
      </c>
      <c r="Z438" s="36">
        <f>IFERROR(IF(Y438=0,"",ROUNDUP(Y438/H438,0)*0.00902),"")</f>
        <v>0.41492000000000001</v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172.50833333333333</v>
      </c>
      <c r="BN438" s="64">
        <f t="shared" si="66"/>
        <v>175.26000000000002</v>
      </c>
      <c r="BO438" s="64">
        <f t="shared" si="67"/>
        <v>0.34301346801346805</v>
      </c>
      <c r="BP438" s="64">
        <f t="shared" si="68"/>
        <v>0.34848484848484851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280.69444444444446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283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3.2494399999999999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1406</v>
      </c>
      <c r="Y446" s="565">
        <f>IFERROR(SUM(Y430:Y444),"0")</f>
        <v>1416.96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80</v>
      </c>
      <c r="Y450" s="564">
        <f>IFERROR(IF(X450="",0,CEILING((X450/$H450),1)*$H450),"")</f>
        <v>81.599999999999994</v>
      </c>
      <c r="Z450" s="36">
        <f>IFERROR(IF(Y450=0,"",ROUNDUP(Y450/H450,0)*0.00902),"")</f>
        <v>0.15334</v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115.5</v>
      </c>
      <c r="BN450" s="64">
        <f>IFERROR(Y450*I450/H450,"0")</f>
        <v>117.80999999999999</v>
      </c>
      <c r="BO450" s="64">
        <f>IFERROR(1/J450*(X450/H450),"0")</f>
        <v>0.12626262626262627</v>
      </c>
      <c r="BP450" s="64">
        <f>IFERROR(1/J450*(Y450/H450),"0")</f>
        <v>0.12878787878787878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16.666666666666668</v>
      </c>
      <c r="Y451" s="565">
        <f>IFERROR(Y448/H448,"0")+IFERROR(Y449/H449,"0")+IFERROR(Y450/H450,"0")</f>
        <v>17</v>
      </c>
      <c r="Z451" s="565">
        <f>IFERROR(IF(Z448="",0,Z448),"0")+IFERROR(IF(Z449="",0,Z449),"0")+IFERROR(IF(Z450="",0,Z450),"0")</f>
        <v>0.15334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80</v>
      </c>
      <c r="Y452" s="565">
        <f>IFERROR(SUM(Y448:Y450),"0")</f>
        <v>81.599999999999994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163</v>
      </c>
      <c r="Y454" s="564">
        <f t="shared" ref="Y454:Y460" si="69">IFERROR(IF(X454="",0,CEILING((X454/$H454),1)*$H454),"")</f>
        <v>163.68</v>
      </c>
      <c r="Z454" s="36">
        <f>IFERROR(IF(Y454=0,"",ROUNDUP(Y454/H454,0)*0.01196),"")</f>
        <v>0.37075999999999998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174.11363636363635</v>
      </c>
      <c r="BN454" s="64">
        <f t="shared" ref="BN454:BN460" si="71">IFERROR(Y454*I454/H454,"0")</f>
        <v>174.84</v>
      </c>
      <c r="BO454" s="64">
        <f t="shared" ref="BO454:BO460" si="72">IFERROR(1/J454*(X454/H454),"0")</f>
        <v>0.29683857808857811</v>
      </c>
      <c r="BP454" s="64">
        <f t="shared" ref="BP454:BP460" si="73">IFERROR(1/J454*(Y454/H454),"0")</f>
        <v>0.29807692307692307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156</v>
      </c>
      <c r="Y456" s="564">
        <f t="shared" si="69"/>
        <v>158.4</v>
      </c>
      <c r="Z456" s="36">
        <f>IFERROR(IF(Y456=0,"",ROUNDUP(Y456/H456,0)*0.01196),"")</f>
        <v>0.35880000000000001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166.63636363636363</v>
      </c>
      <c r="BN456" s="64">
        <f t="shared" si="71"/>
        <v>169.2</v>
      </c>
      <c r="BO456" s="64">
        <f t="shared" si="72"/>
        <v>0.28409090909090906</v>
      </c>
      <c r="BP456" s="64">
        <f t="shared" si="73"/>
        <v>0.28846153846153849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60.416666666666664</v>
      </c>
      <c r="Y461" s="565">
        <f>IFERROR(Y454/H454,"0")+IFERROR(Y455/H455,"0")+IFERROR(Y456/H456,"0")+IFERROR(Y457/H457,"0")+IFERROR(Y458/H458,"0")+IFERROR(Y459/H459,"0")+IFERROR(Y460/H460,"0")</f>
        <v>61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0.72955999999999999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319</v>
      </c>
      <c r="Y462" s="565">
        <f>IFERROR(SUM(Y454:Y460),"0")</f>
        <v>322.08000000000004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9513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9656.2400000000016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10078.270797314728</v>
      </c>
      <c r="Y506" s="565">
        <f>IFERROR(SUM(BN22:BN502),"0")</f>
        <v>10229.516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17</v>
      </c>
      <c r="Y507" s="38">
        <f>ROUNDUP(SUM(BP22:BP502),0)</f>
        <v>17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10503.270797314728</v>
      </c>
      <c r="Y508" s="565">
        <f>GrossWeightTotalR+PalletQtyTotalR*25</f>
        <v>10654.516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1721.9676978237999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1746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19.228349999999999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302.40000000000003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402.20000000000005</v>
      </c>
      <c r="E515" s="46">
        <f>IFERROR(Y89*1,"0")+IFERROR(Y90*1,"0")+IFERROR(Y91*1,"0")+IFERROR(Y95*1,"0")+IFERROR(Y96*1,"0")+IFERROR(Y97*1,"0")+IFERROR(Y98*1,"0")+IFERROR(Y99*1,"0")+IFERROR(Y100*1,"0")</f>
        <v>377.1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1585.2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117.6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1256.7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158.39999999999998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395.40000000000003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3120</v>
      </c>
      <c r="U515" s="46">
        <f>IFERROR(Y366*1,"0")+IFERROR(Y367*1,"0")+IFERROR(Y368*1,"0")+IFERROR(Y369*1,"0")+IFERROR(Y373*1,"0")+IFERROR(Y377*1,"0")+IFERROR(Y378*1,"0")+IFERROR(Y382*1,"0")</f>
        <v>108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12.600000000000001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1820.64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2025-07-17T08:21:58Z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