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Симферополь\2025\10,25\10,10,25 Симф мульт\"/>
    </mc:Choice>
  </mc:AlternateContent>
  <xr:revisionPtr revIDLastSave="0" documentId="13_ncr:1_{CE386571-A790-49FD-A628-69BC5C325A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08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0" i="1"/>
  <c r="AH101" i="1"/>
  <c r="AH102" i="1"/>
  <c r="AH103" i="1"/>
  <c r="AH104" i="1"/>
  <c r="AH105" i="1"/>
  <c r="AH106" i="1"/>
  <c r="AH10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7" i="1"/>
  <c r="Z39" i="1"/>
  <c r="Z108" i="1"/>
  <c r="Y42" i="1"/>
  <c r="W8" i="1"/>
  <c r="Z8" i="1" s="1"/>
  <c r="W10" i="1"/>
  <c r="Z10" i="1" s="1"/>
  <c r="W12" i="1"/>
  <c r="Z12" i="1" s="1"/>
  <c r="W14" i="1"/>
  <c r="Z14" i="1" s="1"/>
  <c r="W16" i="1"/>
  <c r="Z16" i="1" s="1"/>
  <c r="W19" i="1"/>
  <c r="Z19" i="1" s="1"/>
  <c r="W23" i="1"/>
  <c r="Z23" i="1" s="1"/>
  <c r="W27" i="1"/>
  <c r="Z27" i="1" s="1"/>
  <c r="W31" i="1"/>
  <c r="Y31" i="1" s="1"/>
  <c r="W36" i="1"/>
  <c r="Z36" i="1" s="1"/>
  <c r="W38" i="1"/>
  <c r="Z38" i="1" s="1"/>
  <c r="W40" i="1"/>
  <c r="Z40" i="1" s="1"/>
  <c r="W42" i="1"/>
  <c r="Z42" i="1" s="1"/>
  <c r="W44" i="1"/>
  <c r="Z44" i="1" s="1"/>
  <c r="W46" i="1"/>
  <c r="Z46" i="1" s="1"/>
  <c r="W48" i="1"/>
  <c r="Z48" i="1" s="1"/>
  <c r="W53" i="1"/>
  <c r="Z53" i="1" s="1"/>
  <c r="W57" i="1"/>
  <c r="Z57" i="1" s="1"/>
  <c r="W61" i="1"/>
  <c r="Z61" i="1" s="1"/>
  <c r="W65" i="1"/>
  <c r="Z65" i="1" s="1"/>
  <c r="W69" i="1"/>
  <c r="Z69" i="1" s="1"/>
  <c r="W73" i="1"/>
  <c r="Z73" i="1" s="1"/>
  <c r="W77" i="1"/>
  <c r="Z77" i="1" s="1"/>
  <c r="W81" i="1"/>
  <c r="Z81" i="1" s="1"/>
  <c r="W85" i="1"/>
  <c r="Z85" i="1" s="1"/>
  <c r="W89" i="1"/>
  <c r="Z89" i="1" s="1"/>
  <c r="W93" i="1"/>
  <c r="Z93" i="1" s="1"/>
  <c r="W97" i="1"/>
  <c r="Z97" i="1" s="1"/>
  <c r="W101" i="1"/>
  <c r="Z101" i="1" s="1"/>
  <c r="W105" i="1"/>
  <c r="Z105" i="1" s="1"/>
  <c r="W108" i="1"/>
  <c r="Y108" i="1" s="1"/>
  <c r="W7" i="1"/>
  <c r="Z7" i="1" s="1"/>
  <c r="AD8" i="1"/>
  <c r="AD9" i="1"/>
  <c r="W9" i="1" s="1"/>
  <c r="Z9" i="1" s="1"/>
  <c r="AD10" i="1"/>
  <c r="AD11" i="1"/>
  <c r="W11" i="1" s="1"/>
  <c r="AD12" i="1"/>
  <c r="AD13" i="1"/>
  <c r="W13" i="1" s="1"/>
  <c r="Z13" i="1" s="1"/>
  <c r="AD14" i="1"/>
  <c r="AD15" i="1"/>
  <c r="W15" i="1" s="1"/>
  <c r="Z15" i="1" s="1"/>
  <c r="AD16" i="1"/>
  <c r="AD17" i="1"/>
  <c r="W17" i="1" s="1"/>
  <c r="Z17" i="1" s="1"/>
  <c r="AD18" i="1"/>
  <c r="W18" i="1" s="1"/>
  <c r="Z18" i="1" s="1"/>
  <c r="AD19" i="1"/>
  <c r="AD20" i="1"/>
  <c r="W20" i="1" s="1"/>
  <c r="Z20" i="1" s="1"/>
  <c r="AD21" i="1"/>
  <c r="W21" i="1" s="1"/>
  <c r="AD22" i="1"/>
  <c r="W22" i="1" s="1"/>
  <c r="Z22" i="1" s="1"/>
  <c r="AD23" i="1"/>
  <c r="AD24" i="1"/>
  <c r="W24" i="1" s="1"/>
  <c r="Z24" i="1" s="1"/>
  <c r="AD25" i="1"/>
  <c r="W25" i="1" s="1"/>
  <c r="Z25" i="1" s="1"/>
  <c r="AD26" i="1"/>
  <c r="W26" i="1" s="1"/>
  <c r="Z26" i="1" s="1"/>
  <c r="AD27" i="1"/>
  <c r="AD28" i="1"/>
  <c r="W28" i="1" s="1"/>
  <c r="Z28" i="1" s="1"/>
  <c r="AD29" i="1"/>
  <c r="W29" i="1" s="1"/>
  <c r="Z29" i="1" s="1"/>
  <c r="AD30" i="1"/>
  <c r="W30" i="1" s="1"/>
  <c r="Z30" i="1" s="1"/>
  <c r="AD31" i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AD37" i="1"/>
  <c r="W37" i="1" s="1"/>
  <c r="Z37" i="1" s="1"/>
  <c r="AD38" i="1"/>
  <c r="AD39" i="1"/>
  <c r="W39" i="1" s="1"/>
  <c r="AD40" i="1"/>
  <c r="AD41" i="1"/>
  <c r="W41" i="1" s="1"/>
  <c r="Z41" i="1" s="1"/>
  <c r="AD42" i="1"/>
  <c r="AD43" i="1"/>
  <c r="W43" i="1" s="1"/>
  <c r="Z43" i="1" s="1"/>
  <c r="AD44" i="1"/>
  <c r="AD45" i="1"/>
  <c r="W45" i="1" s="1"/>
  <c r="Z45" i="1" s="1"/>
  <c r="AD46" i="1"/>
  <c r="AD47" i="1"/>
  <c r="W47" i="1" s="1"/>
  <c r="Z47" i="1" s="1"/>
  <c r="AD48" i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AD54" i="1"/>
  <c r="W54" i="1" s="1"/>
  <c r="Z54" i="1" s="1"/>
  <c r="AD55" i="1"/>
  <c r="W55" i="1" s="1"/>
  <c r="Z55" i="1" s="1"/>
  <c r="AD56" i="1"/>
  <c r="W56" i="1" s="1"/>
  <c r="Z56" i="1" s="1"/>
  <c r="AD57" i="1"/>
  <c r="AD58" i="1"/>
  <c r="W58" i="1" s="1"/>
  <c r="Z58" i="1" s="1"/>
  <c r="AD59" i="1"/>
  <c r="W59" i="1" s="1"/>
  <c r="Z59" i="1" s="1"/>
  <c r="AD60" i="1"/>
  <c r="W60" i="1" s="1"/>
  <c r="Z60" i="1" s="1"/>
  <c r="AD61" i="1"/>
  <c r="AD62" i="1"/>
  <c r="W62" i="1" s="1"/>
  <c r="Z62" i="1" s="1"/>
  <c r="AD63" i="1"/>
  <c r="W63" i="1" s="1"/>
  <c r="Z63" i="1" s="1"/>
  <c r="AD64" i="1"/>
  <c r="W64" i="1" s="1"/>
  <c r="Z64" i="1" s="1"/>
  <c r="AD65" i="1"/>
  <c r="AD66" i="1"/>
  <c r="W66" i="1" s="1"/>
  <c r="Z66" i="1" s="1"/>
  <c r="AD67" i="1"/>
  <c r="W67" i="1" s="1"/>
  <c r="Z67" i="1" s="1"/>
  <c r="AD68" i="1"/>
  <c r="W68" i="1" s="1"/>
  <c r="Z68" i="1" s="1"/>
  <c r="AD69" i="1"/>
  <c r="AD70" i="1"/>
  <c r="W70" i="1" s="1"/>
  <c r="Z70" i="1" s="1"/>
  <c r="AD71" i="1"/>
  <c r="W71" i="1" s="1"/>
  <c r="Z71" i="1" s="1"/>
  <c r="AD72" i="1"/>
  <c r="W72" i="1" s="1"/>
  <c r="Z72" i="1" s="1"/>
  <c r="AD73" i="1"/>
  <c r="AD74" i="1"/>
  <c r="W74" i="1" s="1"/>
  <c r="Z74" i="1" s="1"/>
  <c r="AD75" i="1"/>
  <c r="W75" i="1" s="1"/>
  <c r="Z75" i="1" s="1"/>
  <c r="AD76" i="1"/>
  <c r="W76" i="1" s="1"/>
  <c r="Z76" i="1" s="1"/>
  <c r="AD77" i="1"/>
  <c r="AD78" i="1"/>
  <c r="W78" i="1" s="1"/>
  <c r="Z78" i="1" s="1"/>
  <c r="AD79" i="1"/>
  <c r="W79" i="1" s="1"/>
  <c r="Z79" i="1" s="1"/>
  <c r="AD80" i="1"/>
  <c r="W80" i="1" s="1"/>
  <c r="Z80" i="1" s="1"/>
  <c r="AD81" i="1"/>
  <c r="AD82" i="1"/>
  <c r="W82" i="1" s="1"/>
  <c r="Z82" i="1" s="1"/>
  <c r="AD83" i="1"/>
  <c r="W83" i="1" s="1"/>
  <c r="Z83" i="1" s="1"/>
  <c r="AD84" i="1"/>
  <c r="W84" i="1" s="1"/>
  <c r="Z84" i="1" s="1"/>
  <c r="AD85" i="1"/>
  <c r="AD86" i="1"/>
  <c r="W86" i="1" s="1"/>
  <c r="Z86" i="1" s="1"/>
  <c r="AD87" i="1"/>
  <c r="W87" i="1" s="1"/>
  <c r="Z87" i="1" s="1"/>
  <c r="AD88" i="1"/>
  <c r="W88" i="1" s="1"/>
  <c r="Z88" i="1" s="1"/>
  <c r="AD89" i="1"/>
  <c r="AD90" i="1"/>
  <c r="W90" i="1" s="1"/>
  <c r="Z90" i="1" s="1"/>
  <c r="AD91" i="1"/>
  <c r="W91" i="1" s="1"/>
  <c r="Z91" i="1" s="1"/>
  <c r="AD92" i="1"/>
  <c r="W92" i="1" s="1"/>
  <c r="Z92" i="1" s="1"/>
  <c r="AD93" i="1"/>
  <c r="AD94" i="1"/>
  <c r="W94" i="1" s="1"/>
  <c r="Z94" i="1" s="1"/>
  <c r="AD95" i="1"/>
  <c r="W95" i="1" s="1"/>
  <c r="AD96" i="1"/>
  <c r="W96" i="1" s="1"/>
  <c r="Z96" i="1" s="1"/>
  <c r="AD97" i="1"/>
  <c r="AD98" i="1"/>
  <c r="W98" i="1" s="1"/>
  <c r="Z98" i="1" s="1"/>
  <c r="AD99" i="1"/>
  <c r="W99" i="1" s="1"/>
  <c r="Z99" i="1" s="1"/>
  <c r="AD100" i="1"/>
  <c r="W100" i="1" s="1"/>
  <c r="Z100" i="1" s="1"/>
  <c r="AD101" i="1"/>
  <c r="AD102" i="1"/>
  <c r="W102" i="1" s="1"/>
  <c r="Z102" i="1" s="1"/>
  <c r="AD103" i="1"/>
  <c r="W103" i="1" s="1"/>
  <c r="Z103" i="1" s="1"/>
  <c r="AD104" i="1"/>
  <c r="W104" i="1" s="1"/>
  <c r="Z104" i="1" s="1"/>
  <c r="AD105" i="1"/>
  <c r="AD106" i="1"/>
  <c r="W106" i="1" s="1"/>
  <c r="Z106" i="1" s="1"/>
  <c r="AD107" i="1"/>
  <c r="W107" i="1" s="1"/>
  <c r="Z107" i="1" s="1"/>
  <c r="AD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7" i="1"/>
  <c r="M8" i="1"/>
  <c r="M9" i="1"/>
  <c r="M10" i="1"/>
  <c r="M11" i="1"/>
  <c r="M12" i="1"/>
  <c r="M13" i="1"/>
  <c r="M14" i="1"/>
  <c r="M15" i="1"/>
  <c r="M16" i="1"/>
  <c r="Y16" i="1" s="1"/>
  <c r="M17" i="1"/>
  <c r="M18" i="1"/>
  <c r="M19" i="1"/>
  <c r="M20" i="1"/>
  <c r="M21" i="1"/>
  <c r="M22" i="1"/>
  <c r="M23" i="1"/>
  <c r="M24" i="1"/>
  <c r="M25" i="1"/>
  <c r="M26" i="1"/>
  <c r="Y26" i="1" s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Y48" i="1" s="1"/>
  <c r="M49" i="1"/>
  <c r="M50" i="1"/>
  <c r="M51" i="1"/>
  <c r="M52" i="1"/>
  <c r="M53" i="1"/>
  <c r="M54" i="1"/>
  <c r="M55" i="1"/>
  <c r="M56" i="1"/>
  <c r="M57" i="1"/>
  <c r="M58" i="1"/>
  <c r="Y58" i="1" s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Y82" i="1" s="1"/>
  <c r="M83" i="1"/>
  <c r="M84" i="1"/>
  <c r="M85" i="1"/>
  <c r="M86" i="1"/>
  <c r="M87" i="1"/>
  <c r="M88" i="1"/>
  <c r="Y88" i="1" s="1"/>
  <c r="M89" i="1"/>
  <c r="M90" i="1"/>
  <c r="M91" i="1"/>
  <c r="M92" i="1"/>
  <c r="M93" i="1"/>
  <c r="M94" i="1"/>
  <c r="M95" i="1"/>
  <c r="M96" i="1"/>
  <c r="M97" i="1"/>
  <c r="M98" i="1"/>
  <c r="Y98" i="1" s="1"/>
  <c r="M99" i="1"/>
  <c r="M100" i="1"/>
  <c r="M101" i="1"/>
  <c r="M102" i="1"/>
  <c r="M103" i="1"/>
  <c r="M104" i="1"/>
  <c r="Y104" i="1" s="1"/>
  <c r="M105" i="1"/>
  <c r="M106" i="1"/>
  <c r="M107" i="1"/>
  <c r="M7" i="1"/>
  <c r="L8" i="1"/>
  <c r="Y8" i="1" s="1"/>
  <c r="L9" i="1"/>
  <c r="Y9" i="1" s="1"/>
  <c r="L10" i="1"/>
  <c r="L11" i="1"/>
  <c r="L12" i="1"/>
  <c r="L13" i="1"/>
  <c r="Y13" i="1" s="1"/>
  <c r="L14" i="1"/>
  <c r="L15" i="1"/>
  <c r="Y15" i="1" s="1"/>
  <c r="L16" i="1"/>
  <c r="L17" i="1"/>
  <c r="Y17" i="1" s="1"/>
  <c r="L18" i="1"/>
  <c r="Y18" i="1" s="1"/>
  <c r="L19" i="1"/>
  <c r="L20" i="1"/>
  <c r="L21" i="1"/>
  <c r="L22" i="1"/>
  <c r="L23" i="1"/>
  <c r="L24" i="1"/>
  <c r="Y24" i="1" s="1"/>
  <c r="L25" i="1"/>
  <c r="L26" i="1"/>
  <c r="L27" i="1"/>
  <c r="L28" i="1"/>
  <c r="L29" i="1"/>
  <c r="L30" i="1"/>
  <c r="L31" i="1"/>
  <c r="L32" i="1"/>
  <c r="L33" i="1"/>
  <c r="L34" i="1"/>
  <c r="Y34" i="1" s="1"/>
  <c r="L35" i="1"/>
  <c r="Y35" i="1" s="1"/>
  <c r="L36" i="1"/>
  <c r="L37" i="1"/>
  <c r="Y37" i="1" s="1"/>
  <c r="L38" i="1"/>
  <c r="L39" i="1"/>
  <c r="Y39" i="1" s="1"/>
  <c r="L40" i="1"/>
  <c r="Y40" i="1" s="1"/>
  <c r="L41" i="1"/>
  <c r="Y41" i="1" s="1"/>
  <c r="L42" i="1"/>
  <c r="L43" i="1"/>
  <c r="Y43" i="1" s="1"/>
  <c r="L44" i="1"/>
  <c r="L45" i="1"/>
  <c r="Y45" i="1" s="1"/>
  <c r="L46" i="1"/>
  <c r="L47" i="1"/>
  <c r="Y47" i="1" s="1"/>
  <c r="L48" i="1"/>
  <c r="L49" i="1"/>
  <c r="Y49" i="1" s="1"/>
  <c r="L50" i="1"/>
  <c r="Y50" i="1" s="1"/>
  <c r="L51" i="1"/>
  <c r="L52" i="1"/>
  <c r="L53" i="1"/>
  <c r="L54" i="1"/>
  <c r="L55" i="1"/>
  <c r="L56" i="1"/>
  <c r="Y56" i="1" s="1"/>
  <c r="L57" i="1"/>
  <c r="L58" i="1"/>
  <c r="L59" i="1"/>
  <c r="L60" i="1"/>
  <c r="L61" i="1"/>
  <c r="L62" i="1"/>
  <c r="L63" i="1"/>
  <c r="Y63" i="1" s="1"/>
  <c r="L64" i="1"/>
  <c r="L65" i="1"/>
  <c r="L66" i="1"/>
  <c r="Y66" i="1" s="1"/>
  <c r="L67" i="1"/>
  <c r="L68" i="1"/>
  <c r="L69" i="1"/>
  <c r="Y69" i="1" s="1"/>
  <c r="L70" i="1"/>
  <c r="L71" i="1"/>
  <c r="L72" i="1"/>
  <c r="Y72" i="1" s="1"/>
  <c r="L73" i="1"/>
  <c r="L74" i="1"/>
  <c r="L75" i="1"/>
  <c r="L76" i="1"/>
  <c r="Y76" i="1" s="1"/>
  <c r="L77" i="1"/>
  <c r="Y77" i="1" s="1"/>
  <c r="L78" i="1"/>
  <c r="Y78" i="1" s="1"/>
  <c r="L79" i="1"/>
  <c r="L80" i="1"/>
  <c r="L81" i="1"/>
  <c r="L82" i="1"/>
  <c r="L83" i="1"/>
  <c r="L84" i="1"/>
  <c r="Y84" i="1" s="1"/>
  <c r="L85" i="1"/>
  <c r="L86" i="1"/>
  <c r="Y86" i="1" s="1"/>
  <c r="L87" i="1"/>
  <c r="L88" i="1"/>
  <c r="L89" i="1"/>
  <c r="L90" i="1"/>
  <c r="L91" i="1"/>
  <c r="L92" i="1"/>
  <c r="Y92" i="1" s="1"/>
  <c r="L93" i="1"/>
  <c r="Y93" i="1" s="1"/>
  <c r="L94" i="1"/>
  <c r="Y94" i="1" s="1"/>
  <c r="L95" i="1"/>
  <c r="L96" i="1"/>
  <c r="L97" i="1"/>
  <c r="L98" i="1"/>
  <c r="L99" i="1"/>
  <c r="L100" i="1"/>
  <c r="Y100" i="1" s="1"/>
  <c r="L101" i="1"/>
  <c r="L102" i="1"/>
  <c r="Y102" i="1" s="1"/>
  <c r="L103" i="1"/>
  <c r="L104" i="1"/>
  <c r="L105" i="1"/>
  <c r="L106" i="1"/>
  <c r="L107" i="1"/>
  <c r="L7" i="1"/>
  <c r="K108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7" i="1"/>
  <c r="K7" i="1" s="1"/>
  <c r="AB6" i="1"/>
  <c r="AC6" i="1"/>
  <c r="AA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7" i="1"/>
  <c r="H8" i="1"/>
  <c r="AJ8" i="1" s="1"/>
  <c r="H9" i="1"/>
  <c r="AJ9" i="1" s="1"/>
  <c r="H10" i="1"/>
  <c r="AJ10" i="1" s="1"/>
  <c r="H11" i="1"/>
  <c r="H12" i="1"/>
  <c r="AJ12" i="1" s="1"/>
  <c r="H13" i="1"/>
  <c r="AJ13" i="1" s="1"/>
  <c r="H14" i="1"/>
  <c r="AJ14" i="1" s="1"/>
  <c r="H15" i="1"/>
  <c r="H16" i="1"/>
  <c r="AJ16" i="1" s="1"/>
  <c r="H17" i="1"/>
  <c r="AJ17" i="1" s="1"/>
  <c r="H18" i="1"/>
  <c r="AJ18" i="1" s="1"/>
  <c r="H19" i="1"/>
  <c r="H20" i="1"/>
  <c r="AJ20" i="1" s="1"/>
  <c r="H21" i="1"/>
  <c r="AJ21" i="1" s="1"/>
  <c r="H22" i="1"/>
  <c r="AJ22" i="1" s="1"/>
  <c r="H23" i="1"/>
  <c r="H24" i="1"/>
  <c r="AJ24" i="1" s="1"/>
  <c r="H25" i="1"/>
  <c r="AJ25" i="1" s="1"/>
  <c r="H26" i="1"/>
  <c r="AJ26" i="1" s="1"/>
  <c r="H27" i="1"/>
  <c r="H28" i="1"/>
  <c r="AJ28" i="1" s="1"/>
  <c r="H29" i="1"/>
  <c r="AJ29" i="1" s="1"/>
  <c r="H30" i="1"/>
  <c r="AJ30" i="1" s="1"/>
  <c r="H31" i="1"/>
  <c r="H32" i="1"/>
  <c r="AJ32" i="1" s="1"/>
  <c r="H33" i="1"/>
  <c r="AJ33" i="1" s="1"/>
  <c r="H34" i="1"/>
  <c r="AJ34" i="1" s="1"/>
  <c r="H35" i="1"/>
  <c r="H36" i="1"/>
  <c r="AJ36" i="1" s="1"/>
  <c r="H37" i="1"/>
  <c r="AJ37" i="1" s="1"/>
  <c r="H38" i="1"/>
  <c r="AJ38" i="1" s="1"/>
  <c r="H39" i="1"/>
  <c r="H40" i="1"/>
  <c r="AJ40" i="1" s="1"/>
  <c r="H41" i="1"/>
  <c r="AJ41" i="1" s="1"/>
  <c r="H42" i="1"/>
  <c r="AJ42" i="1" s="1"/>
  <c r="H43" i="1"/>
  <c r="H44" i="1"/>
  <c r="AJ44" i="1" s="1"/>
  <c r="H45" i="1"/>
  <c r="AJ45" i="1" s="1"/>
  <c r="H46" i="1"/>
  <c r="AJ46" i="1" s="1"/>
  <c r="H47" i="1"/>
  <c r="H48" i="1"/>
  <c r="AJ48" i="1" s="1"/>
  <c r="H49" i="1"/>
  <c r="AJ49" i="1" s="1"/>
  <c r="H50" i="1"/>
  <c r="AJ50" i="1" s="1"/>
  <c r="H51" i="1"/>
  <c r="H52" i="1"/>
  <c r="AJ52" i="1" s="1"/>
  <c r="H53" i="1"/>
  <c r="AJ53" i="1" s="1"/>
  <c r="H54" i="1"/>
  <c r="AJ54" i="1" s="1"/>
  <c r="H55" i="1"/>
  <c r="H56" i="1"/>
  <c r="AJ56" i="1" s="1"/>
  <c r="H57" i="1"/>
  <c r="AJ57" i="1" s="1"/>
  <c r="H58" i="1"/>
  <c r="AJ58" i="1" s="1"/>
  <c r="H59" i="1"/>
  <c r="H60" i="1"/>
  <c r="AJ60" i="1" s="1"/>
  <c r="H61" i="1"/>
  <c r="AJ61" i="1" s="1"/>
  <c r="H62" i="1"/>
  <c r="AJ62" i="1" s="1"/>
  <c r="H63" i="1"/>
  <c r="H64" i="1"/>
  <c r="AJ64" i="1" s="1"/>
  <c r="H65" i="1"/>
  <c r="AJ65" i="1" s="1"/>
  <c r="H66" i="1"/>
  <c r="AJ66" i="1" s="1"/>
  <c r="H67" i="1"/>
  <c r="H68" i="1"/>
  <c r="AJ68" i="1" s="1"/>
  <c r="H69" i="1"/>
  <c r="AJ69" i="1" s="1"/>
  <c r="H70" i="1"/>
  <c r="AJ70" i="1" s="1"/>
  <c r="H71" i="1"/>
  <c r="H72" i="1"/>
  <c r="AJ72" i="1" s="1"/>
  <c r="H73" i="1"/>
  <c r="AJ73" i="1" s="1"/>
  <c r="H74" i="1"/>
  <c r="AJ74" i="1" s="1"/>
  <c r="H75" i="1"/>
  <c r="H76" i="1"/>
  <c r="AJ76" i="1" s="1"/>
  <c r="H77" i="1"/>
  <c r="AJ77" i="1" s="1"/>
  <c r="H78" i="1"/>
  <c r="AJ78" i="1" s="1"/>
  <c r="H79" i="1"/>
  <c r="H80" i="1"/>
  <c r="AJ80" i="1" s="1"/>
  <c r="H81" i="1"/>
  <c r="AJ81" i="1" s="1"/>
  <c r="H82" i="1"/>
  <c r="AJ82" i="1" s="1"/>
  <c r="H83" i="1"/>
  <c r="H84" i="1"/>
  <c r="AJ84" i="1" s="1"/>
  <c r="H85" i="1"/>
  <c r="AJ85" i="1" s="1"/>
  <c r="H86" i="1"/>
  <c r="AJ86" i="1" s="1"/>
  <c r="H87" i="1"/>
  <c r="H88" i="1"/>
  <c r="AJ88" i="1" s="1"/>
  <c r="H89" i="1"/>
  <c r="AJ89" i="1" s="1"/>
  <c r="H90" i="1"/>
  <c r="AJ90" i="1" s="1"/>
  <c r="H91" i="1"/>
  <c r="H92" i="1"/>
  <c r="AJ92" i="1" s="1"/>
  <c r="H93" i="1"/>
  <c r="AJ93" i="1" s="1"/>
  <c r="H94" i="1"/>
  <c r="AJ94" i="1" s="1"/>
  <c r="H95" i="1"/>
  <c r="H96" i="1"/>
  <c r="AJ96" i="1" s="1"/>
  <c r="H97" i="1"/>
  <c r="AJ97" i="1" s="1"/>
  <c r="H98" i="1"/>
  <c r="AJ98" i="1" s="1"/>
  <c r="H99" i="1"/>
  <c r="H100" i="1"/>
  <c r="AJ100" i="1" s="1"/>
  <c r="H101" i="1"/>
  <c r="AJ101" i="1" s="1"/>
  <c r="H102" i="1"/>
  <c r="AJ102" i="1" s="1"/>
  <c r="H103" i="1"/>
  <c r="H104" i="1"/>
  <c r="AJ104" i="1" s="1"/>
  <c r="H105" i="1"/>
  <c r="AJ105" i="1" s="1"/>
  <c r="H106" i="1"/>
  <c r="AJ106" i="1" s="1"/>
  <c r="H107" i="1"/>
  <c r="H7" i="1"/>
  <c r="AJ7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7" i="1"/>
  <c r="Z95" i="1" l="1"/>
  <c r="Y95" i="1"/>
  <c r="Z21" i="1"/>
  <c r="Y21" i="1"/>
  <c r="Y107" i="1"/>
  <c r="Y105" i="1"/>
  <c r="Y103" i="1"/>
  <c r="Y99" i="1"/>
  <c r="Y97" i="1"/>
  <c r="Y91" i="1"/>
  <c r="Y89" i="1"/>
  <c r="Y87" i="1"/>
  <c r="Y83" i="1"/>
  <c r="Y81" i="1"/>
  <c r="Y79" i="1"/>
  <c r="Y75" i="1"/>
  <c r="Y73" i="1"/>
  <c r="Y71" i="1"/>
  <c r="Y67" i="1"/>
  <c r="Y65" i="1"/>
  <c r="Y61" i="1"/>
  <c r="Y59" i="1"/>
  <c r="Y57" i="1"/>
  <c r="Y55" i="1"/>
  <c r="Y51" i="1"/>
  <c r="Y33" i="1"/>
  <c r="Y29" i="1"/>
  <c r="Y27" i="1"/>
  <c r="Y25" i="1"/>
  <c r="Y23" i="1"/>
  <c r="Y19" i="1"/>
  <c r="L6" i="1"/>
  <c r="Y11" i="1"/>
  <c r="W6" i="1"/>
  <c r="Z11" i="1"/>
  <c r="Z31" i="1"/>
  <c r="Y106" i="1"/>
  <c r="Y101" i="1"/>
  <c r="Y96" i="1"/>
  <c r="Y90" i="1"/>
  <c r="Y85" i="1"/>
  <c r="Y80" i="1"/>
  <c r="Y74" i="1"/>
  <c r="Y64" i="1"/>
  <c r="Y53" i="1"/>
  <c r="Y32" i="1"/>
  <c r="Y10" i="1"/>
  <c r="AH6" i="1"/>
  <c r="Y70" i="1"/>
  <c r="Y68" i="1"/>
  <c r="Y62" i="1"/>
  <c r="Y60" i="1"/>
  <c r="Y54" i="1"/>
  <c r="Y52" i="1"/>
  <c r="Y46" i="1"/>
  <c r="Y44" i="1"/>
  <c r="Y38" i="1"/>
  <c r="Y36" i="1"/>
  <c r="Y30" i="1"/>
  <c r="Y28" i="1"/>
  <c r="Y22" i="1"/>
  <c r="Y20" i="1"/>
  <c r="Y14" i="1"/>
  <c r="Y12" i="1"/>
  <c r="O6" i="1"/>
  <c r="AE6" i="1"/>
  <c r="AJ107" i="1"/>
  <c r="AJ103" i="1"/>
  <c r="AJ99" i="1"/>
  <c r="AJ95" i="1"/>
  <c r="AJ91" i="1"/>
  <c r="AJ87" i="1"/>
  <c r="AJ83" i="1"/>
  <c r="AJ79" i="1"/>
  <c r="AJ75" i="1"/>
  <c r="AJ71" i="1"/>
  <c r="AJ67" i="1"/>
  <c r="AJ63" i="1"/>
  <c r="AJ59" i="1"/>
  <c r="AJ55" i="1"/>
  <c r="AJ51" i="1"/>
  <c r="AJ47" i="1"/>
  <c r="AJ43" i="1"/>
  <c r="AJ39" i="1"/>
  <c r="AJ35" i="1"/>
  <c r="AJ31" i="1"/>
  <c r="AJ27" i="1"/>
  <c r="AJ23" i="1"/>
  <c r="AJ19" i="1"/>
  <c r="AJ15" i="1"/>
  <c r="AJ11" i="1"/>
  <c r="X6" i="1"/>
  <c r="Y7" i="1"/>
  <c r="AG6" i="1"/>
  <c r="AF6" i="1"/>
  <c r="AD6" i="1"/>
  <c r="N6" i="1"/>
  <c r="M6" i="1"/>
  <c r="K6" i="1"/>
  <c r="J6" i="1"/>
  <c r="AJ6" i="1" l="1"/>
</calcChain>
</file>

<file path=xl/sharedStrings.xml><?xml version="1.0" encoding="utf-8"?>
<sst xmlns="http://schemas.openxmlformats.org/spreadsheetml/2006/main" count="254" uniqueCount="139">
  <si>
    <t>Период: 03.10.2025 - 10.10.2025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</si>
  <si>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</si>
  <si>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</si>
  <si>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</si>
  <si>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</si>
  <si>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</si>
  <si>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</si>
  <si>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</si>
  <si>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</si>
  <si>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</si>
  <si>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</si>
  <si>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</si>
  <si>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</si>
  <si>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</si>
  <si>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</si>
  <si>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</si>
  <si>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</si>
  <si>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</si>
  <si>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</si>
  <si>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</si>
  <si>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</si>
  <si>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</si>
  <si>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</si>
  <si>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</si>
  <si>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</si>
  <si>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</si>
  <si>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</si>
  <si>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</si>
  <si>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</si>
  <si>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</si>
  <si>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</si>
  <si>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</si>
  <si>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</si>
  <si>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</si>
  <si>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</si>
  <si>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</si>
  <si>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</si>
  <si>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</si>
  <si>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</si>
  <si>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</si>
  <si>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</si>
  <si>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</si>
  <si>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</si>
  <si>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</si>
  <si>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</si>
  <si>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</si>
  <si>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</si>
  <si>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</si>
  <si>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</si>
  <si>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</si>
  <si>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</si>
  <si>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</si>
  <si>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</si>
  <si>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</si>
  <si>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</si>
  <si>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</si>
  <si>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</si>
  <si>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</si>
  <si>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</si>
  <si>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</si>
  <si>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</si>
  <si>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</si>
  <si>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</si>
  <si>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</si>
  <si>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</si>
  <si>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</si>
  <si>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</si>
  <si>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</si>
  <si>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</si>
  <si>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</si>
  <si>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</si>
  <si>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</si>
  <si>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</si>
  <si>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</si>
  <si>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</si>
  <si>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</si>
  <si>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</si>
  <si>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</si>
  <si>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</si>
  <si>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</si>
  <si>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</si>
  <si>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</si>
  <si>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</si>
  <si>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</si>
  <si>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</si>
  <si>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</si>
  <si>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</si>
  <si>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</si>
  <si>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</si>
  <si>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</si>
  <si>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</si>
  <si>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</si>
  <si>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</si>
  <si>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</si>
  <si>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</si>
  <si>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</si>
  <si>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</si>
  <si>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</si>
  <si>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</si>
  <si>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</si>
  <si>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</si>
  <si>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</si>
  <si>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</si>
  <si>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</si>
  <si>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</si>
  <si>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</si>
  <si>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</si>
  <si>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</si>
  <si>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</si>
  <si>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</si>
  <si>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505  Ветчина Стародворская ТМ Стародворье брикет 0,33 кг.  ПОКОМ</t>
  </si>
  <si>
    <t xml:space="preserve"> 544  Сосиски Мясные для гриля ТС Ядрена копоть 0,3 кг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</si>
  <si>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</si>
  <si>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</si>
  <si>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</si>
  <si>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</si>
  <si>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</si>
  <si>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</si>
  <si>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</si>
  <si>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</si>
  <si>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</si>
  <si>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</si>
  <si>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</si>
  <si>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</si>
  <si>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</si>
  <si>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</si>
  <si>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</si>
  <si>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</si>
  <si>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нов0</t>
  </si>
  <si>
    <t>13п</t>
  </si>
  <si>
    <t>13-2,</t>
  </si>
  <si>
    <t>14,10,</t>
  </si>
  <si>
    <t>15,10,</t>
  </si>
  <si>
    <t>16,10,</t>
  </si>
  <si>
    <t>19,09,</t>
  </si>
  <si>
    <t>26,09,</t>
  </si>
  <si>
    <t>03,10,</t>
  </si>
  <si>
    <t>10,10,</t>
  </si>
  <si>
    <t>12т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</si>
</sst>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5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10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4-10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0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02.10.2025 - 09.10.2025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10,10,</v>
          </cell>
          <cell r="M5" t="str">
            <v>13п</v>
          </cell>
          <cell r="N5" t="str">
            <v>13-2,</v>
          </cell>
          <cell r="O5" t="str">
            <v>14,10,</v>
          </cell>
          <cell r="X5" t="str">
            <v>15,10,</v>
          </cell>
          <cell r="AE5" t="str">
            <v>19,09,</v>
          </cell>
          <cell r="AF5" t="str">
            <v>26,09,</v>
          </cell>
          <cell r="AG5" t="str">
            <v>03,10,</v>
          </cell>
          <cell r="AH5" t="str">
            <v>09,10,</v>
          </cell>
        </row>
        <row r="6">
          <cell r="E6">
            <v>141988.78200000001</v>
          </cell>
          <cell r="F6">
            <v>83335.687000000005</v>
          </cell>
          <cell r="J6">
            <v>146189.07699999999</v>
          </cell>
          <cell r="K6">
            <v>-4200.2950000000001</v>
          </cell>
          <cell r="L6">
            <v>17960</v>
          </cell>
          <cell r="M6">
            <v>20680</v>
          </cell>
          <cell r="N6">
            <v>28450</v>
          </cell>
          <cell r="O6">
            <v>27600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26104.1266</v>
          </cell>
          <cell r="X6">
            <v>26530</v>
          </cell>
          <cell r="AA6">
            <v>0</v>
          </cell>
          <cell r="AB6">
            <v>0</v>
          </cell>
          <cell r="AC6">
            <v>0</v>
          </cell>
          <cell r="AD6">
            <v>11468.148999999999</v>
          </cell>
          <cell r="AE6">
            <v>27367.037199999995</v>
          </cell>
          <cell r="AF6">
            <v>26252.693200000016</v>
          </cell>
          <cell r="AG6">
            <v>25990.851599999998</v>
          </cell>
          <cell r="AH6">
            <v>21258.807999999997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239.351</v>
          </cell>
          <cell r="D7">
            <v>1323.098</v>
          </cell>
          <cell r="E7">
            <v>495.245</v>
          </cell>
          <cell r="F7">
            <v>393.64499999999998</v>
          </cell>
          <cell r="G7" t="str">
            <v>н</v>
          </cell>
          <cell r="H7">
            <v>1</v>
          </cell>
          <cell r="I7">
            <v>45</v>
          </cell>
          <cell r="J7">
            <v>503.50599999999997</v>
          </cell>
          <cell r="K7">
            <v>-8.2609999999999673</v>
          </cell>
          <cell r="L7">
            <v>50</v>
          </cell>
          <cell r="M7">
            <v>60</v>
          </cell>
          <cell r="N7">
            <v>60</v>
          </cell>
          <cell r="O7">
            <v>100</v>
          </cell>
          <cell r="W7">
            <v>99.049000000000007</v>
          </cell>
          <cell r="X7">
            <v>100</v>
          </cell>
          <cell r="Y7">
            <v>7.7097699118618053</v>
          </cell>
          <cell r="Z7">
            <v>3.974245070621611</v>
          </cell>
          <cell r="AD7">
            <v>0</v>
          </cell>
          <cell r="AE7">
            <v>117.8916</v>
          </cell>
          <cell r="AF7">
            <v>120.7056</v>
          </cell>
          <cell r="AG7">
            <v>108.2268</v>
          </cell>
          <cell r="AH7">
            <v>26.640999999999998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348.49900000000002</v>
          </cell>
          <cell r="D8">
            <v>1225.8879999999999</v>
          </cell>
          <cell r="E8">
            <v>656.44100000000003</v>
          </cell>
          <cell r="F8">
            <v>139.87100000000001</v>
          </cell>
          <cell r="G8" t="str">
            <v>ябл</v>
          </cell>
          <cell r="H8">
            <v>1</v>
          </cell>
          <cell r="I8">
            <v>45</v>
          </cell>
          <cell r="J8">
            <v>672.22299999999996</v>
          </cell>
          <cell r="K8">
            <v>-15.781999999999925</v>
          </cell>
          <cell r="L8">
            <v>60</v>
          </cell>
          <cell r="M8">
            <v>250</v>
          </cell>
          <cell r="N8">
            <v>150</v>
          </cell>
          <cell r="O8">
            <v>120</v>
          </cell>
          <cell r="W8">
            <v>131.28820000000002</v>
          </cell>
          <cell r="X8">
            <v>260</v>
          </cell>
          <cell r="Y8">
            <v>7.4635115722509706</v>
          </cell>
          <cell r="Z8">
            <v>1.0653737350348318</v>
          </cell>
          <cell r="AD8">
            <v>0</v>
          </cell>
          <cell r="AE8">
            <v>138.071</v>
          </cell>
          <cell r="AF8">
            <v>129.86520000000002</v>
          </cell>
          <cell r="AG8">
            <v>116.8104</v>
          </cell>
          <cell r="AH8">
            <v>139.28800000000001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1538.5119999999999</v>
          </cell>
          <cell r="D9">
            <v>8343.0969999999998</v>
          </cell>
          <cell r="E9">
            <v>2255.2869999999998</v>
          </cell>
          <cell r="F9">
            <v>719.23199999999997</v>
          </cell>
          <cell r="G9">
            <v>0</v>
          </cell>
          <cell r="H9">
            <v>1</v>
          </cell>
          <cell r="I9">
            <v>45</v>
          </cell>
          <cell r="J9">
            <v>2251.1239999999998</v>
          </cell>
          <cell r="K9">
            <v>4.1630000000000109</v>
          </cell>
          <cell r="L9">
            <v>300</v>
          </cell>
          <cell r="M9">
            <v>600</v>
          </cell>
          <cell r="N9">
            <v>800</v>
          </cell>
          <cell r="O9">
            <v>450</v>
          </cell>
          <cell r="W9">
            <v>451.05739999999997</v>
          </cell>
          <cell r="X9">
            <v>550</v>
          </cell>
          <cell r="Y9">
            <v>7.5804808877983163</v>
          </cell>
          <cell r="Z9">
            <v>1.5945465033940249</v>
          </cell>
          <cell r="AD9">
            <v>0</v>
          </cell>
          <cell r="AE9">
            <v>515.20799999999997</v>
          </cell>
          <cell r="AF9">
            <v>528.71760000000006</v>
          </cell>
          <cell r="AG9">
            <v>448.86919999999998</v>
          </cell>
          <cell r="AH9">
            <v>211.33699999999999</v>
          </cell>
          <cell r="AI9" t="str">
            <v>продокт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2336.1039999999998</v>
          </cell>
          <cell r="D10">
            <v>7353.8959999999997</v>
          </cell>
          <cell r="E10">
            <v>2758</v>
          </cell>
          <cell r="F10">
            <v>2294</v>
          </cell>
          <cell r="G10" t="str">
            <v>ябл</v>
          </cell>
          <cell r="H10">
            <v>0.4</v>
          </cell>
          <cell r="I10">
            <v>45</v>
          </cell>
          <cell r="J10">
            <v>2814</v>
          </cell>
          <cell r="K10">
            <v>-56</v>
          </cell>
          <cell r="L10">
            <v>300</v>
          </cell>
          <cell r="M10">
            <v>200</v>
          </cell>
          <cell r="N10">
            <v>400</v>
          </cell>
          <cell r="O10">
            <v>400</v>
          </cell>
          <cell r="W10">
            <v>451.6</v>
          </cell>
          <cell r="X10">
            <v>350</v>
          </cell>
          <cell r="Y10">
            <v>8.7333923826395043</v>
          </cell>
          <cell r="Z10">
            <v>5.0797165633303809</v>
          </cell>
          <cell r="AD10">
            <v>500</v>
          </cell>
          <cell r="AE10">
            <v>481.8</v>
          </cell>
          <cell r="AF10">
            <v>509</v>
          </cell>
          <cell r="AG10">
            <v>463.8</v>
          </cell>
          <cell r="AH10">
            <v>340</v>
          </cell>
          <cell r="AI10" t="str">
            <v>октяб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2415</v>
          </cell>
          <cell r="D11">
            <v>23509</v>
          </cell>
          <cell r="E11">
            <v>5500</v>
          </cell>
          <cell r="F11">
            <v>2035</v>
          </cell>
          <cell r="G11">
            <v>0</v>
          </cell>
          <cell r="H11">
            <v>0.45</v>
          </cell>
          <cell r="I11">
            <v>45</v>
          </cell>
          <cell r="J11">
            <v>5580</v>
          </cell>
          <cell r="K11">
            <v>-80</v>
          </cell>
          <cell r="L11">
            <v>350</v>
          </cell>
          <cell r="M11">
            <v>1100</v>
          </cell>
          <cell r="N11">
            <v>1400</v>
          </cell>
          <cell r="O11">
            <v>900</v>
          </cell>
          <cell r="W11">
            <v>899.6</v>
          </cell>
          <cell r="X11">
            <v>1000</v>
          </cell>
          <cell r="Y11">
            <v>7.5422409959982213</v>
          </cell>
          <cell r="Z11">
            <v>2.2621164962205422</v>
          </cell>
          <cell r="AD11">
            <v>1002</v>
          </cell>
          <cell r="AE11">
            <v>958</v>
          </cell>
          <cell r="AF11">
            <v>912.2</v>
          </cell>
          <cell r="AG11">
            <v>825.4</v>
          </cell>
          <cell r="AH11">
            <v>593</v>
          </cell>
          <cell r="AI11" t="str">
            <v>продокт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1719</v>
          </cell>
          <cell r="D12">
            <v>32240</v>
          </cell>
          <cell r="E12">
            <v>5046</v>
          </cell>
          <cell r="F12">
            <v>3814</v>
          </cell>
          <cell r="G12">
            <v>0</v>
          </cell>
          <cell r="H12">
            <v>0.45</v>
          </cell>
          <cell r="I12">
            <v>45</v>
          </cell>
          <cell r="J12">
            <v>5167</v>
          </cell>
          <cell r="K12">
            <v>-121</v>
          </cell>
          <cell r="L12">
            <v>450</v>
          </cell>
          <cell r="M12">
            <v>0</v>
          </cell>
          <cell r="N12">
            <v>400</v>
          </cell>
          <cell r="O12">
            <v>800</v>
          </cell>
          <cell r="W12">
            <v>818.4</v>
          </cell>
          <cell r="X12">
            <v>700</v>
          </cell>
          <cell r="Y12">
            <v>7.5317693059628548</v>
          </cell>
          <cell r="Z12">
            <v>4.6603128054740957</v>
          </cell>
          <cell r="AD12">
            <v>954</v>
          </cell>
          <cell r="AE12">
            <v>915.8</v>
          </cell>
          <cell r="AF12">
            <v>999.4</v>
          </cell>
          <cell r="AG12">
            <v>990.8</v>
          </cell>
          <cell r="AH12">
            <v>550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57</v>
          </cell>
          <cell r="D13">
            <v>147</v>
          </cell>
          <cell r="E13">
            <v>83</v>
          </cell>
          <cell r="F13">
            <v>52</v>
          </cell>
          <cell r="G13">
            <v>0</v>
          </cell>
          <cell r="H13">
            <v>0.4</v>
          </cell>
          <cell r="I13">
            <v>50</v>
          </cell>
          <cell r="J13">
            <v>88</v>
          </cell>
          <cell r="K13">
            <v>-5</v>
          </cell>
          <cell r="L13">
            <v>0</v>
          </cell>
          <cell r="M13">
            <v>40</v>
          </cell>
          <cell r="N13">
            <v>0</v>
          </cell>
          <cell r="O13">
            <v>30</v>
          </cell>
          <cell r="W13">
            <v>16.600000000000001</v>
          </cell>
          <cell r="X13">
            <v>20</v>
          </cell>
          <cell r="Y13">
            <v>8.5542168674698793</v>
          </cell>
          <cell r="Z13">
            <v>3.1325301204819276</v>
          </cell>
          <cell r="AD13">
            <v>0</v>
          </cell>
          <cell r="AE13">
            <v>14.4</v>
          </cell>
          <cell r="AF13">
            <v>15.8</v>
          </cell>
          <cell r="AG13">
            <v>15.8</v>
          </cell>
          <cell r="AH13">
            <v>21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545</v>
          </cell>
          <cell r="D14">
            <v>334</v>
          </cell>
          <cell r="E14">
            <v>351</v>
          </cell>
          <cell r="F14">
            <v>189</v>
          </cell>
          <cell r="G14">
            <v>0</v>
          </cell>
          <cell r="H14">
            <v>0.17</v>
          </cell>
          <cell r="I14">
            <v>180</v>
          </cell>
          <cell r="J14">
            <v>376</v>
          </cell>
          <cell r="K14">
            <v>-25</v>
          </cell>
          <cell r="L14">
            <v>100</v>
          </cell>
          <cell r="M14">
            <v>0</v>
          </cell>
          <cell r="N14">
            <v>500</v>
          </cell>
          <cell r="O14">
            <v>0</v>
          </cell>
          <cell r="W14">
            <v>70.2</v>
          </cell>
          <cell r="Y14">
            <v>11.239316239316238</v>
          </cell>
          <cell r="Z14">
            <v>2.6923076923076921</v>
          </cell>
          <cell r="AD14">
            <v>0</v>
          </cell>
          <cell r="AE14">
            <v>82.2</v>
          </cell>
          <cell r="AF14">
            <v>72.400000000000006</v>
          </cell>
          <cell r="AG14">
            <v>81.400000000000006</v>
          </cell>
          <cell r="AH14">
            <v>67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316</v>
          </cell>
          <cell r="D15">
            <v>1162</v>
          </cell>
          <cell r="E15">
            <v>462</v>
          </cell>
          <cell r="F15">
            <v>168</v>
          </cell>
          <cell r="G15">
            <v>0</v>
          </cell>
          <cell r="H15">
            <v>0.3</v>
          </cell>
          <cell r="I15">
            <v>40</v>
          </cell>
          <cell r="J15">
            <v>526</v>
          </cell>
          <cell r="K15">
            <v>-64</v>
          </cell>
          <cell r="L15">
            <v>90</v>
          </cell>
          <cell r="M15">
            <v>60</v>
          </cell>
          <cell r="N15">
            <v>100</v>
          </cell>
          <cell r="O15">
            <v>100</v>
          </cell>
          <cell r="W15">
            <v>92.4</v>
          </cell>
          <cell r="X15">
            <v>180</v>
          </cell>
          <cell r="Y15">
            <v>7.554112554112554</v>
          </cell>
          <cell r="Z15">
            <v>1.8181818181818181</v>
          </cell>
          <cell r="AD15">
            <v>0</v>
          </cell>
          <cell r="AE15">
            <v>82</v>
          </cell>
          <cell r="AF15">
            <v>101</v>
          </cell>
          <cell r="AG15">
            <v>85.2</v>
          </cell>
          <cell r="AH15">
            <v>105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1657</v>
          </cell>
          <cell r="D16">
            <v>3531</v>
          </cell>
          <cell r="E16">
            <v>1735</v>
          </cell>
          <cell r="F16">
            <v>1155</v>
          </cell>
          <cell r="G16">
            <v>0</v>
          </cell>
          <cell r="H16">
            <v>0.17</v>
          </cell>
          <cell r="I16">
            <v>180</v>
          </cell>
          <cell r="J16">
            <v>1796</v>
          </cell>
          <cell r="K16">
            <v>-61</v>
          </cell>
          <cell r="L16">
            <v>200</v>
          </cell>
          <cell r="M16">
            <v>300</v>
          </cell>
          <cell r="N16">
            <v>1200</v>
          </cell>
          <cell r="O16">
            <v>0</v>
          </cell>
          <cell r="W16">
            <v>323</v>
          </cell>
          <cell r="X16">
            <v>600</v>
          </cell>
          <cell r="Y16">
            <v>10.696594427244582</v>
          </cell>
          <cell r="Z16">
            <v>3.5758513931888545</v>
          </cell>
          <cell r="AD16">
            <v>120</v>
          </cell>
          <cell r="AE16">
            <v>323.8</v>
          </cell>
          <cell r="AF16">
            <v>317.39999999999998</v>
          </cell>
          <cell r="AG16">
            <v>334</v>
          </cell>
          <cell r="AH16">
            <v>373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-69</v>
          </cell>
          <cell r="D17">
            <v>1473</v>
          </cell>
          <cell r="E17">
            <v>53</v>
          </cell>
          <cell r="F17">
            <v>245</v>
          </cell>
          <cell r="G17" t="str">
            <v>нет бланк</v>
          </cell>
          <cell r="H17">
            <v>0.35</v>
          </cell>
          <cell r="I17">
            <v>45</v>
          </cell>
          <cell r="J17">
            <v>164</v>
          </cell>
          <cell r="K17">
            <v>-111</v>
          </cell>
          <cell r="L17">
            <v>100</v>
          </cell>
          <cell r="M17">
            <v>0</v>
          </cell>
          <cell r="N17">
            <v>0</v>
          </cell>
          <cell r="O17">
            <v>0</v>
          </cell>
          <cell r="W17">
            <v>10.6</v>
          </cell>
          <cell r="Y17">
            <v>32.547169811320757</v>
          </cell>
          <cell r="Z17">
            <v>23.113207547169811</v>
          </cell>
          <cell r="AD17">
            <v>0</v>
          </cell>
          <cell r="AE17">
            <v>104</v>
          </cell>
          <cell r="AF17">
            <v>103.4</v>
          </cell>
          <cell r="AG17">
            <v>19.600000000000001</v>
          </cell>
          <cell r="AH17">
            <v>30</v>
          </cell>
          <cell r="AI17" t="str">
            <v>увел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48</v>
          </cell>
          <cell r="D18">
            <v>419</v>
          </cell>
          <cell r="E18">
            <v>106</v>
          </cell>
          <cell r="F18">
            <v>118</v>
          </cell>
          <cell r="G18" t="str">
            <v>н</v>
          </cell>
          <cell r="H18">
            <v>0.35</v>
          </cell>
          <cell r="I18">
            <v>45</v>
          </cell>
          <cell r="J18">
            <v>130</v>
          </cell>
          <cell r="K18">
            <v>-24</v>
          </cell>
          <cell r="L18">
            <v>30</v>
          </cell>
          <cell r="M18">
            <v>0</v>
          </cell>
          <cell r="N18">
            <v>20</v>
          </cell>
          <cell r="O18">
            <v>0</v>
          </cell>
          <cell r="W18">
            <v>21.2</v>
          </cell>
          <cell r="Y18">
            <v>7.9245283018867925</v>
          </cell>
          <cell r="Z18">
            <v>5.5660377358490569</v>
          </cell>
          <cell r="AD18">
            <v>0</v>
          </cell>
          <cell r="AE18">
            <v>19</v>
          </cell>
          <cell r="AF18">
            <v>23.4</v>
          </cell>
          <cell r="AG18">
            <v>25.6</v>
          </cell>
          <cell r="AH18">
            <v>23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69</v>
          </cell>
          <cell r="D19">
            <v>1196</v>
          </cell>
          <cell r="E19">
            <v>130</v>
          </cell>
          <cell r="F19">
            <v>165</v>
          </cell>
          <cell r="G19">
            <v>0</v>
          </cell>
          <cell r="H19">
            <v>0.35</v>
          </cell>
          <cell r="I19">
            <v>45</v>
          </cell>
          <cell r="J19">
            <v>161</v>
          </cell>
          <cell r="K19">
            <v>-31</v>
          </cell>
          <cell r="L19">
            <v>20</v>
          </cell>
          <cell r="M19">
            <v>0</v>
          </cell>
          <cell r="N19">
            <v>30</v>
          </cell>
          <cell r="O19">
            <v>0</v>
          </cell>
          <cell r="W19">
            <v>26</v>
          </cell>
          <cell r="Y19">
            <v>8.2692307692307701</v>
          </cell>
          <cell r="Z19">
            <v>6.3461538461538458</v>
          </cell>
          <cell r="AD19">
            <v>0</v>
          </cell>
          <cell r="AE19">
            <v>31.8</v>
          </cell>
          <cell r="AF19">
            <v>31.2</v>
          </cell>
          <cell r="AG19">
            <v>31.2</v>
          </cell>
          <cell r="AH19">
            <v>17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315</v>
          </cell>
          <cell r="D20">
            <v>1723</v>
          </cell>
          <cell r="E20">
            <v>548</v>
          </cell>
          <cell r="F20">
            <v>559</v>
          </cell>
          <cell r="G20">
            <v>0</v>
          </cell>
          <cell r="H20">
            <v>0.35</v>
          </cell>
          <cell r="I20">
            <v>45</v>
          </cell>
          <cell r="J20">
            <v>568</v>
          </cell>
          <cell r="K20">
            <v>-20</v>
          </cell>
          <cell r="L20">
            <v>100</v>
          </cell>
          <cell r="M20">
            <v>0</v>
          </cell>
          <cell r="N20">
            <v>150</v>
          </cell>
          <cell r="O20">
            <v>100</v>
          </cell>
          <cell r="W20">
            <v>109.6</v>
          </cell>
          <cell r="X20">
            <v>50</v>
          </cell>
          <cell r="Y20">
            <v>8.75</v>
          </cell>
          <cell r="Z20">
            <v>5.1003649635036501</v>
          </cell>
          <cell r="AD20">
            <v>0</v>
          </cell>
          <cell r="AE20">
            <v>115.8</v>
          </cell>
          <cell r="AF20">
            <v>114.4</v>
          </cell>
          <cell r="AG20">
            <v>111.6</v>
          </cell>
          <cell r="AH20">
            <v>36</v>
          </cell>
          <cell r="AI20" t="str">
            <v>продокт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592.303</v>
          </cell>
          <cell r="D21">
            <v>869.80700000000002</v>
          </cell>
          <cell r="E21">
            <v>652.471</v>
          </cell>
          <cell r="F21">
            <v>326.08600000000001</v>
          </cell>
          <cell r="G21">
            <v>0</v>
          </cell>
          <cell r="H21">
            <v>1</v>
          </cell>
          <cell r="I21">
            <v>50</v>
          </cell>
          <cell r="J21">
            <v>638.81500000000005</v>
          </cell>
          <cell r="K21">
            <v>13.655999999999949</v>
          </cell>
          <cell r="L21">
            <v>100</v>
          </cell>
          <cell r="M21">
            <v>150</v>
          </cell>
          <cell r="N21">
            <v>150</v>
          </cell>
          <cell r="O21">
            <v>150</v>
          </cell>
          <cell r="W21">
            <v>130.49420000000001</v>
          </cell>
          <cell r="X21">
            <v>110</v>
          </cell>
          <cell r="Y21">
            <v>7.556550406071687</v>
          </cell>
          <cell r="Z21">
            <v>2.498854355212722</v>
          </cell>
          <cell r="AD21">
            <v>0</v>
          </cell>
          <cell r="AE21">
            <v>136.4692</v>
          </cell>
          <cell r="AF21">
            <v>115.4742</v>
          </cell>
          <cell r="AG21">
            <v>118.34739999999999</v>
          </cell>
          <cell r="AH21">
            <v>82.176000000000002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3051.8820000000001</v>
          </cell>
          <cell r="D22">
            <v>14786.763999999999</v>
          </cell>
          <cell r="E22">
            <v>5336.9840000000004</v>
          </cell>
          <cell r="F22">
            <v>2827.018</v>
          </cell>
          <cell r="G22">
            <v>0</v>
          </cell>
          <cell r="H22">
            <v>1</v>
          </cell>
          <cell r="I22">
            <v>50</v>
          </cell>
          <cell r="J22">
            <v>5372.6210000000001</v>
          </cell>
          <cell r="K22">
            <v>-35.636999999999716</v>
          </cell>
          <cell r="L22">
            <v>700</v>
          </cell>
          <cell r="M22">
            <v>800</v>
          </cell>
          <cell r="N22">
            <v>1200</v>
          </cell>
          <cell r="O22">
            <v>1100</v>
          </cell>
          <cell r="W22">
            <v>1067.3968</v>
          </cell>
          <cell r="X22">
            <v>1400</v>
          </cell>
          <cell r="Y22">
            <v>7.5201818105506781</v>
          </cell>
          <cell r="Z22">
            <v>2.6485164654793794</v>
          </cell>
          <cell r="AD22">
            <v>0</v>
          </cell>
          <cell r="AE22">
            <v>1207.2152000000001</v>
          </cell>
          <cell r="AF22">
            <v>1103.8036</v>
          </cell>
          <cell r="AG22">
            <v>1101.6816000000001</v>
          </cell>
          <cell r="AH22">
            <v>875.2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162.46899999999999</v>
          </cell>
          <cell r="D23">
            <v>790.96699999999998</v>
          </cell>
          <cell r="E23">
            <v>327.67200000000003</v>
          </cell>
          <cell r="F23">
            <v>280.96600000000001</v>
          </cell>
          <cell r="G23">
            <v>0</v>
          </cell>
          <cell r="H23">
            <v>1</v>
          </cell>
          <cell r="I23">
            <v>50</v>
          </cell>
          <cell r="J23">
            <v>317.548</v>
          </cell>
          <cell r="K23">
            <v>10.124000000000024</v>
          </cell>
          <cell r="L23">
            <v>30</v>
          </cell>
          <cell r="M23">
            <v>0</v>
          </cell>
          <cell r="N23">
            <v>100</v>
          </cell>
          <cell r="O23">
            <v>50</v>
          </cell>
          <cell r="W23">
            <v>65.534400000000005</v>
          </cell>
          <cell r="X23">
            <v>50</v>
          </cell>
          <cell r="Y23">
            <v>7.7969127664249607</v>
          </cell>
          <cell r="Z23">
            <v>4.2873055982812076</v>
          </cell>
          <cell r="AD23">
            <v>0</v>
          </cell>
          <cell r="AE23">
            <v>71.013000000000005</v>
          </cell>
          <cell r="AF23">
            <v>71.898600000000002</v>
          </cell>
          <cell r="AG23">
            <v>78.405799999999999</v>
          </cell>
          <cell r="AH23">
            <v>43.432000000000002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1244.164</v>
          </cell>
          <cell r="D24">
            <v>3637.92</v>
          </cell>
          <cell r="E24">
            <v>1883.2570000000001</v>
          </cell>
          <cell r="F24">
            <v>772.44600000000003</v>
          </cell>
          <cell r="G24">
            <v>0</v>
          </cell>
          <cell r="H24">
            <v>1</v>
          </cell>
          <cell r="I24">
            <v>60</v>
          </cell>
          <cell r="J24">
            <v>2015.509</v>
          </cell>
          <cell r="K24">
            <v>-132.25199999999995</v>
          </cell>
          <cell r="L24">
            <v>250</v>
          </cell>
          <cell r="M24">
            <v>500</v>
          </cell>
          <cell r="N24">
            <v>600</v>
          </cell>
          <cell r="O24">
            <v>500</v>
          </cell>
          <cell r="W24">
            <v>376.65140000000002</v>
          </cell>
          <cell r="X24">
            <v>210</v>
          </cell>
          <cell r="Y24">
            <v>7.5200729374695001</v>
          </cell>
          <cell r="Z24">
            <v>2.0508247148424243</v>
          </cell>
          <cell r="AD24">
            <v>0</v>
          </cell>
          <cell r="AE24">
            <v>437.83860000000004</v>
          </cell>
          <cell r="AF24">
            <v>355.51480000000004</v>
          </cell>
          <cell r="AG24">
            <v>348.15320000000003</v>
          </cell>
          <cell r="AH24">
            <v>218.83500000000001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499.149</v>
          </cell>
          <cell r="D25">
            <v>1175.806</v>
          </cell>
          <cell r="E25">
            <v>671.73099999999999</v>
          </cell>
          <cell r="F25">
            <v>367.84800000000001</v>
          </cell>
          <cell r="G25">
            <v>0</v>
          </cell>
          <cell r="H25">
            <v>1</v>
          </cell>
          <cell r="I25">
            <v>50</v>
          </cell>
          <cell r="J25">
            <v>653.36400000000003</v>
          </cell>
          <cell r="K25">
            <v>18.366999999999962</v>
          </cell>
          <cell r="L25">
            <v>70</v>
          </cell>
          <cell r="M25">
            <v>100</v>
          </cell>
          <cell r="N25">
            <v>150</v>
          </cell>
          <cell r="O25">
            <v>150</v>
          </cell>
          <cell r="W25">
            <v>134.34620000000001</v>
          </cell>
          <cell r="X25">
            <v>180</v>
          </cell>
          <cell r="Y25">
            <v>7.5763065870117643</v>
          </cell>
          <cell r="Z25">
            <v>2.7380603247430888</v>
          </cell>
          <cell r="AD25">
            <v>0</v>
          </cell>
          <cell r="AE25">
            <v>135.7158</v>
          </cell>
          <cell r="AF25">
            <v>138.27699999999999</v>
          </cell>
          <cell r="AG25">
            <v>130.0026</v>
          </cell>
          <cell r="AH25">
            <v>120.59399999999999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183.23099999999999</v>
          </cell>
          <cell r="D26">
            <v>255.73099999999999</v>
          </cell>
          <cell r="E26">
            <v>183.619</v>
          </cell>
          <cell r="F26">
            <v>101.911</v>
          </cell>
          <cell r="G26">
            <v>0</v>
          </cell>
          <cell r="H26">
            <v>1</v>
          </cell>
          <cell r="I26">
            <v>60</v>
          </cell>
          <cell r="J26">
            <v>183.26900000000001</v>
          </cell>
          <cell r="K26">
            <v>0.34999999999999432</v>
          </cell>
          <cell r="L26">
            <v>0</v>
          </cell>
          <cell r="M26">
            <v>50</v>
          </cell>
          <cell r="N26">
            <v>50</v>
          </cell>
          <cell r="O26">
            <v>50</v>
          </cell>
          <cell r="W26">
            <v>36.723799999999997</v>
          </cell>
          <cell r="X26">
            <v>30</v>
          </cell>
          <cell r="Y26">
            <v>7.6765204036619314</v>
          </cell>
          <cell r="Z26">
            <v>2.7750668503804077</v>
          </cell>
          <cell r="AD26">
            <v>0</v>
          </cell>
          <cell r="AE26">
            <v>41.589999999999996</v>
          </cell>
          <cell r="AF26">
            <v>36.849800000000002</v>
          </cell>
          <cell r="AG26">
            <v>35.1736</v>
          </cell>
          <cell r="AH26">
            <v>31.574000000000002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520.46600000000001</v>
          </cell>
          <cell r="D27">
            <v>625.74199999999996</v>
          </cell>
          <cell r="E27">
            <v>525.40099999999995</v>
          </cell>
          <cell r="F27">
            <v>447.02800000000002</v>
          </cell>
          <cell r="G27">
            <v>0</v>
          </cell>
          <cell r="H27">
            <v>1</v>
          </cell>
          <cell r="I27">
            <v>60</v>
          </cell>
          <cell r="J27">
            <v>514.78200000000004</v>
          </cell>
          <cell r="K27">
            <v>10.618999999999915</v>
          </cell>
          <cell r="L27">
            <v>0</v>
          </cell>
          <cell r="M27">
            <v>50</v>
          </cell>
          <cell r="N27">
            <v>100</v>
          </cell>
          <cell r="O27">
            <v>120</v>
          </cell>
          <cell r="W27">
            <v>105.08019999999999</v>
          </cell>
          <cell r="X27">
            <v>100</v>
          </cell>
          <cell r="Y27">
            <v>7.7752802145408948</v>
          </cell>
          <cell r="Z27">
            <v>4.2541601557667388</v>
          </cell>
          <cell r="AD27">
            <v>0</v>
          </cell>
          <cell r="AE27">
            <v>38.533200000000001</v>
          </cell>
          <cell r="AF27">
            <v>38.438800000000001</v>
          </cell>
          <cell r="AG27">
            <v>85.236599999999996</v>
          </cell>
          <cell r="AH27">
            <v>79.236000000000004</v>
          </cell>
          <cell r="AI27" t="str">
            <v>жц160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336.41699999999997</v>
          </cell>
          <cell r="D28">
            <v>627.60400000000004</v>
          </cell>
          <cell r="E28">
            <v>458.48200000000003</v>
          </cell>
          <cell r="F28">
            <v>230.315</v>
          </cell>
          <cell r="G28">
            <v>0</v>
          </cell>
          <cell r="H28">
            <v>1</v>
          </cell>
          <cell r="I28">
            <v>60</v>
          </cell>
          <cell r="J28">
            <v>464.26900000000001</v>
          </cell>
          <cell r="K28">
            <v>-5.7869999999999777</v>
          </cell>
          <cell r="L28">
            <v>50</v>
          </cell>
          <cell r="M28">
            <v>80</v>
          </cell>
          <cell r="N28">
            <v>130</v>
          </cell>
          <cell r="O28">
            <v>100</v>
          </cell>
          <cell r="W28">
            <v>91.696400000000011</v>
          </cell>
          <cell r="X28">
            <v>100</v>
          </cell>
          <cell r="Y28">
            <v>7.5282671947862729</v>
          </cell>
          <cell r="Z28">
            <v>2.5117125645063489</v>
          </cell>
          <cell r="AD28">
            <v>0</v>
          </cell>
          <cell r="AE28">
            <v>109.23820000000001</v>
          </cell>
          <cell r="AF28">
            <v>98.478999999999999</v>
          </cell>
          <cell r="AG28">
            <v>86.090800000000002</v>
          </cell>
          <cell r="AH28">
            <v>76.081999999999994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123.533</v>
          </cell>
          <cell r="D29">
            <v>174.61799999999999</v>
          </cell>
          <cell r="E29">
            <v>122.35899999999999</v>
          </cell>
          <cell r="F29">
            <v>103.357</v>
          </cell>
          <cell r="G29">
            <v>0</v>
          </cell>
          <cell r="H29">
            <v>1</v>
          </cell>
          <cell r="I29">
            <v>30</v>
          </cell>
          <cell r="J29">
            <v>123.14100000000001</v>
          </cell>
          <cell r="K29">
            <v>-0.78200000000001069</v>
          </cell>
          <cell r="L29">
            <v>10</v>
          </cell>
          <cell r="M29">
            <v>10</v>
          </cell>
          <cell r="N29">
            <v>0</v>
          </cell>
          <cell r="O29">
            <v>30</v>
          </cell>
          <cell r="W29">
            <v>24.471799999999998</v>
          </cell>
          <cell r="X29">
            <v>30</v>
          </cell>
          <cell r="Y29">
            <v>7.4925832999615887</v>
          </cell>
          <cell r="Z29">
            <v>4.2235144125074582</v>
          </cell>
          <cell r="AD29">
            <v>0</v>
          </cell>
          <cell r="AE29">
            <v>26.262400000000003</v>
          </cell>
          <cell r="AF29">
            <v>26.1082</v>
          </cell>
          <cell r="AG29">
            <v>23.0336</v>
          </cell>
          <cell r="AH29">
            <v>20.5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66.379000000000005</v>
          </cell>
          <cell r="D30">
            <v>298.22199999999998</v>
          </cell>
          <cell r="E30">
            <v>174.78899999999999</v>
          </cell>
          <cell r="F30">
            <v>78.209000000000003</v>
          </cell>
          <cell r="G30" t="str">
            <v>н</v>
          </cell>
          <cell r="H30">
            <v>1</v>
          </cell>
          <cell r="I30">
            <v>30</v>
          </cell>
          <cell r="J30">
            <v>162.86799999999999</v>
          </cell>
          <cell r="K30">
            <v>11.920999999999992</v>
          </cell>
          <cell r="L30">
            <v>20</v>
          </cell>
          <cell r="M30">
            <v>40</v>
          </cell>
          <cell r="N30">
            <v>40</v>
          </cell>
          <cell r="O30">
            <v>40</v>
          </cell>
          <cell r="W30">
            <v>34.957799999999999</v>
          </cell>
          <cell r="X30">
            <v>50</v>
          </cell>
          <cell r="Y30">
            <v>7.6723649657587147</v>
          </cell>
          <cell r="Z30">
            <v>2.237240329769036</v>
          </cell>
          <cell r="AD30">
            <v>0</v>
          </cell>
          <cell r="AE30">
            <v>30.011599999999998</v>
          </cell>
          <cell r="AF30">
            <v>35.2134</v>
          </cell>
          <cell r="AG30">
            <v>28.717599999999997</v>
          </cell>
          <cell r="AH30">
            <v>14.603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1040.595</v>
          </cell>
          <cell r="D31">
            <v>3493.6529999999998</v>
          </cell>
          <cell r="E31">
            <v>1732.7239999999999</v>
          </cell>
          <cell r="F31">
            <v>926.58199999999999</v>
          </cell>
          <cell r="G31">
            <v>0</v>
          </cell>
          <cell r="H31">
            <v>1</v>
          </cell>
          <cell r="I31">
            <v>30</v>
          </cell>
          <cell r="J31">
            <v>1782.596</v>
          </cell>
          <cell r="K31">
            <v>-49.872000000000071</v>
          </cell>
          <cell r="L31">
            <v>220</v>
          </cell>
          <cell r="M31">
            <v>300</v>
          </cell>
          <cell r="N31">
            <v>350</v>
          </cell>
          <cell r="O31">
            <v>350</v>
          </cell>
          <cell r="W31">
            <v>346.54480000000001</v>
          </cell>
          <cell r="X31">
            <v>450</v>
          </cell>
          <cell r="Y31">
            <v>7.4927743829946367</v>
          </cell>
          <cell r="Z31">
            <v>2.6737726262232182</v>
          </cell>
          <cell r="AD31">
            <v>0</v>
          </cell>
          <cell r="AE31">
            <v>419.09280000000001</v>
          </cell>
          <cell r="AF31">
            <v>401.41219999999998</v>
          </cell>
          <cell r="AG31">
            <v>369.26100000000002</v>
          </cell>
          <cell r="AH31">
            <v>233.708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139.28299999999999</v>
          </cell>
          <cell r="D32">
            <v>267.09199999999998</v>
          </cell>
          <cell r="E32">
            <v>123.623</v>
          </cell>
          <cell r="F32">
            <v>74.247</v>
          </cell>
          <cell r="G32">
            <v>0</v>
          </cell>
          <cell r="H32">
            <v>1</v>
          </cell>
          <cell r="I32">
            <v>40</v>
          </cell>
          <cell r="J32">
            <v>127.053</v>
          </cell>
          <cell r="K32">
            <v>-3.4299999999999926</v>
          </cell>
          <cell r="L32">
            <v>0</v>
          </cell>
          <cell r="M32">
            <v>30</v>
          </cell>
          <cell r="N32">
            <v>30</v>
          </cell>
          <cell r="O32">
            <v>30</v>
          </cell>
          <cell r="W32">
            <v>24.724600000000002</v>
          </cell>
          <cell r="X32">
            <v>30</v>
          </cell>
          <cell r="Y32">
            <v>7.8564263931469061</v>
          </cell>
          <cell r="Z32">
            <v>3.002960614125203</v>
          </cell>
          <cell r="AD32">
            <v>0</v>
          </cell>
          <cell r="AE32">
            <v>29.279800000000002</v>
          </cell>
          <cell r="AF32">
            <v>27.809800000000003</v>
          </cell>
          <cell r="AG32">
            <v>18.463799999999999</v>
          </cell>
          <cell r="AH32">
            <v>13.125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190.233</v>
          </cell>
          <cell r="D33">
            <v>375.61599999999999</v>
          </cell>
          <cell r="E33">
            <v>152.279</v>
          </cell>
          <cell r="F33">
            <v>36.584000000000003</v>
          </cell>
          <cell r="G33" t="str">
            <v>н</v>
          </cell>
          <cell r="H33">
            <v>1</v>
          </cell>
          <cell r="I33">
            <v>35</v>
          </cell>
          <cell r="J33">
            <v>157.19999999999999</v>
          </cell>
          <cell r="K33">
            <v>-4.9209999999999923</v>
          </cell>
          <cell r="L33">
            <v>0</v>
          </cell>
          <cell r="M33">
            <v>60</v>
          </cell>
          <cell r="N33">
            <v>60</v>
          </cell>
          <cell r="O33">
            <v>30</v>
          </cell>
          <cell r="W33">
            <v>30.4558</v>
          </cell>
          <cell r="X33">
            <v>50</v>
          </cell>
          <cell r="Y33">
            <v>7.7681098509971829</v>
          </cell>
          <cell r="Z33">
            <v>1.2012161887062565</v>
          </cell>
          <cell r="AD33">
            <v>0</v>
          </cell>
          <cell r="AE33">
            <v>40.351399999999998</v>
          </cell>
          <cell r="AF33">
            <v>29.194799999999997</v>
          </cell>
          <cell r="AG33">
            <v>15.586400000000001</v>
          </cell>
          <cell r="AH33">
            <v>24.989000000000001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122.071</v>
          </cell>
          <cell r="D34">
            <v>1234.789</v>
          </cell>
          <cell r="E34">
            <v>706.06600000000003</v>
          </cell>
          <cell r="F34">
            <v>350.59800000000001</v>
          </cell>
          <cell r="G34">
            <v>0</v>
          </cell>
          <cell r="H34">
            <v>1</v>
          </cell>
          <cell r="I34">
            <v>30</v>
          </cell>
          <cell r="J34">
            <v>846.072</v>
          </cell>
          <cell r="K34">
            <v>-140.00599999999997</v>
          </cell>
          <cell r="L34">
            <v>250</v>
          </cell>
          <cell r="M34">
            <v>200</v>
          </cell>
          <cell r="N34">
            <v>250</v>
          </cell>
          <cell r="O34">
            <v>250</v>
          </cell>
          <cell r="W34">
            <v>141.2132</v>
          </cell>
          <cell r="X34">
            <v>100</v>
          </cell>
          <cell r="Y34">
            <v>9.9183220832046857</v>
          </cell>
          <cell r="Z34">
            <v>2.4827565694991689</v>
          </cell>
          <cell r="AD34">
            <v>0</v>
          </cell>
          <cell r="AE34">
            <v>26.719200000000001</v>
          </cell>
          <cell r="AF34">
            <v>31.2606</v>
          </cell>
          <cell r="AG34">
            <v>133.37899999999999</v>
          </cell>
          <cell r="AH34">
            <v>205.46799999999999</v>
          </cell>
          <cell r="AI34" t="str">
            <v>жц 160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21.52</v>
          </cell>
          <cell r="D35">
            <v>15.77</v>
          </cell>
          <cell r="E35">
            <v>16.323</v>
          </cell>
          <cell r="F35">
            <v>14.551</v>
          </cell>
          <cell r="G35" t="str">
            <v>н</v>
          </cell>
          <cell r="H35">
            <v>1</v>
          </cell>
          <cell r="I35">
            <v>45</v>
          </cell>
          <cell r="J35">
            <v>15.4</v>
          </cell>
          <cell r="K35">
            <v>0.92300000000000004</v>
          </cell>
          <cell r="L35">
            <v>0</v>
          </cell>
          <cell r="M35">
            <v>10</v>
          </cell>
          <cell r="N35">
            <v>0</v>
          </cell>
          <cell r="O35">
            <v>0</v>
          </cell>
          <cell r="W35">
            <v>3.2646000000000002</v>
          </cell>
          <cell r="Y35">
            <v>7.5203700300189915</v>
          </cell>
          <cell r="Z35">
            <v>4.4572076211480729</v>
          </cell>
          <cell r="AD35">
            <v>0</v>
          </cell>
          <cell r="AE35">
            <v>3.9704000000000002</v>
          </cell>
          <cell r="AF35">
            <v>0.89300000000000002</v>
          </cell>
          <cell r="AG35">
            <v>0.71679999999999999</v>
          </cell>
          <cell r="AH35">
            <v>1.83</v>
          </cell>
          <cell r="AI35">
            <v>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29.334</v>
          </cell>
          <cell r="D36">
            <v>7.5179999999999998</v>
          </cell>
          <cell r="E36">
            <v>10.752000000000001</v>
          </cell>
          <cell r="F36">
            <v>26.1</v>
          </cell>
          <cell r="G36" t="str">
            <v>н</v>
          </cell>
          <cell r="H36">
            <v>1</v>
          </cell>
          <cell r="I36">
            <v>45</v>
          </cell>
          <cell r="J36">
            <v>12.8</v>
          </cell>
          <cell r="K36">
            <v>-2.048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W36">
            <v>2.1504000000000003</v>
          </cell>
          <cell r="Y36">
            <v>12.137276785714285</v>
          </cell>
          <cell r="Z36">
            <v>12.137276785714285</v>
          </cell>
          <cell r="AD36">
            <v>0</v>
          </cell>
          <cell r="AE36">
            <v>1.0964</v>
          </cell>
          <cell r="AF36">
            <v>0.18560000000000001</v>
          </cell>
          <cell r="AG36">
            <v>1.7934000000000001</v>
          </cell>
          <cell r="AH36">
            <v>3.5739999999999998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18.785</v>
          </cell>
          <cell r="D37">
            <v>19.236000000000001</v>
          </cell>
          <cell r="E37">
            <v>17.210999999999999</v>
          </cell>
          <cell r="F37">
            <v>9.1140000000000008</v>
          </cell>
          <cell r="G37" t="str">
            <v>н</v>
          </cell>
          <cell r="H37">
            <v>1</v>
          </cell>
          <cell r="I37">
            <v>45</v>
          </cell>
          <cell r="J37">
            <v>19.100000000000001</v>
          </cell>
          <cell r="K37">
            <v>-1.8890000000000029</v>
          </cell>
          <cell r="L37">
            <v>0</v>
          </cell>
          <cell r="M37">
            <v>20</v>
          </cell>
          <cell r="N37">
            <v>0</v>
          </cell>
          <cell r="O37">
            <v>10</v>
          </cell>
          <cell r="W37">
            <v>3.4421999999999997</v>
          </cell>
          <cell r="Y37">
            <v>11.363081750043579</v>
          </cell>
          <cell r="Z37">
            <v>2.6477252919644418</v>
          </cell>
          <cell r="AD37">
            <v>0</v>
          </cell>
          <cell r="AE37">
            <v>1.8228000000000002</v>
          </cell>
          <cell r="AF37">
            <v>0.54400000000000004</v>
          </cell>
          <cell r="AG37">
            <v>1.9920000000000002</v>
          </cell>
          <cell r="AH37">
            <v>0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631</v>
          </cell>
          <cell r="D38">
            <v>6531</v>
          </cell>
          <cell r="E38">
            <v>1405</v>
          </cell>
          <cell r="F38">
            <v>2069</v>
          </cell>
          <cell r="G38" t="str">
            <v>отк</v>
          </cell>
          <cell r="H38">
            <v>0.35</v>
          </cell>
          <cell r="I38">
            <v>40</v>
          </cell>
          <cell r="J38">
            <v>1440</v>
          </cell>
          <cell r="K38">
            <v>-35</v>
          </cell>
          <cell r="L38">
            <v>100</v>
          </cell>
          <cell r="M38">
            <v>0</v>
          </cell>
          <cell r="N38">
            <v>200</v>
          </cell>
          <cell r="O38">
            <v>100</v>
          </cell>
          <cell r="W38">
            <v>281</v>
          </cell>
          <cell r="Y38">
            <v>8.7864768683274015</v>
          </cell>
          <cell r="Z38">
            <v>7.3629893238434168</v>
          </cell>
          <cell r="AD38">
            <v>0</v>
          </cell>
          <cell r="AE38">
            <v>458.8</v>
          </cell>
          <cell r="AF38">
            <v>466.2</v>
          </cell>
          <cell r="AG38">
            <v>434.2</v>
          </cell>
          <cell r="AH38">
            <v>195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2139</v>
          </cell>
          <cell r="D39">
            <v>14710</v>
          </cell>
          <cell r="E39">
            <v>3840</v>
          </cell>
          <cell r="F39">
            <v>1826</v>
          </cell>
          <cell r="G39">
            <v>0</v>
          </cell>
          <cell r="H39">
            <v>0.4</v>
          </cell>
          <cell r="I39">
            <v>40</v>
          </cell>
          <cell r="J39">
            <v>3901</v>
          </cell>
          <cell r="K39">
            <v>-61</v>
          </cell>
          <cell r="L39">
            <v>300</v>
          </cell>
          <cell r="M39">
            <v>500</v>
          </cell>
          <cell r="N39">
            <v>700</v>
          </cell>
          <cell r="O39">
            <v>700</v>
          </cell>
          <cell r="W39">
            <v>657.6</v>
          </cell>
          <cell r="X39">
            <v>900</v>
          </cell>
          <cell r="Y39">
            <v>7.4908759124087592</v>
          </cell>
          <cell r="Z39">
            <v>2.7767639902676398</v>
          </cell>
          <cell r="AD39">
            <v>552</v>
          </cell>
          <cell r="AE39">
            <v>733.4</v>
          </cell>
          <cell r="AF39">
            <v>753.6</v>
          </cell>
          <cell r="AG39">
            <v>651.6</v>
          </cell>
          <cell r="AH39">
            <v>715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2832</v>
          </cell>
          <cell r="D40">
            <v>18999</v>
          </cell>
          <cell r="E40">
            <v>5387</v>
          </cell>
          <cell r="F40">
            <v>3258</v>
          </cell>
          <cell r="G40">
            <v>0</v>
          </cell>
          <cell r="H40">
            <v>0.45</v>
          </cell>
          <cell r="I40">
            <v>45</v>
          </cell>
          <cell r="J40">
            <v>5463</v>
          </cell>
          <cell r="K40">
            <v>-76</v>
          </cell>
          <cell r="L40">
            <v>400</v>
          </cell>
          <cell r="M40">
            <v>0</v>
          </cell>
          <cell r="N40">
            <v>1000</v>
          </cell>
          <cell r="O40">
            <v>700</v>
          </cell>
          <cell r="W40">
            <v>637.4</v>
          </cell>
          <cell r="X40">
            <v>400</v>
          </cell>
          <cell r="Y40">
            <v>9.0335738939441477</v>
          </cell>
          <cell r="Z40">
            <v>5.1113900219642296</v>
          </cell>
          <cell r="AD40">
            <v>2200</v>
          </cell>
          <cell r="AE40">
            <v>685</v>
          </cell>
          <cell r="AF40">
            <v>692</v>
          </cell>
          <cell r="AG40">
            <v>625.20000000000005</v>
          </cell>
          <cell r="AH40">
            <v>484</v>
          </cell>
          <cell r="AI40" t="str">
            <v>октяб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718.24</v>
          </cell>
          <cell r="D41">
            <v>2691.8980000000001</v>
          </cell>
          <cell r="E41">
            <v>1603.7629999999999</v>
          </cell>
          <cell r="F41">
            <v>919.86</v>
          </cell>
          <cell r="G41">
            <v>0</v>
          </cell>
          <cell r="H41">
            <v>1</v>
          </cell>
          <cell r="I41">
            <v>40</v>
          </cell>
          <cell r="J41">
            <v>1538.2550000000001</v>
          </cell>
          <cell r="K41">
            <v>65.507999999999811</v>
          </cell>
          <cell r="L41">
            <v>300</v>
          </cell>
          <cell r="M41">
            <v>200</v>
          </cell>
          <cell r="N41">
            <v>320</v>
          </cell>
          <cell r="O41">
            <v>350</v>
          </cell>
          <cell r="W41">
            <v>320.75259999999997</v>
          </cell>
          <cell r="X41">
            <v>300</v>
          </cell>
          <cell r="Y41">
            <v>7.4507891752085573</v>
          </cell>
          <cell r="Z41">
            <v>2.8678177511265694</v>
          </cell>
          <cell r="AD41">
            <v>0</v>
          </cell>
          <cell r="AE41">
            <v>283.8408</v>
          </cell>
          <cell r="AF41">
            <v>267.31119999999999</v>
          </cell>
          <cell r="AG41">
            <v>315.68060000000003</v>
          </cell>
          <cell r="AH41">
            <v>295.56799999999998</v>
          </cell>
          <cell r="AI41" t="str">
            <v>жц200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1118</v>
          </cell>
          <cell r="D42">
            <v>1465</v>
          </cell>
          <cell r="E42">
            <v>1041</v>
          </cell>
          <cell r="F42">
            <v>1070</v>
          </cell>
          <cell r="G42">
            <v>0</v>
          </cell>
          <cell r="H42">
            <v>0.1</v>
          </cell>
          <cell r="I42">
            <v>730</v>
          </cell>
          <cell r="J42">
            <v>1071</v>
          </cell>
          <cell r="K42">
            <v>-30</v>
          </cell>
          <cell r="L42">
            <v>0</v>
          </cell>
          <cell r="M42">
            <v>0</v>
          </cell>
          <cell r="N42">
            <v>1000</v>
          </cell>
          <cell r="O42">
            <v>0</v>
          </cell>
          <cell r="W42">
            <v>208.2</v>
          </cell>
          <cell r="Y42">
            <v>9.9423631123919307</v>
          </cell>
          <cell r="Z42">
            <v>5.1392891450528344</v>
          </cell>
          <cell r="AD42">
            <v>0</v>
          </cell>
          <cell r="AE42">
            <v>200.2</v>
          </cell>
          <cell r="AF42">
            <v>175.2</v>
          </cell>
          <cell r="AG42">
            <v>212.8</v>
          </cell>
          <cell r="AH42">
            <v>277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549</v>
          </cell>
          <cell r="D43">
            <v>3719</v>
          </cell>
          <cell r="E43">
            <v>1232</v>
          </cell>
          <cell r="F43">
            <v>589</v>
          </cell>
          <cell r="G43">
            <v>0</v>
          </cell>
          <cell r="H43">
            <v>0.35</v>
          </cell>
          <cell r="I43">
            <v>40</v>
          </cell>
          <cell r="J43">
            <v>1274</v>
          </cell>
          <cell r="K43">
            <v>-42</v>
          </cell>
          <cell r="L43">
            <v>150</v>
          </cell>
          <cell r="M43">
            <v>250</v>
          </cell>
          <cell r="N43">
            <v>300</v>
          </cell>
          <cell r="O43">
            <v>300</v>
          </cell>
          <cell r="W43">
            <v>246.4</v>
          </cell>
          <cell r="X43">
            <v>250</v>
          </cell>
          <cell r="Y43">
            <v>7.4634740259740262</v>
          </cell>
          <cell r="Z43">
            <v>2.3904220779220777</v>
          </cell>
          <cell r="AD43">
            <v>0</v>
          </cell>
          <cell r="AE43">
            <v>250.6</v>
          </cell>
          <cell r="AF43">
            <v>240.2</v>
          </cell>
          <cell r="AG43">
            <v>246.6</v>
          </cell>
          <cell r="AH43">
            <v>237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209.01900000000001</v>
          </cell>
          <cell r="D44">
            <v>1182.1659999999999</v>
          </cell>
          <cell r="E44">
            <v>289.73399999999998</v>
          </cell>
          <cell r="F44">
            <v>205.017</v>
          </cell>
          <cell r="G44">
            <v>0</v>
          </cell>
          <cell r="H44">
            <v>1</v>
          </cell>
          <cell r="I44">
            <v>40</v>
          </cell>
          <cell r="J44">
            <v>301.53899999999999</v>
          </cell>
          <cell r="K44">
            <v>-11.805000000000007</v>
          </cell>
          <cell r="L44">
            <v>30</v>
          </cell>
          <cell r="M44">
            <v>50</v>
          </cell>
          <cell r="N44">
            <v>60</v>
          </cell>
          <cell r="O44">
            <v>60</v>
          </cell>
          <cell r="W44">
            <v>57.946799999999996</v>
          </cell>
          <cell r="X44">
            <v>50</v>
          </cell>
          <cell r="Y44">
            <v>7.8523231653861822</v>
          </cell>
          <cell r="Z44">
            <v>3.5380210814057031</v>
          </cell>
          <cell r="AD44">
            <v>0</v>
          </cell>
          <cell r="AE44">
            <v>63.961199999999998</v>
          </cell>
          <cell r="AF44">
            <v>63.243399999999994</v>
          </cell>
          <cell r="AG44">
            <v>60.691800000000001</v>
          </cell>
          <cell r="AH44">
            <v>31.667000000000002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503</v>
          </cell>
          <cell r="D45">
            <v>3402</v>
          </cell>
          <cell r="E45">
            <v>854</v>
          </cell>
          <cell r="F45">
            <v>794</v>
          </cell>
          <cell r="G45">
            <v>0</v>
          </cell>
          <cell r="H45">
            <v>0.4</v>
          </cell>
          <cell r="I45">
            <v>35</v>
          </cell>
          <cell r="J45">
            <v>892</v>
          </cell>
          <cell r="K45">
            <v>-38</v>
          </cell>
          <cell r="L45">
            <v>130</v>
          </cell>
          <cell r="M45">
            <v>0</v>
          </cell>
          <cell r="N45">
            <v>100</v>
          </cell>
          <cell r="O45">
            <v>100</v>
          </cell>
          <cell r="W45">
            <v>170.8</v>
          </cell>
          <cell r="X45">
            <v>150</v>
          </cell>
          <cell r="Y45">
            <v>7.4590163934426226</v>
          </cell>
          <cell r="Z45">
            <v>4.6487119437939111</v>
          </cell>
          <cell r="AD45">
            <v>0</v>
          </cell>
          <cell r="AE45">
            <v>199.8</v>
          </cell>
          <cell r="AF45">
            <v>198.8</v>
          </cell>
          <cell r="AG45">
            <v>190.4</v>
          </cell>
          <cell r="AH45">
            <v>181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1753</v>
          </cell>
          <cell r="D46">
            <v>6174</v>
          </cell>
          <cell r="E46">
            <v>1954</v>
          </cell>
          <cell r="F46">
            <v>834</v>
          </cell>
          <cell r="G46">
            <v>0</v>
          </cell>
          <cell r="H46">
            <v>0.4</v>
          </cell>
          <cell r="I46">
            <v>40</v>
          </cell>
          <cell r="J46">
            <v>2048</v>
          </cell>
          <cell r="K46">
            <v>-94</v>
          </cell>
          <cell r="L46">
            <v>300</v>
          </cell>
          <cell r="M46">
            <v>400</v>
          </cell>
          <cell r="N46">
            <v>500</v>
          </cell>
          <cell r="O46">
            <v>400</v>
          </cell>
          <cell r="W46">
            <v>390.8</v>
          </cell>
          <cell r="X46">
            <v>450</v>
          </cell>
          <cell r="Y46">
            <v>7.3797338792221083</v>
          </cell>
          <cell r="Z46">
            <v>2.1340839303991812</v>
          </cell>
          <cell r="AD46">
            <v>0</v>
          </cell>
          <cell r="AE46">
            <v>471.8</v>
          </cell>
          <cell r="AF46">
            <v>416.8</v>
          </cell>
          <cell r="AG46">
            <v>397.2</v>
          </cell>
          <cell r="AH46">
            <v>308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158.33099999999999</v>
          </cell>
          <cell r="D47">
            <v>320.07299999999998</v>
          </cell>
          <cell r="E47">
            <v>147.745</v>
          </cell>
          <cell r="F47">
            <v>98.286000000000001</v>
          </cell>
          <cell r="G47" t="str">
            <v>лид, я</v>
          </cell>
          <cell r="H47">
            <v>1</v>
          </cell>
          <cell r="I47">
            <v>40</v>
          </cell>
          <cell r="J47">
            <v>151.75200000000001</v>
          </cell>
          <cell r="K47">
            <v>-4.007000000000005</v>
          </cell>
          <cell r="L47">
            <v>20</v>
          </cell>
          <cell r="M47">
            <v>30</v>
          </cell>
          <cell r="N47">
            <v>0</v>
          </cell>
          <cell r="O47">
            <v>50</v>
          </cell>
          <cell r="W47">
            <v>29.548999999999999</v>
          </cell>
          <cell r="X47">
            <v>40</v>
          </cell>
          <cell r="Y47">
            <v>8.0640969237537643</v>
          </cell>
          <cell r="Z47">
            <v>3.326203932451183</v>
          </cell>
          <cell r="AD47">
            <v>0</v>
          </cell>
          <cell r="AE47">
            <v>36.773000000000003</v>
          </cell>
          <cell r="AF47">
            <v>32.924400000000006</v>
          </cell>
          <cell r="AG47">
            <v>29.843599999999999</v>
          </cell>
          <cell r="AH47">
            <v>23.355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353.58699999999999</v>
          </cell>
          <cell r="D48">
            <v>1865.329</v>
          </cell>
          <cell r="E48">
            <v>721.28499999999997</v>
          </cell>
          <cell r="F48">
            <v>454.18299999999999</v>
          </cell>
          <cell r="G48">
            <v>0</v>
          </cell>
          <cell r="H48">
            <v>1</v>
          </cell>
          <cell r="I48">
            <v>40</v>
          </cell>
          <cell r="J48">
            <v>760.57100000000003</v>
          </cell>
          <cell r="K48">
            <v>-39.286000000000058</v>
          </cell>
          <cell r="L48">
            <v>130</v>
          </cell>
          <cell r="M48">
            <v>80</v>
          </cell>
          <cell r="N48">
            <v>100</v>
          </cell>
          <cell r="O48">
            <v>150</v>
          </cell>
          <cell r="W48">
            <v>144.25700000000001</v>
          </cell>
          <cell r="X48">
            <v>180</v>
          </cell>
          <cell r="Y48">
            <v>7.5849560159992233</v>
          </cell>
          <cell r="Z48">
            <v>3.14842953894785</v>
          </cell>
          <cell r="AD48">
            <v>0</v>
          </cell>
          <cell r="AE48">
            <v>156.97639999999998</v>
          </cell>
          <cell r="AF48">
            <v>144.7886</v>
          </cell>
          <cell r="AG48">
            <v>152.44220000000001</v>
          </cell>
          <cell r="AH48">
            <v>126.66500000000001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670</v>
          </cell>
          <cell r="D49">
            <v>4243</v>
          </cell>
          <cell r="E49">
            <v>1410</v>
          </cell>
          <cell r="F49">
            <v>977</v>
          </cell>
          <cell r="G49" t="str">
            <v>лид, я</v>
          </cell>
          <cell r="H49">
            <v>0.35</v>
          </cell>
          <cell r="I49">
            <v>40</v>
          </cell>
          <cell r="J49">
            <v>1450</v>
          </cell>
          <cell r="K49">
            <v>-40</v>
          </cell>
          <cell r="L49">
            <v>150</v>
          </cell>
          <cell r="M49">
            <v>100</v>
          </cell>
          <cell r="N49">
            <v>200</v>
          </cell>
          <cell r="O49">
            <v>300</v>
          </cell>
          <cell r="W49">
            <v>282</v>
          </cell>
          <cell r="X49">
            <v>350</v>
          </cell>
          <cell r="Y49">
            <v>7.3652482269503547</v>
          </cell>
          <cell r="Z49">
            <v>3.4645390070921986</v>
          </cell>
          <cell r="AD49">
            <v>0</v>
          </cell>
          <cell r="AE49">
            <v>300</v>
          </cell>
          <cell r="AF49">
            <v>288.39999999999998</v>
          </cell>
          <cell r="AG49">
            <v>281.2</v>
          </cell>
          <cell r="AH49">
            <v>272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953</v>
          </cell>
          <cell r="D50">
            <v>2660</v>
          </cell>
          <cell r="E50">
            <v>2022</v>
          </cell>
          <cell r="F50">
            <v>910</v>
          </cell>
          <cell r="G50" t="str">
            <v>оконч</v>
          </cell>
          <cell r="H50">
            <v>0.35</v>
          </cell>
          <cell r="I50">
            <v>40</v>
          </cell>
          <cell r="J50">
            <v>2419</v>
          </cell>
          <cell r="K50">
            <v>-397</v>
          </cell>
          <cell r="L50">
            <v>300</v>
          </cell>
          <cell r="M50">
            <v>400</v>
          </cell>
          <cell r="N50">
            <v>600</v>
          </cell>
          <cell r="O50">
            <v>600</v>
          </cell>
          <cell r="W50">
            <v>404.4</v>
          </cell>
          <cell r="X50">
            <v>400</v>
          </cell>
          <cell r="Y50">
            <v>7.9376854599406537</v>
          </cell>
          <cell r="Z50">
            <v>2.2502472799208704</v>
          </cell>
          <cell r="AD50">
            <v>0</v>
          </cell>
          <cell r="AE50">
            <v>583.79999999999995</v>
          </cell>
          <cell r="AF50">
            <v>510.2</v>
          </cell>
          <cell r="AG50">
            <v>417.4</v>
          </cell>
          <cell r="AH50">
            <v>385</v>
          </cell>
          <cell r="AI50" t="str">
            <v>бонкон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803</v>
          </cell>
          <cell r="D51">
            <v>3510</v>
          </cell>
          <cell r="E51">
            <v>1235</v>
          </cell>
          <cell r="F51">
            <v>641</v>
          </cell>
          <cell r="G51">
            <v>0</v>
          </cell>
          <cell r="H51">
            <v>0.4</v>
          </cell>
          <cell r="I51">
            <v>35</v>
          </cell>
          <cell r="J51">
            <v>1261</v>
          </cell>
          <cell r="K51">
            <v>-26</v>
          </cell>
          <cell r="L51">
            <v>130</v>
          </cell>
          <cell r="M51">
            <v>200</v>
          </cell>
          <cell r="N51">
            <v>200</v>
          </cell>
          <cell r="O51">
            <v>250</v>
          </cell>
          <cell r="W51">
            <v>247</v>
          </cell>
          <cell r="X51">
            <v>400</v>
          </cell>
          <cell r="Y51">
            <v>7.3724696356275308</v>
          </cell>
          <cell r="Z51">
            <v>2.5951417004048585</v>
          </cell>
          <cell r="AD51">
            <v>0</v>
          </cell>
          <cell r="AE51">
            <v>299.39999999999998</v>
          </cell>
          <cell r="AF51">
            <v>281.60000000000002</v>
          </cell>
          <cell r="AG51">
            <v>242.6</v>
          </cell>
          <cell r="AH51">
            <v>295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650.76700000000005</v>
          </cell>
          <cell r="D52">
            <v>1298.6120000000001</v>
          </cell>
          <cell r="E52">
            <v>1088.845</v>
          </cell>
          <cell r="F52">
            <v>317.05700000000002</v>
          </cell>
          <cell r="G52">
            <v>0</v>
          </cell>
          <cell r="H52">
            <v>1</v>
          </cell>
          <cell r="I52">
            <v>50</v>
          </cell>
          <cell r="J52">
            <v>1167.231</v>
          </cell>
          <cell r="K52">
            <v>-78.385999999999967</v>
          </cell>
          <cell r="L52">
            <v>150</v>
          </cell>
          <cell r="M52">
            <v>300</v>
          </cell>
          <cell r="N52">
            <v>400</v>
          </cell>
          <cell r="O52">
            <v>300</v>
          </cell>
          <cell r="W52">
            <v>217.76900000000001</v>
          </cell>
          <cell r="X52">
            <v>200</v>
          </cell>
          <cell r="Y52">
            <v>7.6551621213304006</v>
          </cell>
          <cell r="Z52">
            <v>1.4559326625920126</v>
          </cell>
          <cell r="AD52">
            <v>0</v>
          </cell>
          <cell r="AE52">
            <v>59.508000000000003</v>
          </cell>
          <cell r="AF52">
            <v>70.16040000000001</v>
          </cell>
          <cell r="AG52">
            <v>141.61359999999999</v>
          </cell>
          <cell r="AH52">
            <v>185.68199999999999</v>
          </cell>
          <cell r="AI52" t="str">
            <v>жц140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1352.19</v>
          </cell>
          <cell r="D53">
            <v>1950.086</v>
          </cell>
          <cell r="E53">
            <v>641.81299999999999</v>
          </cell>
          <cell r="F53">
            <v>1462.1289999999999</v>
          </cell>
          <cell r="G53" t="str">
            <v>н</v>
          </cell>
          <cell r="H53">
            <v>1</v>
          </cell>
          <cell r="I53">
            <v>50</v>
          </cell>
          <cell r="J53">
            <v>636.38800000000003</v>
          </cell>
          <cell r="K53">
            <v>5.4249999999999545</v>
          </cell>
          <cell r="L53">
            <v>0</v>
          </cell>
          <cell r="M53">
            <v>0</v>
          </cell>
          <cell r="N53">
            <v>100</v>
          </cell>
          <cell r="O53">
            <v>100</v>
          </cell>
          <cell r="W53">
            <v>128.36259999999999</v>
          </cell>
          <cell r="Y53">
            <v>12.948701568837029</v>
          </cell>
          <cell r="Z53">
            <v>11.390615334996331</v>
          </cell>
          <cell r="AD53">
            <v>0</v>
          </cell>
          <cell r="AE53">
            <v>227.77280000000002</v>
          </cell>
          <cell r="AF53">
            <v>238.5532</v>
          </cell>
          <cell r="AG53">
            <v>160.51600000000002</v>
          </cell>
          <cell r="AH53">
            <v>32.176000000000002</v>
          </cell>
          <cell r="AI53" t="str">
            <v>октяб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18.681000000000001</v>
          </cell>
          <cell r="D54">
            <v>76.275000000000006</v>
          </cell>
          <cell r="E54">
            <v>34.743000000000002</v>
          </cell>
          <cell r="F54">
            <v>60.213000000000001</v>
          </cell>
          <cell r="G54">
            <v>0</v>
          </cell>
          <cell r="H54">
            <v>1</v>
          </cell>
          <cell r="I54">
            <v>50</v>
          </cell>
          <cell r="J54">
            <v>35.5</v>
          </cell>
          <cell r="K54">
            <v>-0.7569999999999979</v>
          </cell>
          <cell r="L54">
            <v>10</v>
          </cell>
          <cell r="M54">
            <v>0</v>
          </cell>
          <cell r="N54">
            <v>0</v>
          </cell>
          <cell r="O54">
            <v>0</v>
          </cell>
          <cell r="W54">
            <v>6.9486000000000008</v>
          </cell>
          <cell r="Y54">
            <v>10.104625392165326</v>
          </cell>
          <cell r="Z54">
            <v>8.6654865728348156</v>
          </cell>
          <cell r="AD54">
            <v>0</v>
          </cell>
          <cell r="AE54">
            <v>4.8218000000000005</v>
          </cell>
          <cell r="AF54">
            <v>4.2051999999999996</v>
          </cell>
          <cell r="AG54">
            <v>7.8337999999999992</v>
          </cell>
          <cell r="AH54">
            <v>4.5030000000000001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2702.8330000000001</v>
          </cell>
          <cell r="D55">
            <v>9195.9979999999996</v>
          </cell>
          <cell r="E55">
            <v>4354.8310000000001</v>
          </cell>
          <cell r="F55">
            <v>2542.482</v>
          </cell>
          <cell r="G55">
            <v>0</v>
          </cell>
          <cell r="H55">
            <v>1</v>
          </cell>
          <cell r="I55">
            <v>40</v>
          </cell>
          <cell r="J55">
            <v>4358.2629999999999</v>
          </cell>
          <cell r="K55">
            <v>-3.431999999999789</v>
          </cell>
          <cell r="L55">
            <v>600</v>
          </cell>
          <cell r="M55">
            <v>600</v>
          </cell>
          <cell r="N55">
            <v>1000</v>
          </cell>
          <cell r="O55">
            <v>1000</v>
          </cell>
          <cell r="W55">
            <v>870.96620000000007</v>
          </cell>
          <cell r="X55">
            <v>800</v>
          </cell>
          <cell r="Y55">
            <v>7.5117518911755701</v>
          </cell>
          <cell r="Z55">
            <v>2.9191511679787343</v>
          </cell>
          <cell r="AD55">
            <v>0</v>
          </cell>
          <cell r="AE55">
            <v>904.60799999999995</v>
          </cell>
          <cell r="AF55">
            <v>886.07540000000006</v>
          </cell>
          <cell r="AG55">
            <v>846.47559999999999</v>
          </cell>
          <cell r="AH55">
            <v>403.93400000000003</v>
          </cell>
          <cell r="AI55" t="str">
            <v>октяб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2910</v>
          </cell>
          <cell r="D56">
            <v>3697</v>
          </cell>
          <cell r="E56">
            <v>2547</v>
          </cell>
          <cell r="F56">
            <v>3164</v>
          </cell>
          <cell r="G56" t="str">
            <v>оконч</v>
          </cell>
          <cell r="H56">
            <v>0.45</v>
          </cell>
          <cell r="I56">
            <v>50</v>
          </cell>
          <cell r="J56">
            <v>2616</v>
          </cell>
          <cell r="K56">
            <v>-69</v>
          </cell>
          <cell r="L56">
            <v>300</v>
          </cell>
          <cell r="M56">
            <v>0</v>
          </cell>
          <cell r="N56">
            <v>0</v>
          </cell>
          <cell r="O56">
            <v>500</v>
          </cell>
          <cell r="W56">
            <v>509.4</v>
          </cell>
          <cell r="Y56">
            <v>7.781703965449549</v>
          </cell>
          <cell r="Z56">
            <v>6.2112288967412645</v>
          </cell>
          <cell r="AD56">
            <v>0</v>
          </cell>
          <cell r="AE56">
            <v>1068.4000000000001</v>
          </cell>
          <cell r="AF56">
            <v>1078.8</v>
          </cell>
          <cell r="AG56">
            <v>620.6</v>
          </cell>
          <cell r="AH56">
            <v>448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1819</v>
          </cell>
          <cell r="D57">
            <v>16129</v>
          </cell>
          <cell r="E57">
            <v>5802</v>
          </cell>
          <cell r="F57">
            <v>2805</v>
          </cell>
          <cell r="G57">
            <v>0</v>
          </cell>
          <cell r="H57">
            <v>0.45</v>
          </cell>
          <cell r="I57">
            <v>50</v>
          </cell>
          <cell r="J57">
            <v>5901</v>
          </cell>
          <cell r="K57">
            <v>-99</v>
          </cell>
          <cell r="L57">
            <v>600</v>
          </cell>
          <cell r="M57">
            <v>400</v>
          </cell>
          <cell r="N57">
            <v>400</v>
          </cell>
          <cell r="O57">
            <v>1000</v>
          </cell>
          <cell r="W57">
            <v>820.4</v>
          </cell>
          <cell r="X57">
            <v>900</v>
          </cell>
          <cell r="Y57">
            <v>7.4414919551438325</v>
          </cell>
          <cell r="Z57">
            <v>3.4190638712823014</v>
          </cell>
          <cell r="AD57">
            <v>1700</v>
          </cell>
          <cell r="AE57">
            <v>934.2</v>
          </cell>
          <cell r="AF57">
            <v>897.2</v>
          </cell>
          <cell r="AG57">
            <v>880.2</v>
          </cell>
          <cell r="AH57">
            <v>704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938</v>
          </cell>
          <cell r="D58">
            <v>4016</v>
          </cell>
          <cell r="E58">
            <v>1879</v>
          </cell>
          <cell r="F58">
            <v>1070</v>
          </cell>
          <cell r="G58">
            <v>0</v>
          </cell>
          <cell r="H58">
            <v>0.45</v>
          </cell>
          <cell r="I58">
            <v>50</v>
          </cell>
          <cell r="J58">
            <v>1975</v>
          </cell>
          <cell r="K58">
            <v>-96</v>
          </cell>
          <cell r="L58">
            <v>400</v>
          </cell>
          <cell r="M58">
            <v>200</v>
          </cell>
          <cell r="N58">
            <v>320</v>
          </cell>
          <cell r="O58">
            <v>400</v>
          </cell>
          <cell r="W58">
            <v>375.8</v>
          </cell>
          <cell r="X58">
            <v>450</v>
          </cell>
          <cell r="Y58">
            <v>7.5572112825971258</v>
          </cell>
          <cell r="Z58">
            <v>2.8472591804151142</v>
          </cell>
          <cell r="AD58">
            <v>0</v>
          </cell>
          <cell r="AE58">
            <v>297.39999999999998</v>
          </cell>
          <cell r="AF58">
            <v>287.39999999999998</v>
          </cell>
          <cell r="AG58">
            <v>364</v>
          </cell>
          <cell r="AH58">
            <v>312.67</v>
          </cell>
          <cell r="AI58" t="str">
            <v>оконч,жц200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328</v>
          </cell>
          <cell r="D59">
            <v>1186</v>
          </cell>
          <cell r="E59">
            <v>331</v>
          </cell>
          <cell r="F59">
            <v>298</v>
          </cell>
          <cell r="G59">
            <v>0</v>
          </cell>
          <cell r="H59">
            <v>0.4</v>
          </cell>
          <cell r="I59">
            <v>40</v>
          </cell>
          <cell r="J59">
            <v>361</v>
          </cell>
          <cell r="K59">
            <v>-30</v>
          </cell>
          <cell r="L59">
            <v>40</v>
          </cell>
          <cell r="M59">
            <v>0</v>
          </cell>
          <cell r="N59">
            <v>0</v>
          </cell>
          <cell r="O59">
            <v>80</v>
          </cell>
          <cell r="W59">
            <v>66.2</v>
          </cell>
          <cell r="X59">
            <v>80</v>
          </cell>
          <cell r="Y59">
            <v>7.5226586102719031</v>
          </cell>
          <cell r="Z59">
            <v>4.5015105740181269</v>
          </cell>
          <cell r="AD59">
            <v>0</v>
          </cell>
          <cell r="AE59">
            <v>106.4</v>
          </cell>
          <cell r="AF59">
            <v>95.6</v>
          </cell>
          <cell r="AG59">
            <v>78.599999999999994</v>
          </cell>
          <cell r="AH59">
            <v>72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174</v>
          </cell>
          <cell r="D60">
            <v>1209</v>
          </cell>
          <cell r="E60">
            <v>330</v>
          </cell>
          <cell r="F60">
            <v>465</v>
          </cell>
          <cell r="G60">
            <v>0</v>
          </cell>
          <cell r="H60">
            <v>0.4</v>
          </cell>
          <cell r="I60">
            <v>40</v>
          </cell>
          <cell r="J60">
            <v>343</v>
          </cell>
          <cell r="K60">
            <v>-13</v>
          </cell>
          <cell r="L60">
            <v>40</v>
          </cell>
          <cell r="M60">
            <v>0</v>
          </cell>
          <cell r="N60">
            <v>0</v>
          </cell>
          <cell r="O60">
            <v>0</v>
          </cell>
          <cell r="W60">
            <v>66</v>
          </cell>
          <cell r="Y60">
            <v>7.6515151515151514</v>
          </cell>
          <cell r="Z60">
            <v>7.0454545454545459</v>
          </cell>
          <cell r="AD60">
            <v>0</v>
          </cell>
          <cell r="AE60">
            <v>81.8</v>
          </cell>
          <cell r="AF60">
            <v>63.2</v>
          </cell>
          <cell r="AG60">
            <v>70.400000000000006</v>
          </cell>
          <cell r="AH60">
            <v>82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712.26900000000001</v>
          </cell>
          <cell r="D61">
            <v>1362.3789999999999</v>
          </cell>
          <cell r="E61">
            <v>812.38400000000001</v>
          </cell>
          <cell r="F61">
            <v>440.38799999999998</v>
          </cell>
          <cell r="G61">
            <v>0</v>
          </cell>
          <cell r="H61">
            <v>1</v>
          </cell>
          <cell r="I61">
            <v>50</v>
          </cell>
          <cell r="J61">
            <v>869.72199999999998</v>
          </cell>
          <cell r="K61">
            <v>-57.337999999999965</v>
          </cell>
          <cell r="L61">
            <v>100</v>
          </cell>
          <cell r="M61">
            <v>200</v>
          </cell>
          <cell r="N61">
            <v>220</v>
          </cell>
          <cell r="O61">
            <v>200</v>
          </cell>
          <cell r="W61">
            <v>162.4768</v>
          </cell>
          <cell r="X61">
            <v>100</v>
          </cell>
          <cell r="Y61">
            <v>7.757341355812029</v>
          </cell>
          <cell r="Z61">
            <v>2.7104669712845157</v>
          </cell>
          <cell r="AD61">
            <v>0</v>
          </cell>
          <cell r="AE61">
            <v>158.96780000000001</v>
          </cell>
          <cell r="AF61">
            <v>177.6302</v>
          </cell>
          <cell r="AG61">
            <v>168.93779999999998</v>
          </cell>
          <cell r="AH61">
            <v>91.093999999999994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338</v>
          </cell>
          <cell r="D62">
            <v>1730</v>
          </cell>
          <cell r="E62">
            <v>673</v>
          </cell>
          <cell r="F62">
            <v>1385</v>
          </cell>
          <cell r="G62">
            <v>0</v>
          </cell>
          <cell r="H62">
            <v>0.1</v>
          </cell>
          <cell r="I62">
            <v>730</v>
          </cell>
          <cell r="J62">
            <v>704</v>
          </cell>
          <cell r="K62">
            <v>-31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W62">
            <v>134.6</v>
          </cell>
          <cell r="Y62">
            <v>10.289747399702824</v>
          </cell>
          <cell r="Z62">
            <v>10.289747399702824</v>
          </cell>
          <cell r="AD62">
            <v>0</v>
          </cell>
          <cell r="AE62">
            <v>122.8</v>
          </cell>
          <cell r="AF62">
            <v>112.4</v>
          </cell>
          <cell r="AG62">
            <v>130.80000000000001</v>
          </cell>
          <cell r="AH62">
            <v>142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478.24400000000003</v>
          </cell>
          <cell r="D63">
            <v>1312.242</v>
          </cell>
          <cell r="E63">
            <v>1063.528</v>
          </cell>
          <cell r="F63">
            <v>408.18599999999998</v>
          </cell>
          <cell r="G63">
            <v>0</v>
          </cell>
          <cell r="H63">
            <v>1</v>
          </cell>
          <cell r="I63">
            <v>50</v>
          </cell>
          <cell r="J63">
            <v>1167.3330000000001</v>
          </cell>
          <cell r="K63">
            <v>-103.80500000000006</v>
          </cell>
          <cell r="L63">
            <v>200</v>
          </cell>
          <cell r="M63">
            <v>150</v>
          </cell>
          <cell r="N63">
            <v>250</v>
          </cell>
          <cell r="O63">
            <v>250</v>
          </cell>
          <cell r="W63">
            <v>212.7056</v>
          </cell>
          <cell r="X63">
            <v>300</v>
          </cell>
          <cell r="Y63">
            <v>7.3255523126800606</v>
          </cell>
          <cell r="Z63">
            <v>1.9190185871928147</v>
          </cell>
          <cell r="AD63">
            <v>0</v>
          </cell>
          <cell r="AE63">
            <v>42.587800000000001</v>
          </cell>
          <cell r="AF63">
            <v>45.511600000000001</v>
          </cell>
          <cell r="AG63">
            <v>138.70580000000001</v>
          </cell>
          <cell r="AH63">
            <v>217.905</v>
          </cell>
          <cell r="AI63" t="str">
            <v>жц200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2214</v>
          </cell>
          <cell r="D64">
            <v>18050</v>
          </cell>
          <cell r="E64">
            <v>3664</v>
          </cell>
          <cell r="F64">
            <v>1563</v>
          </cell>
          <cell r="G64">
            <v>0</v>
          </cell>
          <cell r="H64">
            <v>0.4</v>
          </cell>
          <cell r="I64">
            <v>40</v>
          </cell>
          <cell r="J64">
            <v>3740</v>
          </cell>
          <cell r="K64">
            <v>-76</v>
          </cell>
          <cell r="L64">
            <v>700</v>
          </cell>
          <cell r="M64">
            <v>500</v>
          </cell>
          <cell r="N64">
            <v>600</v>
          </cell>
          <cell r="O64">
            <v>700</v>
          </cell>
          <cell r="W64">
            <v>642.79999999999995</v>
          </cell>
          <cell r="X64">
            <v>700</v>
          </cell>
          <cell r="Y64">
            <v>7.4097697573117616</v>
          </cell>
          <cell r="Z64">
            <v>2.4315494710640948</v>
          </cell>
          <cell r="AD64">
            <v>450</v>
          </cell>
          <cell r="AE64">
            <v>663.6</v>
          </cell>
          <cell r="AF64">
            <v>587.20000000000005</v>
          </cell>
          <cell r="AG64">
            <v>586.79999999999995</v>
          </cell>
          <cell r="AH64">
            <v>516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1803</v>
          </cell>
          <cell r="D65">
            <v>10248</v>
          </cell>
          <cell r="E65">
            <v>2696</v>
          </cell>
          <cell r="F65">
            <v>1273</v>
          </cell>
          <cell r="G65">
            <v>0</v>
          </cell>
          <cell r="H65">
            <v>0.4</v>
          </cell>
          <cell r="I65">
            <v>40</v>
          </cell>
          <cell r="J65">
            <v>2742</v>
          </cell>
          <cell r="K65">
            <v>-46</v>
          </cell>
          <cell r="L65">
            <v>500</v>
          </cell>
          <cell r="M65">
            <v>500</v>
          </cell>
          <cell r="N65">
            <v>700</v>
          </cell>
          <cell r="O65">
            <v>600</v>
          </cell>
          <cell r="W65">
            <v>539.20000000000005</v>
          </cell>
          <cell r="X65">
            <v>400</v>
          </cell>
          <cell r="Y65">
            <v>7.3683234421364983</v>
          </cell>
          <cell r="Z65">
            <v>2.3609050445103854</v>
          </cell>
          <cell r="AD65">
            <v>0</v>
          </cell>
          <cell r="AE65">
            <v>612.4</v>
          </cell>
          <cell r="AF65">
            <v>482.6</v>
          </cell>
          <cell r="AG65">
            <v>497.4</v>
          </cell>
          <cell r="AH65">
            <v>376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302.94799999999998</v>
          </cell>
          <cell r="D66">
            <v>1569.7719999999999</v>
          </cell>
          <cell r="E66">
            <v>493.49900000000002</v>
          </cell>
          <cell r="F66">
            <v>280.61200000000002</v>
          </cell>
          <cell r="G66" t="str">
            <v>ябл</v>
          </cell>
          <cell r="H66">
            <v>1</v>
          </cell>
          <cell r="I66">
            <v>40</v>
          </cell>
          <cell r="J66">
            <v>540.31299999999999</v>
          </cell>
          <cell r="K66">
            <v>-46.813999999999965</v>
          </cell>
          <cell r="L66">
            <v>70</v>
          </cell>
          <cell r="M66">
            <v>80</v>
          </cell>
          <cell r="N66">
            <v>110</v>
          </cell>
          <cell r="O66">
            <v>110</v>
          </cell>
          <cell r="W66">
            <v>98.69980000000001</v>
          </cell>
          <cell r="X66">
            <v>90</v>
          </cell>
          <cell r="Y66">
            <v>7.5036828848690673</v>
          </cell>
          <cell r="Z66">
            <v>2.8430858015923031</v>
          </cell>
          <cell r="AD66">
            <v>0</v>
          </cell>
          <cell r="AE66">
            <v>111.64320000000001</v>
          </cell>
          <cell r="AF66">
            <v>93.475800000000007</v>
          </cell>
          <cell r="AG66">
            <v>114.39659999999999</v>
          </cell>
          <cell r="AH66">
            <v>97.5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107.985</v>
          </cell>
          <cell r="D67">
            <v>628.19799999999998</v>
          </cell>
          <cell r="E67">
            <v>252.27699999999999</v>
          </cell>
          <cell r="F67">
            <v>176.51599999999999</v>
          </cell>
          <cell r="G67">
            <v>0</v>
          </cell>
          <cell r="H67">
            <v>1</v>
          </cell>
          <cell r="I67">
            <v>40</v>
          </cell>
          <cell r="J67">
            <v>250.584</v>
          </cell>
          <cell r="K67">
            <v>1.6929999999999836</v>
          </cell>
          <cell r="L67">
            <v>30</v>
          </cell>
          <cell r="M67">
            <v>50</v>
          </cell>
          <cell r="N67">
            <v>0</v>
          </cell>
          <cell r="O67">
            <v>60</v>
          </cell>
          <cell r="W67">
            <v>50.455399999999997</v>
          </cell>
          <cell r="X67">
            <v>70</v>
          </cell>
          <cell r="Y67">
            <v>7.6605477312636507</v>
          </cell>
          <cell r="Z67">
            <v>3.4984560621856136</v>
          </cell>
          <cell r="AD67">
            <v>0</v>
          </cell>
          <cell r="AE67">
            <v>49.446399999999997</v>
          </cell>
          <cell r="AF67">
            <v>48.9696</v>
          </cell>
          <cell r="AG67">
            <v>49.362200000000001</v>
          </cell>
          <cell r="AH67">
            <v>47.048000000000002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1107.942</v>
          </cell>
          <cell r="D68">
            <v>4386.8019999999997</v>
          </cell>
          <cell r="E68">
            <v>2003.0170000000001</v>
          </cell>
          <cell r="F68">
            <v>812.327</v>
          </cell>
          <cell r="G68" t="str">
            <v>ябл</v>
          </cell>
          <cell r="H68">
            <v>1</v>
          </cell>
          <cell r="I68">
            <v>40</v>
          </cell>
          <cell r="J68">
            <v>1978.191</v>
          </cell>
          <cell r="K68">
            <v>24.826000000000022</v>
          </cell>
          <cell r="L68">
            <v>300</v>
          </cell>
          <cell r="M68">
            <v>300</v>
          </cell>
          <cell r="N68">
            <v>600</v>
          </cell>
          <cell r="O68">
            <v>420</v>
          </cell>
          <cell r="W68">
            <v>400.60340000000002</v>
          </cell>
          <cell r="X68">
            <v>500</v>
          </cell>
          <cell r="Y68">
            <v>7.3197756184795235</v>
          </cell>
          <cell r="Z68">
            <v>2.0277586261125093</v>
          </cell>
          <cell r="AD68">
            <v>0</v>
          </cell>
          <cell r="AE68">
            <v>303.86599999999999</v>
          </cell>
          <cell r="AF68">
            <v>302.5034</v>
          </cell>
          <cell r="AG68">
            <v>383.97539999999998</v>
          </cell>
          <cell r="AH68">
            <v>417.43299999999999</v>
          </cell>
          <cell r="AI68" t="str">
            <v>жц200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132.57400000000001</v>
          </cell>
          <cell r="D69">
            <v>683.92899999999997</v>
          </cell>
          <cell r="E69">
            <v>241.536</v>
          </cell>
          <cell r="F69">
            <v>69.963999999999999</v>
          </cell>
          <cell r="G69">
            <v>0</v>
          </cell>
          <cell r="H69">
            <v>1</v>
          </cell>
          <cell r="I69">
            <v>40</v>
          </cell>
          <cell r="J69">
            <v>320.733</v>
          </cell>
          <cell r="K69">
            <v>-79.197000000000003</v>
          </cell>
          <cell r="L69">
            <v>30</v>
          </cell>
          <cell r="M69">
            <v>50</v>
          </cell>
          <cell r="N69">
            <v>60</v>
          </cell>
          <cell r="O69">
            <v>50</v>
          </cell>
          <cell r="W69">
            <v>48.307200000000002</v>
          </cell>
          <cell r="X69">
            <v>100</v>
          </cell>
          <cell r="Y69">
            <v>7.4515600158982513</v>
          </cell>
          <cell r="Z69">
            <v>1.4483141229464758</v>
          </cell>
          <cell r="AD69">
            <v>0</v>
          </cell>
          <cell r="AE69">
            <v>52.854399999999998</v>
          </cell>
          <cell r="AF69">
            <v>47.210799999999999</v>
          </cell>
          <cell r="AG69">
            <v>49.498800000000003</v>
          </cell>
          <cell r="AH69">
            <v>58.706000000000003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94</v>
          </cell>
          <cell r="D70">
            <v>369</v>
          </cell>
          <cell r="E70">
            <v>126</v>
          </cell>
          <cell r="F70">
            <v>72</v>
          </cell>
          <cell r="G70" t="str">
            <v>дк</v>
          </cell>
          <cell r="H70">
            <v>0.6</v>
          </cell>
          <cell r="I70">
            <v>60</v>
          </cell>
          <cell r="J70">
            <v>147</v>
          </cell>
          <cell r="K70">
            <v>-21</v>
          </cell>
          <cell r="L70">
            <v>20</v>
          </cell>
          <cell r="M70">
            <v>20</v>
          </cell>
          <cell r="N70">
            <v>0</v>
          </cell>
          <cell r="O70">
            <v>30</v>
          </cell>
          <cell r="W70">
            <v>25.2</v>
          </cell>
          <cell r="X70">
            <v>60</v>
          </cell>
          <cell r="Y70">
            <v>8.0158730158730158</v>
          </cell>
          <cell r="Z70">
            <v>2.8571428571428572</v>
          </cell>
          <cell r="AD70">
            <v>0</v>
          </cell>
          <cell r="AE70">
            <v>29.6</v>
          </cell>
          <cell r="AF70">
            <v>27.8</v>
          </cell>
          <cell r="AG70">
            <v>26.8</v>
          </cell>
          <cell r="AH70">
            <v>37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309</v>
          </cell>
          <cell r="D71">
            <v>1047</v>
          </cell>
          <cell r="E71">
            <v>463</v>
          </cell>
          <cell r="F71">
            <v>258</v>
          </cell>
          <cell r="G71" t="str">
            <v>ябл</v>
          </cell>
          <cell r="H71">
            <v>0.6</v>
          </cell>
          <cell r="I71">
            <v>60</v>
          </cell>
          <cell r="J71">
            <v>476</v>
          </cell>
          <cell r="K71">
            <v>-13</v>
          </cell>
          <cell r="L71">
            <v>70</v>
          </cell>
          <cell r="M71">
            <v>100</v>
          </cell>
          <cell r="N71">
            <v>120</v>
          </cell>
          <cell r="O71">
            <v>90</v>
          </cell>
          <cell r="W71">
            <v>92.6</v>
          </cell>
          <cell r="X71">
            <v>70</v>
          </cell>
          <cell r="Y71">
            <v>7.6457883369330455</v>
          </cell>
          <cell r="Z71">
            <v>2.7861771058315337</v>
          </cell>
          <cell r="AD71">
            <v>0</v>
          </cell>
          <cell r="AE71">
            <v>99</v>
          </cell>
          <cell r="AF71">
            <v>93.4</v>
          </cell>
          <cell r="AG71">
            <v>85.6</v>
          </cell>
          <cell r="AH71">
            <v>31</v>
          </cell>
          <cell r="AI71" t="str">
            <v>продокт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216</v>
          </cell>
          <cell r="D72">
            <v>1726</v>
          </cell>
          <cell r="E72">
            <v>539</v>
          </cell>
          <cell r="F72">
            <v>241</v>
          </cell>
          <cell r="G72" t="str">
            <v>ябл</v>
          </cell>
          <cell r="H72">
            <v>0.6</v>
          </cell>
          <cell r="I72">
            <v>60</v>
          </cell>
          <cell r="J72">
            <v>630</v>
          </cell>
          <cell r="K72">
            <v>-91</v>
          </cell>
          <cell r="L72">
            <v>60</v>
          </cell>
          <cell r="M72">
            <v>120</v>
          </cell>
          <cell r="N72">
            <v>200</v>
          </cell>
          <cell r="O72">
            <v>120</v>
          </cell>
          <cell r="W72">
            <v>107.8</v>
          </cell>
          <cell r="X72">
            <v>80</v>
          </cell>
          <cell r="Y72">
            <v>7.6159554730983308</v>
          </cell>
          <cell r="Z72">
            <v>2.235621521335807</v>
          </cell>
          <cell r="AD72">
            <v>0</v>
          </cell>
          <cell r="AE72">
            <v>119.8</v>
          </cell>
          <cell r="AF72">
            <v>111.2</v>
          </cell>
          <cell r="AG72">
            <v>112.4</v>
          </cell>
          <cell r="AH72">
            <v>72</v>
          </cell>
          <cell r="AI72" t="str">
            <v>продокт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106.413</v>
          </cell>
          <cell r="D73">
            <v>438.10599999999999</v>
          </cell>
          <cell r="E73">
            <v>225.553</v>
          </cell>
          <cell r="F73">
            <v>86.894999999999996</v>
          </cell>
          <cell r="G73">
            <v>0</v>
          </cell>
          <cell r="H73">
            <v>1</v>
          </cell>
          <cell r="I73">
            <v>30</v>
          </cell>
          <cell r="J73">
            <v>230.91800000000001</v>
          </cell>
          <cell r="K73">
            <v>-5.3650000000000091</v>
          </cell>
          <cell r="L73">
            <v>20</v>
          </cell>
          <cell r="M73">
            <v>60</v>
          </cell>
          <cell r="N73">
            <v>60</v>
          </cell>
          <cell r="O73">
            <v>60</v>
          </cell>
          <cell r="W73">
            <v>45.110599999999998</v>
          </cell>
          <cell r="X73">
            <v>40</v>
          </cell>
          <cell r="Y73">
            <v>7.2465229901619574</v>
          </cell>
          <cell r="Z73">
            <v>1.9262656670494296</v>
          </cell>
          <cell r="AD73">
            <v>0</v>
          </cell>
          <cell r="AE73">
            <v>31.479399999999998</v>
          </cell>
          <cell r="AF73">
            <v>42.158200000000001</v>
          </cell>
          <cell r="AG73">
            <v>39.160600000000002</v>
          </cell>
          <cell r="AH73">
            <v>28.158000000000001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264</v>
          </cell>
          <cell r="D74">
            <v>2332</v>
          </cell>
          <cell r="E74">
            <v>606</v>
          </cell>
          <cell r="F74">
            <v>470</v>
          </cell>
          <cell r="G74" t="str">
            <v>ябл,дк</v>
          </cell>
          <cell r="H74">
            <v>0.6</v>
          </cell>
          <cell r="I74">
            <v>60</v>
          </cell>
          <cell r="J74">
            <v>597</v>
          </cell>
          <cell r="K74">
            <v>9</v>
          </cell>
          <cell r="L74">
            <v>70</v>
          </cell>
          <cell r="M74">
            <v>50</v>
          </cell>
          <cell r="N74">
            <v>80</v>
          </cell>
          <cell r="O74">
            <v>130</v>
          </cell>
          <cell r="W74">
            <v>121.2</v>
          </cell>
          <cell r="X74">
            <v>110</v>
          </cell>
          <cell r="Y74">
            <v>7.5082508250825084</v>
          </cell>
          <cell r="Z74">
            <v>3.8778877887788776</v>
          </cell>
          <cell r="AD74">
            <v>0</v>
          </cell>
          <cell r="AE74">
            <v>147</v>
          </cell>
          <cell r="AF74">
            <v>138.19999999999999</v>
          </cell>
          <cell r="AG74">
            <v>137.4</v>
          </cell>
          <cell r="AH74">
            <v>78</v>
          </cell>
          <cell r="AI74">
            <v>0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530</v>
          </cell>
          <cell r="D75">
            <v>2371</v>
          </cell>
          <cell r="E75">
            <v>897</v>
          </cell>
          <cell r="F75">
            <v>373</v>
          </cell>
          <cell r="G75" t="str">
            <v>ябл,дк</v>
          </cell>
          <cell r="H75">
            <v>0.6</v>
          </cell>
          <cell r="I75">
            <v>60</v>
          </cell>
          <cell r="J75">
            <v>922</v>
          </cell>
          <cell r="K75">
            <v>-25</v>
          </cell>
          <cell r="L75">
            <v>80</v>
          </cell>
          <cell r="M75">
            <v>200</v>
          </cell>
          <cell r="N75">
            <v>300</v>
          </cell>
          <cell r="O75">
            <v>170</v>
          </cell>
          <cell r="W75">
            <v>179.4</v>
          </cell>
          <cell r="X75">
            <v>220</v>
          </cell>
          <cell r="Y75">
            <v>7.4860646599777034</v>
          </cell>
          <cell r="Z75">
            <v>2.0791527313266442</v>
          </cell>
          <cell r="AD75">
            <v>0</v>
          </cell>
          <cell r="AE75">
            <v>200.2</v>
          </cell>
          <cell r="AF75">
            <v>202.4</v>
          </cell>
          <cell r="AG75">
            <v>164.4</v>
          </cell>
          <cell r="AH75">
            <v>116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376</v>
          </cell>
          <cell r="D76">
            <v>1074</v>
          </cell>
          <cell r="E76">
            <v>787</v>
          </cell>
          <cell r="F76">
            <v>400</v>
          </cell>
          <cell r="G76">
            <v>0</v>
          </cell>
          <cell r="H76">
            <v>0.4</v>
          </cell>
          <cell r="I76" t="e">
            <v>#N/A</v>
          </cell>
          <cell r="J76">
            <v>819</v>
          </cell>
          <cell r="K76">
            <v>-32</v>
          </cell>
          <cell r="L76">
            <v>120</v>
          </cell>
          <cell r="M76">
            <v>70</v>
          </cell>
          <cell r="N76">
            <v>100</v>
          </cell>
          <cell r="O76">
            <v>150</v>
          </cell>
          <cell r="W76">
            <v>157.4</v>
          </cell>
          <cell r="X76">
            <v>320</v>
          </cell>
          <cell r="Y76">
            <v>7.3697585768742053</v>
          </cell>
          <cell r="Z76">
            <v>2.5412960609911055</v>
          </cell>
          <cell r="AD76">
            <v>0</v>
          </cell>
          <cell r="AE76">
            <v>156</v>
          </cell>
          <cell r="AF76">
            <v>150.4</v>
          </cell>
          <cell r="AG76">
            <v>150.6</v>
          </cell>
          <cell r="AH76">
            <v>207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449</v>
          </cell>
          <cell r="D77">
            <v>695</v>
          </cell>
          <cell r="E77">
            <v>878</v>
          </cell>
          <cell r="F77">
            <v>54</v>
          </cell>
          <cell r="G77">
            <v>0</v>
          </cell>
          <cell r="H77">
            <v>0.33</v>
          </cell>
          <cell r="I77">
            <v>60</v>
          </cell>
          <cell r="J77">
            <v>931</v>
          </cell>
          <cell r="K77">
            <v>-53</v>
          </cell>
          <cell r="L77">
            <v>100</v>
          </cell>
          <cell r="M77">
            <v>200</v>
          </cell>
          <cell r="N77">
            <v>300</v>
          </cell>
          <cell r="O77">
            <v>250</v>
          </cell>
          <cell r="W77">
            <v>175.6</v>
          </cell>
          <cell r="X77">
            <v>350</v>
          </cell>
          <cell r="Y77">
            <v>7.1412300683371299</v>
          </cell>
          <cell r="Z77">
            <v>0.30751708428246016</v>
          </cell>
          <cell r="AD77">
            <v>0</v>
          </cell>
          <cell r="AE77">
            <v>199.6</v>
          </cell>
          <cell r="AF77">
            <v>193</v>
          </cell>
          <cell r="AG77">
            <v>174.4</v>
          </cell>
          <cell r="AH77">
            <v>176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188</v>
          </cell>
          <cell r="D78">
            <v>1205</v>
          </cell>
          <cell r="E78">
            <v>660</v>
          </cell>
          <cell r="F78">
            <v>375</v>
          </cell>
          <cell r="G78">
            <v>0</v>
          </cell>
          <cell r="H78">
            <v>0.35</v>
          </cell>
          <cell r="I78" t="e">
            <v>#N/A</v>
          </cell>
          <cell r="J78">
            <v>688</v>
          </cell>
          <cell r="K78">
            <v>-28</v>
          </cell>
          <cell r="L78">
            <v>100</v>
          </cell>
          <cell r="M78">
            <v>80</v>
          </cell>
          <cell r="N78">
            <v>100</v>
          </cell>
          <cell r="O78">
            <v>140</v>
          </cell>
          <cell r="W78">
            <v>132</v>
          </cell>
          <cell r="X78">
            <v>200</v>
          </cell>
          <cell r="Y78">
            <v>7.5378787878787881</v>
          </cell>
          <cell r="Z78">
            <v>2.8409090909090908</v>
          </cell>
          <cell r="AD78">
            <v>0</v>
          </cell>
          <cell r="AE78">
            <v>137.6</v>
          </cell>
          <cell r="AF78">
            <v>126.6</v>
          </cell>
          <cell r="AG78">
            <v>134.4</v>
          </cell>
          <cell r="AH78">
            <v>158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552</v>
          </cell>
          <cell r="D79">
            <v>828</v>
          </cell>
          <cell r="E79">
            <v>283</v>
          </cell>
          <cell r="F79">
            <v>857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313</v>
          </cell>
          <cell r="K79">
            <v>-30</v>
          </cell>
          <cell r="L79">
            <v>50</v>
          </cell>
          <cell r="M79">
            <v>0</v>
          </cell>
          <cell r="N79">
            <v>0</v>
          </cell>
          <cell r="O79">
            <v>0</v>
          </cell>
          <cell r="W79">
            <v>56.6</v>
          </cell>
          <cell r="Y79">
            <v>16.024734982332156</v>
          </cell>
          <cell r="Z79">
            <v>15.141342756183745</v>
          </cell>
          <cell r="AD79">
            <v>0</v>
          </cell>
          <cell r="AE79">
            <v>59</v>
          </cell>
          <cell r="AF79">
            <v>67</v>
          </cell>
          <cell r="AG79">
            <v>51</v>
          </cell>
          <cell r="AH79">
            <v>44</v>
          </cell>
          <cell r="AI79" t="str">
            <v>октяб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1916</v>
          </cell>
          <cell r="D80">
            <v>27683</v>
          </cell>
          <cell r="E80">
            <v>6733</v>
          </cell>
          <cell r="F80">
            <v>3764</v>
          </cell>
          <cell r="G80">
            <v>0</v>
          </cell>
          <cell r="H80">
            <v>0.35</v>
          </cell>
          <cell r="I80">
            <v>40</v>
          </cell>
          <cell r="J80">
            <v>6824</v>
          </cell>
          <cell r="K80">
            <v>-91</v>
          </cell>
          <cell r="L80">
            <v>1000</v>
          </cell>
          <cell r="M80">
            <v>700</v>
          </cell>
          <cell r="N80">
            <v>1000</v>
          </cell>
          <cell r="O80">
            <v>1300</v>
          </cell>
          <cell r="W80">
            <v>1166.5999999999999</v>
          </cell>
          <cell r="X80">
            <v>1100</v>
          </cell>
          <cell r="Y80">
            <v>7.5981484656266076</v>
          </cell>
          <cell r="Z80">
            <v>3.2264700840048004</v>
          </cell>
          <cell r="AD80">
            <v>900</v>
          </cell>
          <cell r="AE80">
            <v>689</v>
          </cell>
          <cell r="AF80">
            <v>671.4</v>
          </cell>
          <cell r="AG80">
            <v>1099.4000000000001</v>
          </cell>
          <cell r="AH80">
            <v>920</v>
          </cell>
          <cell r="AI80" t="str">
            <v>октяб, жц700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2956</v>
          </cell>
          <cell r="D81">
            <v>46847</v>
          </cell>
          <cell r="E81">
            <v>14322</v>
          </cell>
          <cell r="F81">
            <v>6005</v>
          </cell>
          <cell r="G81">
            <v>0</v>
          </cell>
          <cell r="H81">
            <v>0.35</v>
          </cell>
          <cell r="I81">
            <v>45</v>
          </cell>
          <cell r="J81">
            <v>14470</v>
          </cell>
          <cell r="K81">
            <v>-148</v>
          </cell>
          <cell r="L81">
            <v>2000</v>
          </cell>
          <cell r="M81">
            <v>1900</v>
          </cell>
          <cell r="N81">
            <v>3400</v>
          </cell>
          <cell r="O81">
            <v>2600</v>
          </cell>
          <cell r="W81">
            <v>2424</v>
          </cell>
          <cell r="X81">
            <v>2300</v>
          </cell>
          <cell r="Y81">
            <v>7.5103135313531357</v>
          </cell>
          <cell r="Z81">
            <v>2.4773102310231021</v>
          </cell>
          <cell r="AD81">
            <v>2202</v>
          </cell>
          <cell r="AE81">
            <v>2194.4</v>
          </cell>
          <cell r="AF81">
            <v>2216.8000000000002</v>
          </cell>
          <cell r="AG81">
            <v>2347.4</v>
          </cell>
          <cell r="AH81">
            <v>1747</v>
          </cell>
          <cell r="AI81" t="str">
            <v>оконч, жц1100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718</v>
          </cell>
          <cell r="D82">
            <v>1352</v>
          </cell>
          <cell r="E82">
            <v>610</v>
          </cell>
          <cell r="F82">
            <v>720</v>
          </cell>
          <cell r="G82">
            <v>0</v>
          </cell>
          <cell r="H82">
            <v>0.4</v>
          </cell>
          <cell r="I82" t="e">
            <v>#N/A</v>
          </cell>
          <cell r="J82">
            <v>647</v>
          </cell>
          <cell r="K82">
            <v>-37</v>
          </cell>
          <cell r="L82">
            <v>100</v>
          </cell>
          <cell r="M82">
            <v>0</v>
          </cell>
          <cell r="N82">
            <v>100</v>
          </cell>
          <cell r="O82">
            <v>100</v>
          </cell>
          <cell r="W82">
            <v>122</v>
          </cell>
          <cell r="X82">
            <v>100</v>
          </cell>
          <cell r="Y82">
            <v>9.1803278688524586</v>
          </cell>
          <cell r="Z82">
            <v>5.9016393442622954</v>
          </cell>
          <cell r="AD82">
            <v>0</v>
          </cell>
          <cell r="AE82">
            <v>165</v>
          </cell>
          <cell r="AF82">
            <v>163.4</v>
          </cell>
          <cell r="AG82">
            <v>134.19999999999999</v>
          </cell>
          <cell r="AH82">
            <v>98</v>
          </cell>
          <cell r="AI82" t="str">
            <v>октяб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301.726</v>
          </cell>
          <cell r="D83">
            <v>859.08500000000004</v>
          </cell>
          <cell r="E83">
            <v>214.839</v>
          </cell>
          <cell r="F83">
            <v>217.24700000000001</v>
          </cell>
          <cell r="G83" t="str">
            <v>н</v>
          </cell>
          <cell r="H83">
            <v>1</v>
          </cell>
          <cell r="I83" t="e">
            <v>#N/A</v>
          </cell>
          <cell r="J83">
            <v>243.81899999999999</v>
          </cell>
          <cell r="K83">
            <v>-28.97999999999999</v>
          </cell>
          <cell r="L83">
            <v>0</v>
          </cell>
          <cell r="M83">
            <v>0</v>
          </cell>
          <cell r="N83">
            <v>20</v>
          </cell>
          <cell r="O83">
            <v>50</v>
          </cell>
          <cell r="W83">
            <v>42.967799999999997</v>
          </cell>
          <cell r="X83">
            <v>50</v>
          </cell>
          <cell r="Y83">
            <v>7.8488309850632341</v>
          </cell>
          <cell r="Z83">
            <v>5.0560419663096559</v>
          </cell>
          <cell r="AD83">
            <v>0</v>
          </cell>
          <cell r="AE83">
            <v>92.279799999999994</v>
          </cell>
          <cell r="AF83">
            <v>65.90979999999999</v>
          </cell>
          <cell r="AG83">
            <v>43.490200000000002</v>
          </cell>
          <cell r="AH83">
            <v>43.314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115</v>
          </cell>
          <cell r="D84">
            <v>936</v>
          </cell>
          <cell r="E84">
            <v>295</v>
          </cell>
          <cell r="F84">
            <v>96</v>
          </cell>
          <cell r="G84">
            <v>0</v>
          </cell>
          <cell r="H84">
            <v>0.4</v>
          </cell>
          <cell r="I84" t="e">
            <v>#N/A</v>
          </cell>
          <cell r="J84">
            <v>311</v>
          </cell>
          <cell r="K84">
            <v>-16</v>
          </cell>
          <cell r="L84">
            <v>30</v>
          </cell>
          <cell r="M84">
            <v>0</v>
          </cell>
          <cell r="N84">
            <v>120</v>
          </cell>
          <cell r="O84">
            <v>50</v>
          </cell>
          <cell r="W84">
            <v>59</v>
          </cell>
          <cell r="X84">
            <v>150</v>
          </cell>
          <cell r="Y84">
            <v>7.5593220338983054</v>
          </cell>
          <cell r="Z84">
            <v>1.6271186440677967</v>
          </cell>
          <cell r="AD84">
            <v>0</v>
          </cell>
          <cell r="AE84">
            <v>53.8</v>
          </cell>
          <cell r="AF84">
            <v>51.6</v>
          </cell>
          <cell r="AG84">
            <v>52</v>
          </cell>
          <cell r="AH84">
            <v>67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130.20099999999999</v>
          </cell>
          <cell r="D85">
            <v>115.627</v>
          </cell>
          <cell r="E85">
            <v>81.025000000000006</v>
          </cell>
          <cell r="F85">
            <v>93.15</v>
          </cell>
          <cell r="G85">
            <v>0</v>
          </cell>
          <cell r="H85">
            <v>1</v>
          </cell>
          <cell r="I85" t="e">
            <v>#N/A</v>
          </cell>
          <cell r="J85">
            <v>81.694000000000003</v>
          </cell>
          <cell r="K85">
            <v>-0.66899999999999693</v>
          </cell>
          <cell r="L85">
            <v>0</v>
          </cell>
          <cell r="M85">
            <v>0</v>
          </cell>
          <cell r="N85">
            <v>20</v>
          </cell>
          <cell r="O85">
            <v>0</v>
          </cell>
          <cell r="W85">
            <v>16.205000000000002</v>
          </cell>
          <cell r="X85">
            <v>20</v>
          </cell>
          <cell r="Y85">
            <v>8.2165998148719517</v>
          </cell>
          <cell r="Z85">
            <v>5.7482258562172168</v>
          </cell>
          <cell r="AD85">
            <v>0</v>
          </cell>
          <cell r="AE85">
            <v>14.1768</v>
          </cell>
          <cell r="AF85">
            <v>20.174799999999998</v>
          </cell>
          <cell r="AG85">
            <v>12.748999999999999</v>
          </cell>
          <cell r="AH85">
            <v>12.311999999999999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233</v>
          </cell>
          <cell r="D86">
            <v>1610</v>
          </cell>
          <cell r="E86">
            <v>648</v>
          </cell>
          <cell r="F86">
            <v>831</v>
          </cell>
          <cell r="G86">
            <v>0</v>
          </cell>
          <cell r="H86">
            <v>0.2</v>
          </cell>
          <cell r="I86" t="e">
            <v>#N/A</v>
          </cell>
          <cell r="J86">
            <v>666</v>
          </cell>
          <cell r="K86">
            <v>-18</v>
          </cell>
          <cell r="L86">
            <v>100</v>
          </cell>
          <cell r="M86">
            <v>0</v>
          </cell>
          <cell r="N86">
            <v>100</v>
          </cell>
          <cell r="O86">
            <v>0</v>
          </cell>
          <cell r="W86">
            <v>129.6</v>
          </cell>
          <cell r="Y86">
            <v>7.9552469135802468</v>
          </cell>
          <cell r="Z86">
            <v>6.4120370370370372</v>
          </cell>
          <cell r="AD86">
            <v>0</v>
          </cell>
          <cell r="AE86">
            <v>147.6</v>
          </cell>
          <cell r="AF86">
            <v>123</v>
          </cell>
          <cell r="AG86">
            <v>144.6</v>
          </cell>
          <cell r="AH86">
            <v>91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236</v>
          </cell>
          <cell r="D87">
            <v>2142</v>
          </cell>
          <cell r="E87">
            <v>396</v>
          </cell>
          <cell r="F87">
            <v>789</v>
          </cell>
          <cell r="G87">
            <v>0</v>
          </cell>
          <cell r="H87">
            <v>0.3</v>
          </cell>
          <cell r="I87" t="e">
            <v>#N/A</v>
          </cell>
          <cell r="J87">
            <v>432</v>
          </cell>
          <cell r="K87">
            <v>-36</v>
          </cell>
          <cell r="L87">
            <v>120</v>
          </cell>
          <cell r="M87">
            <v>0</v>
          </cell>
          <cell r="N87">
            <v>0</v>
          </cell>
          <cell r="O87">
            <v>0</v>
          </cell>
          <cell r="W87">
            <v>79.2</v>
          </cell>
          <cell r="Y87">
            <v>11.477272727272727</v>
          </cell>
          <cell r="Z87">
            <v>9.962121212121211</v>
          </cell>
          <cell r="AD87">
            <v>0</v>
          </cell>
          <cell r="AE87">
            <v>193.4</v>
          </cell>
          <cell r="AF87">
            <v>192.2</v>
          </cell>
          <cell r="AG87">
            <v>141</v>
          </cell>
          <cell r="AH87">
            <v>51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277.291</v>
          </cell>
          <cell r="D88">
            <v>1323.319</v>
          </cell>
          <cell r="E88">
            <v>467.88799999999998</v>
          </cell>
          <cell r="F88">
            <v>221.733</v>
          </cell>
          <cell r="G88">
            <v>0</v>
          </cell>
          <cell r="H88">
            <v>1</v>
          </cell>
          <cell r="I88" t="e">
            <v>#N/A</v>
          </cell>
          <cell r="J88">
            <v>538.06799999999998</v>
          </cell>
          <cell r="K88">
            <v>-70.180000000000007</v>
          </cell>
          <cell r="L88">
            <v>40</v>
          </cell>
          <cell r="M88">
            <v>100</v>
          </cell>
          <cell r="N88">
            <v>170</v>
          </cell>
          <cell r="O88">
            <v>120</v>
          </cell>
          <cell r="W88">
            <v>93.57759999999999</v>
          </cell>
          <cell r="X88">
            <v>100</v>
          </cell>
          <cell r="Y88">
            <v>8.0332579591697169</v>
          </cell>
          <cell r="Z88">
            <v>2.3695093697637044</v>
          </cell>
          <cell r="AD88">
            <v>0</v>
          </cell>
          <cell r="AE88">
            <v>101.1546</v>
          </cell>
          <cell r="AF88">
            <v>84.976599999999991</v>
          </cell>
          <cell r="AG88">
            <v>83.524199999999993</v>
          </cell>
          <cell r="AH88">
            <v>47.426000000000002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2685.9229999999998</v>
          </cell>
          <cell r="D89">
            <v>10796.620999999999</v>
          </cell>
          <cell r="E89">
            <v>4591.04</v>
          </cell>
          <cell r="F89">
            <v>2481.0450000000001</v>
          </cell>
          <cell r="G89">
            <v>0</v>
          </cell>
          <cell r="H89">
            <v>1</v>
          </cell>
          <cell r="I89" t="e">
            <v>#N/A</v>
          </cell>
          <cell r="J89">
            <v>4622.51</v>
          </cell>
          <cell r="K89">
            <v>-31.470000000000255</v>
          </cell>
          <cell r="L89">
            <v>400</v>
          </cell>
          <cell r="M89">
            <v>800</v>
          </cell>
          <cell r="N89">
            <v>1300</v>
          </cell>
          <cell r="O89">
            <v>1200</v>
          </cell>
          <cell r="W89">
            <v>918.20799999999997</v>
          </cell>
          <cell r="X89">
            <v>1000</v>
          </cell>
          <cell r="Y89">
            <v>7.8207170924235037</v>
          </cell>
          <cell r="Z89">
            <v>2.7020511692339864</v>
          </cell>
          <cell r="AD89">
            <v>0</v>
          </cell>
          <cell r="AE89">
            <v>839.7023999999999</v>
          </cell>
          <cell r="AF89">
            <v>864.83359999999993</v>
          </cell>
          <cell r="AG89">
            <v>823.68780000000004</v>
          </cell>
          <cell r="AH89">
            <v>631.572</v>
          </cell>
          <cell r="AI89" t="str">
            <v>октяб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3009.442</v>
          </cell>
          <cell r="D90">
            <v>16861.048999999999</v>
          </cell>
          <cell r="E90">
            <v>5391.0379999999996</v>
          </cell>
          <cell r="F90">
            <v>3768.13</v>
          </cell>
          <cell r="G90">
            <v>0</v>
          </cell>
          <cell r="H90">
            <v>1</v>
          </cell>
          <cell r="I90" t="e">
            <v>#N/A</v>
          </cell>
          <cell r="J90">
            <v>5473.8919999999998</v>
          </cell>
          <cell r="K90">
            <v>-82.854000000000269</v>
          </cell>
          <cell r="L90">
            <v>1000</v>
          </cell>
          <cell r="M90">
            <v>0</v>
          </cell>
          <cell r="N90">
            <v>500</v>
          </cell>
          <cell r="O90">
            <v>1200</v>
          </cell>
          <cell r="W90">
            <v>1072.1777999999999</v>
          </cell>
          <cell r="X90">
            <v>1600</v>
          </cell>
          <cell r="Y90">
            <v>7.5249925898484378</v>
          </cell>
          <cell r="Z90">
            <v>3.5144637391298348</v>
          </cell>
          <cell r="AD90">
            <v>30.149000000000001</v>
          </cell>
          <cell r="AE90">
            <v>1493.7356</v>
          </cell>
          <cell r="AF90">
            <v>1370.1155999999999</v>
          </cell>
          <cell r="AG90">
            <v>1247.0293999999999</v>
          </cell>
          <cell r="AH90">
            <v>1007.153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2963.9789999999998</v>
          </cell>
          <cell r="D91">
            <v>19604.135999999999</v>
          </cell>
          <cell r="E91">
            <v>7769.1790000000001</v>
          </cell>
          <cell r="F91">
            <v>3446.422</v>
          </cell>
          <cell r="G91">
            <v>0</v>
          </cell>
          <cell r="H91">
            <v>1</v>
          </cell>
          <cell r="I91" t="e">
            <v>#N/A</v>
          </cell>
          <cell r="J91">
            <v>7971.9189999999999</v>
          </cell>
          <cell r="K91">
            <v>-202.73999999999978</v>
          </cell>
          <cell r="L91">
            <v>1000</v>
          </cell>
          <cell r="M91">
            <v>1700</v>
          </cell>
          <cell r="N91">
            <v>2000</v>
          </cell>
          <cell r="O91">
            <v>2000</v>
          </cell>
          <cell r="W91">
            <v>1553.8358000000001</v>
          </cell>
          <cell r="X91">
            <v>1600</v>
          </cell>
          <cell r="Y91">
            <v>7.559628887428131</v>
          </cell>
          <cell r="Z91">
            <v>2.2180091358430536</v>
          </cell>
          <cell r="AD91">
            <v>0</v>
          </cell>
          <cell r="AE91">
            <v>1235.8150000000001</v>
          </cell>
          <cell r="AF91">
            <v>1273.5524</v>
          </cell>
          <cell r="AG91">
            <v>1427.7892000000002</v>
          </cell>
          <cell r="AH91">
            <v>1331.6959999999999</v>
          </cell>
          <cell r="AI91" t="str">
            <v>октяб, жц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98.405000000000001</v>
          </cell>
          <cell r="D92">
            <v>604.68499999999995</v>
          </cell>
          <cell r="E92">
            <v>219.232</v>
          </cell>
          <cell r="F92">
            <v>238.53800000000001</v>
          </cell>
          <cell r="G92">
            <v>0</v>
          </cell>
          <cell r="H92">
            <v>1</v>
          </cell>
          <cell r="I92" t="e">
            <v>#N/A</v>
          </cell>
          <cell r="J92">
            <v>222.12200000000001</v>
          </cell>
          <cell r="K92">
            <v>-2.8900000000000148</v>
          </cell>
          <cell r="L92">
            <v>30</v>
          </cell>
          <cell r="M92">
            <v>0</v>
          </cell>
          <cell r="N92">
            <v>0</v>
          </cell>
          <cell r="O92">
            <v>30</v>
          </cell>
          <cell r="W92">
            <v>43.846400000000003</v>
          </cell>
          <cell r="X92">
            <v>50</v>
          </cell>
          <cell r="Y92">
            <v>7.9490676543570276</v>
          </cell>
          <cell r="Z92">
            <v>5.4403098087870383</v>
          </cell>
          <cell r="AD92">
            <v>0</v>
          </cell>
          <cell r="AE92">
            <v>44.132600000000004</v>
          </cell>
          <cell r="AF92">
            <v>40.779000000000003</v>
          </cell>
          <cell r="AG92">
            <v>48.795200000000001</v>
          </cell>
          <cell r="AH92">
            <v>59.604999999999997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84</v>
          </cell>
          <cell r="D93">
            <v>354</v>
          </cell>
          <cell r="E93">
            <v>144</v>
          </cell>
          <cell r="F93">
            <v>47</v>
          </cell>
          <cell r="G93">
            <v>0</v>
          </cell>
          <cell r="H93">
            <v>0.5</v>
          </cell>
          <cell r="I93" t="e">
            <v>#N/A</v>
          </cell>
          <cell r="J93">
            <v>174</v>
          </cell>
          <cell r="K93">
            <v>-30</v>
          </cell>
          <cell r="L93">
            <v>30</v>
          </cell>
          <cell r="M93">
            <v>80</v>
          </cell>
          <cell r="N93">
            <v>0</v>
          </cell>
          <cell r="O93">
            <v>50</v>
          </cell>
          <cell r="W93">
            <v>28.8</v>
          </cell>
          <cell r="X93">
            <v>20</v>
          </cell>
          <cell r="Y93">
            <v>7.8819444444444446</v>
          </cell>
          <cell r="Z93">
            <v>1.6319444444444444</v>
          </cell>
          <cell r="AD93">
            <v>0</v>
          </cell>
          <cell r="AE93">
            <v>26.4</v>
          </cell>
          <cell r="AF93">
            <v>28.8</v>
          </cell>
          <cell r="AG93">
            <v>26.8</v>
          </cell>
          <cell r="AH93">
            <v>31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68.468999999999994</v>
          </cell>
          <cell r="D94">
            <v>106.402</v>
          </cell>
          <cell r="E94">
            <v>30.271999999999998</v>
          </cell>
          <cell r="F94">
            <v>90.599000000000004</v>
          </cell>
          <cell r="G94">
            <v>0</v>
          </cell>
          <cell r="H94">
            <v>1</v>
          </cell>
          <cell r="I94" t="e">
            <v>#N/A</v>
          </cell>
          <cell r="J94">
            <v>52.5</v>
          </cell>
          <cell r="K94">
            <v>-22.228000000000002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W94">
            <v>6.0543999999999993</v>
          </cell>
          <cell r="Y94">
            <v>14.964158298097255</v>
          </cell>
          <cell r="Z94">
            <v>14.964158298097255</v>
          </cell>
          <cell r="AD94">
            <v>0</v>
          </cell>
          <cell r="AE94">
            <v>2.3428</v>
          </cell>
          <cell r="AF94">
            <v>9.5841999999999992</v>
          </cell>
          <cell r="AG94">
            <v>8.7105999999999995</v>
          </cell>
          <cell r="AH94">
            <v>1.474</v>
          </cell>
          <cell r="AI94" t="str">
            <v>увел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606</v>
          </cell>
          <cell r="D95">
            <v>7456</v>
          </cell>
          <cell r="E95">
            <v>1975</v>
          </cell>
          <cell r="F95">
            <v>659</v>
          </cell>
          <cell r="G95">
            <v>0</v>
          </cell>
          <cell r="H95">
            <v>0.3</v>
          </cell>
          <cell r="I95" t="e">
            <v>#N/A</v>
          </cell>
          <cell r="J95">
            <v>2050</v>
          </cell>
          <cell r="K95">
            <v>-75</v>
          </cell>
          <cell r="L95">
            <v>300</v>
          </cell>
          <cell r="M95">
            <v>500</v>
          </cell>
          <cell r="N95">
            <v>0</v>
          </cell>
          <cell r="O95">
            <v>320</v>
          </cell>
          <cell r="W95">
            <v>294.2</v>
          </cell>
          <cell r="X95">
            <v>400</v>
          </cell>
          <cell r="Y95">
            <v>7.4065261726716525</v>
          </cell>
          <cell r="Z95">
            <v>2.2399728076138681</v>
          </cell>
          <cell r="AD95">
            <v>504</v>
          </cell>
          <cell r="AE95">
            <v>297</v>
          </cell>
          <cell r="AF95">
            <v>261.8</v>
          </cell>
          <cell r="AG95">
            <v>285.39999999999998</v>
          </cell>
          <cell r="AH95">
            <v>346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434</v>
          </cell>
          <cell r="D96">
            <v>2223</v>
          </cell>
          <cell r="E96">
            <v>741</v>
          </cell>
          <cell r="F96">
            <v>455</v>
          </cell>
          <cell r="G96">
            <v>0</v>
          </cell>
          <cell r="H96">
            <v>0.3</v>
          </cell>
          <cell r="I96" t="e">
            <v>#N/A</v>
          </cell>
          <cell r="J96">
            <v>763</v>
          </cell>
          <cell r="K96">
            <v>-22</v>
          </cell>
          <cell r="L96">
            <v>50</v>
          </cell>
          <cell r="M96">
            <v>200</v>
          </cell>
          <cell r="N96">
            <v>0</v>
          </cell>
          <cell r="O96">
            <v>170</v>
          </cell>
          <cell r="W96">
            <v>148.19999999999999</v>
          </cell>
          <cell r="X96">
            <v>220</v>
          </cell>
          <cell r="Y96">
            <v>7.388663967611337</v>
          </cell>
          <cell r="Z96">
            <v>3.0701754385964914</v>
          </cell>
          <cell r="AD96">
            <v>0</v>
          </cell>
          <cell r="AE96">
            <v>187.4</v>
          </cell>
          <cell r="AF96">
            <v>156</v>
          </cell>
          <cell r="AG96">
            <v>155.19999999999999</v>
          </cell>
          <cell r="AH96">
            <v>149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617</v>
          </cell>
          <cell r="D97">
            <v>5155</v>
          </cell>
          <cell r="E97">
            <v>1239</v>
          </cell>
          <cell r="F97">
            <v>537</v>
          </cell>
          <cell r="G97">
            <v>0</v>
          </cell>
          <cell r="H97">
            <v>0.3</v>
          </cell>
          <cell r="I97" t="e">
            <v>#N/A</v>
          </cell>
          <cell r="J97">
            <v>1274</v>
          </cell>
          <cell r="K97">
            <v>-35</v>
          </cell>
          <cell r="L97">
            <v>100</v>
          </cell>
          <cell r="M97">
            <v>350</v>
          </cell>
          <cell r="N97">
            <v>0</v>
          </cell>
          <cell r="O97">
            <v>220</v>
          </cell>
          <cell r="W97">
            <v>207</v>
          </cell>
          <cell r="X97">
            <v>320</v>
          </cell>
          <cell r="Y97">
            <v>7.3768115942028984</v>
          </cell>
          <cell r="Z97">
            <v>2.5942028985507246</v>
          </cell>
          <cell r="AD97">
            <v>204</v>
          </cell>
          <cell r="AE97">
            <v>237.8</v>
          </cell>
          <cell r="AF97">
            <v>221.4</v>
          </cell>
          <cell r="AG97">
            <v>205.8</v>
          </cell>
          <cell r="AH97">
            <v>230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443</v>
          </cell>
          <cell r="D98">
            <v>1814</v>
          </cell>
          <cell r="E98">
            <v>721</v>
          </cell>
          <cell r="F98">
            <v>520</v>
          </cell>
          <cell r="G98">
            <v>0</v>
          </cell>
          <cell r="H98">
            <v>0.3</v>
          </cell>
          <cell r="I98" t="e">
            <v>#N/A</v>
          </cell>
          <cell r="J98">
            <v>749</v>
          </cell>
          <cell r="K98">
            <v>-28</v>
          </cell>
          <cell r="L98">
            <v>50</v>
          </cell>
          <cell r="M98">
            <v>100</v>
          </cell>
          <cell r="N98">
            <v>0</v>
          </cell>
          <cell r="O98">
            <v>160</v>
          </cell>
          <cell r="W98">
            <v>144.19999999999999</v>
          </cell>
          <cell r="X98">
            <v>240</v>
          </cell>
          <cell r="Y98">
            <v>7.4202496532593623</v>
          </cell>
          <cell r="Z98">
            <v>3.606102635228849</v>
          </cell>
          <cell r="AD98">
            <v>0</v>
          </cell>
          <cell r="AE98">
            <v>170.6</v>
          </cell>
          <cell r="AF98">
            <v>150</v>
          </cell>
          <cell r="AG98">
            <v>143</v>
          </cell>
          <cell r="AH98">
            <v>159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1002</v>
          </cell>
          <cell r="E99">
            <v>150</v>
          </cell>
          <cell r="G99">
            <v>0</v>
          </cell>
          <cell r="H99">
            <v>0.33</v>
          </cell>
          <cell r="I99" t="e">
            <v>#N/A</v>
          </cell>
          <cell r="J99">
            <v>150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150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3</v>
          </cell>
          <cell r="D100">
            <v>16</v>
          </cell>
          <cell r="E100">
            <v>5</v>
          </cell>
          <cell r="F100">
            <v>13</v>
          </cell>
          <cell r="G100">
            <v>0</v>
          </cell>
          <cell r="H100">
            <v>0.3</v>
          </cell>
          <cell r="I100" t="e">
            <v>#N/A</v>
          </cell>
          <cell r="J100">
            <v>12</v>
          </cell>
          <cell r="K100">
            <v>-7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W100">
            <v>1</v>
          </cell>
          <cell r="Y100">
            <v>13</v>
          </cell>
          <cell r="Z100">
            <v>13</v>
          </cell>
          <cell r="AD100">
            <v>0</v>
          </cell>
          <cell r="AE100">
            <v>1.8</v>
          </cell>
          <cell r="AF100">
            <v>1.4</v>
          </cell>
          <cell r="AG100">
            <v>1.4</v>
          </cell>
          <cell r="AH100">
            <v>3</v>
          </cell>
          <cell r="AI100" t="str">
            <v>увел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461</v>
          </cell>
          <cell r="D101">
            <v>406</v>
          </cell>
          <cell r="E101">
            <v>378</v>
          </cell>
          <cell r="F101">
            <v>278</v>
          </cell>
          <cell r="G101">
            <v>0</v>
          </cell>
          <cell r="H101">
            <v>0.12</v>
          </cell>
          <cell r="I101" t="e">
            <v>#N/A</v>
          </cell>
          <cell r="J101">
            <v>387</v>
          </cell>
          <cell r="K101">
            <v>-9</v>
          </cell>
          <cell r="L101">
            <v>0</v>
          </cell>
          <cell r="M101">
            <v>250</v>
          </cell>
          <cell r="N101">
            <v>0</v>
          </cell>
          <cell r="O101">
            <v>150</v>
          </cell>
          <cell r="W101">
            <v>75.599999999999994</v>
          </cell>
          <cell r="Y101">
            <v>8.9682539682539684</v>
          </cell>
          <cell r="Z101">
            <v>3.6772486772486777</v>
          </cell>
          <cell r="AD101">
            <v>0</v>
          </cell>
          <cell r="AE101">
            <v>92.4</v>
          </cell>
          <cell r="AF101">
            <v>68.599999999999994</v>
          </cell>
          <cell r="AG101">
            <v>67</v>
          </cell>
          <cell r="AH101">
            <v>70</v>
          </cell>
          <cell r="AI101" t="str">
            <v>выв?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406</v>
          </cell>
          <cell r="D102">
            <v>1021</v>
          </cell>
          <cell r="E102">
            <v>836</v>
          </cell>
          <cell r="F102">
            <v>341</v>
          </cell>
          <cell r="G102">
            <v>0</v>
          </cell>
          <cell r="H102">
            <v>7.0000000000000007E-2</v>
          </cell>
          <cell r="I102" t="e">
            <v>#N/A</v>
          </cell>
          <cell r="J102">
            <v>1034</v>
          </cell>
          <cell r="K102">
            <v>-198</v>
          </cell>
          <cell r="L102">
            <v>150</v>
          </cell>
          <cell r="M102">
            <v>800</v>
          </cell>
          <cell r="N102">
            <v>0</v>
          </cell>
          <cell r="O102">
            <v>200</v>
          </cell>
          <cell r="W102">
            <v>167.2</v>
          </cell>
          <cell r="Y102">
            <v>8.9174641148325371</v>
          </cell>
          <cell r="Z102">
            <v>2.0394736842105265</v>
          </cell>
          <cell r="AD102">
            <v>0</v>
          </cell>
          <cell r="AE102">
            <v>98.4</v>
          </cell>
          <cell r="AF102">
            <v>70.2</v>
          </cell>
          <cell r="AG102">
            <v>104.6</v>
          </cell>
          <cell r="AH102">
            <v>73</v>
          </cell>
          <cell r="AI102" t="str">
            <v>Ларин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241</v>
          </cell>
          <cell r="D103">
            <v>401</v>
          </cell>
          <cell r="E103">
            <v>343</v>
          </cell>
          <cell r="F103">
            <v>88</v>
          </cell>
          <cell r="G103">
            <v>0</v>
          </cell>
          <cell r="H103">
            <v>7.0000000000000007E-2</v>
          </cell>
          <cell r="I103" t="e">
            <v>#N/A</v>
          </cell>
          <cell r="J103">
            <v>395</v>
          </cell>
          <cell r="K103">
            <v>-52</v>
          </cell>
          <cell r="L103">
            <v>0</v>
          </cell>
          <cell r="M103">
            <v>250</v>
          </cell>
          <cell r="N103">
            <v>0</v>
          </cell>
          <cell r="O103">
            <v>100</v>
          </cell>
          <cell r="W103">
            <v>68.599999999999994</v>
          </cell>
          <cell r="X103">
            <v>200</v>
          </cell>
          <cell r="Y103">
            <v>9.3002915451895056</v>
          </cell>
          <cell r="Z103">
            <v>1.282798833819242</v>
          </cell>
          <cell r="AD103">
            <v>0</v>
          </cell>
          <cell r="AE103">
            <v>70.599999999999994</v>
          </cell>
          <cell r="AF103">
            <v>65</v>
          </cell>
          <cell r="AG103">
            <v>56.2</v>
          </cell>
          <cell r="AH103">
            <v>101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645</v>
          </cell>
          <cell r="D104">
            <v>1555</v>
          </cell>
          <cell r="E104">
            <v>1010</v>
          </cell>
          <cell r="F104">
            <v>765</v>
          </cell>
          <cell r="G104">
            <v>0</v>
          </cell>
          <cell r="H104">
            <v>7.0000000000000007E-2</v>
          </cell>
          <cell r="I104" t="e">
            <v>#N/A</v>
          </cell>
          <cell r="J104">
            <v>1059</v>
          </cell>
          <cell r="K104">
            <v>-49</v>
          </cell>
          <cell r="L104">
            <v>150</v>
          </cell>
          <cell r="M104">
            <v>600</v>
          </cell>
          <cell r="N104">
            <v>0</v>
          </cell>
          <cell r="O104">
            <v>200</v>
          </cell>
          <cell r="W104">
            <v>202</v>
          </cell>
          <cell r="X104">
            <v>100</v>
          </cell>
          <cell r="Y104">
            <v>8.9851485148514847</v>
          </cell>
          <cell r="Z104">
            <v>3.7871287128712869</v>
          </cell>
          <cell r="AD104">
            <v>0</v>
          </cell>
          <cell r="AE104">
            <v>146.80000000000001</v>
          </cell>
          <cell r="AF104">
            <v>111</v>
          </cell>
          <cell r="AG104">
            <v>163.6</v>
          </cell>
          <cell r="AH104">
            <v>117</v>
          </cell>
          <cell r="AI104" t="str">
            <v>Ларин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467</v>
          </cell>
          <cell r="D105">
            <v>2041</v>
          </cell>
          <cell r="E105">
            <v>1086</v>
          </cell>
          <cell r="F105">
            <v>782</v>
          </cell>
          <cell r="G105">
            <v>0</v>
          </cell>
          <cell r="H105">
            <v>7.0000000000000007E-2</v>
          </cell>
          <cell r="I105">
            <v>90</v>
          </cell>
          <cell r="J105">
            <v>1123</v>
          </cell>
          <cell r="K105">
            <v>-37</v>
          </cell>
          <cell r="L105">
            <v>150</v>
          </cell>
          <cell r="M105">
            <v>600</v>
          </cell>
          <cell r="N105">
            <v>0</v>
          </cell>
          <cell r="O105">
            <v>250</v>
          </cell>
          <cell r="W105">
            <v>217.2</v>
          </cell>
          <cell r="X105">
            <v>100</v>
          </cell>
          <cell r="Y105">
            <v>8.6648250460405158</v>
          </cell>
          <cell r="Z105">
            <v>3.6003683241252302</v>
          </cell>
          <cell r="AD105">
            <v>0</v>
          </cell>
          <cell r="AE105">
            <v>171.8</v>
          </cell>
          <cell r="AF105">
            <v>125.4</v>
          </cell>
          <cell r="AG105">
            <v>175</v>
          </cell>
          <cell r="AH105">
            <v>138</v>
          </cell>
          <cell r="AI105" t="str">
            <v>Ларин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742</v>
          </cell>
          <cell r="D106">
            <v>349</v>
          </cell>
          <cell r="E106">
            <v>467</v>
          </cell>
          <cell r="F106">
            <v>296</v>
          </cell>
          <cell r="G106">
            <v>0</v>
          </cell>
          <cell r="H106">
            <v>7.0000000000000007E-2</v>
          </cell>
          <cell r="I106" t="e">
            <v>#N/A</v>
          </cell>
          <cell r="J106">
            <v>486</v>
          </cell>
          <cell r="K106">
            <v>-19</v>
          </cell>
          <cell r="L106">
            <v>80</v>
          </cell>
          <cell r="M106">
            <v>300</v>
          </cell>
          <cell r="N106">
            <v>0</v>
          </cell>
          <cell r="O106">
            <v>150</v>
          </cell>
          <cell r="W106">
            <v>93.4</v>
          </cell>
          <cell r="Y106">
            <v>8.8436830835117775</v>
          </cell>
          <cell r="Z106">
            <v>3.1691648822269807</v>
          </cell>
          <cell r="AD106">
            <v>0</v>
          </cell>
          <cell r="AE106">
            <v>136.4</v>
          </cell>
          <cell r="AF106">
            <v>88.4</v>
          </cell>
          <cell r="AG106">
            <v>75.599999999999994</v>
          </cell>
          <cell r="AH106">
            <v>100</v>
          </cell>
          <cell r="AI106" t="str">
            <v>увел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621</v>
          </cell>
          <cell r="D107">
            <v>69</v>
          </cell>
          <cell r="E107">
            <v>335</v>
          </cell>
          <cell r="F107">
            <v>348</v>
          </cell>
          <cell r="G107">
            <v>0</v>
          </cell>
          <cell r="H107">
            <v>5.5E-2</v>
          </cell>
          <cell r="I107" t="e">
            <v>#N/A</v>
          </cell>
          <cell r="J107">
            <v>342</v>
          </cell>
          <cell r="K107">
            <v>-7</v>
          </cell>
          <cell r="L107">
            <v>30</v>
          </cell>
          <cell r="M107">
            <v>0</v>
          </cell>
          <cell r="N107">
            <v>0</v>
          </cell>
          <cell r="O107">
            <v>50</v>
          </cell>
          <cell r="W107">
            <v>67</v>
          </cell>
          <cell r="X107">
            <v>150</v>
          </cell>
          <cell r="Y107">
            <v>8.6268656716417915</v>
          </cell>
          <cell r="Z107">
            <v>5.1940298507462686</v>
          </cell>
          <cell r="AD107">
            <v>0</v>
          </cell>
          <cell r="AE107">
            <v>100.4</v>
          </cell>
          <cell r="AF107">
            <v>64</v>
          </cell>
          <cell r="AG107">
            <v>58.4</v>
          </cell>
          <cell r="AH107">
            <v>74</v>
          </cell>
          <cell r="AI107" t="str">
            <v>увел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04.10.2025 - 10.10.2025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19.100000000000001</v>
          </cell>
          <cell r="F7">
            <v>485.80599999999998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11.2</v>
          </cell>
          <cell r="F8">
            <v>648.60199999999998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69.400000000000006</v>
          </cell>
          <cell r="F9">
            <v>2247.806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629</v>
          </cell>
          <cell r="F10">
            <v>2811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1210</v>
          </cell>
          <cell r="F12">
            <v>5764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1063</v>
          </cell>
          <cell r="F13">
            <v>4921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4</v>
          </cell>
          <cell r="F14">
            <v>87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5</v>
          </cell>
          <cell r="F15">
            <v>351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15</v>
          </cell>
          <cell r="F16">
            <v>489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148</v>
          </cell>
          <cell r="F17">
            <v>1692</v>
          </cell>
        </row>
        <row r="18">
          <cell r="A18" t="str">
            <v xml:space="preserve"> 094  Сосиски Баварские,  0.35кг, ТМ Колбасный стандарт ПОКОМ</v>
          </cell>
          <cell r="F18">
            <v>3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13</v>
          </cell>
          <cell r="F19">
            <v>221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</v>
          </cell>
          <cell r="F20">
            <v>120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F21">
            <v>181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30</v>
          </cell>
          <cell r="F22">
            <v>558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5.6509999999999998</v>
          </cell>
          <cell r="F23">
            <v>640.01099999999997</v>
          </cell>
        </row>
        <row r="24">
          <cell r="A24" t="str">
            <v xml:space="preserve"> 201  Ветчина Нежная ТМ Особый рецепт, (2,5кг), ПОКОМ</v>
          </cell>
          <cell r="D24">
            <v>78</v>
          </cell>
          <cell r="F24">
            <v>5242.4709999999995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5.6040000000000001</v>
          </cell>
          <cell r="F25">
            <v>298.43400000000003</v>
          </cell>
        </row>
        <row r="26">
          <cell r="A26" t="str">
            <v xml:space="preserve"> 219  Колбаса Докторская Особая ТМ Особый рецепт, ВЕС  ПОКОМ</v>
          </cell>
          <cell r="F26">
            <v>1940.519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8.0530000000000008</v>
          </cell>
          <cell r="F27">
            <v>631.57799999999997</v>
          </cell>
        </row>
        <row r="28">
          <cell r="A28" t="str">
            <v xml:space="preserve"> 230  Колбаса Молочная Особая ТМ Особый рецепт, п/а, ВЕС. ПОКОМ</v>
          </cell>
          <cell r="F28">
            <v>7.5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3.2010000000000001</v>
          </cell>
          <cell r="F29">
            <v>184.87899999999999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3.2010000000000001</v>
          </cell>
          <cell r="F30">
            <v>519.46199999999999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5.6020000000000003</v>
          </cell>
          <cell r="F31">
            <v>484.51100000000002</v>
          </cell>
        </row>
        <row r="32">
          <cell r="A32" t="str">
            <v xml:space="preserve"> 247  Сардельки Нежные, ВЕС.  ПОКОМ</v>
          </cell>
          <cell r="F32">
            <v>114.3</v>
          </cell>
        </row>
        <row r="33">
          <cell r="A33" t="str">
            <v xml:space="preserve"> 248  Сардельки Сочные ТМ Особый рецепт,   ПОКОМ</v>
          </cell>
          <cell r="F33">
            <v>147.15799999999999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31.800999999999998</v>
          </cell>
          <cell r="F34">
            <v>1729.7950000000001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91.552999999999997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150.6</v>
          </cell>
        </row>
        <row r="37">
          <cell r="A37" t="str">
            <v xml:space="preserve"> 263  Шпикачки Стародворские, ВЕС.  ПОКОМ</v>
          </cell>
          <cell r="D37">
            <v>6.5</v>
          </cell>
          <cell r="F37">
            <v>771.57899999999995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12</v>
          </cell>
          <cell r="F38">
            <v>19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10.8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12</v>
          </cell>
          <cell r="F40">
            <v>17.3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24</v>
          </cell>
          <cell r="F41">
            <v>1332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592</v>
          </cell>
          <cell r="F42">
            <v>3851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2382</v>
          </cell>
          <cell r="F43">
            <v>5571</v>
          </cell>
        </row>
        <row r="44">
          <cell r="A44" t="str">
            <v xml:space="preserve"> 278  Сосиски Сочинки с сочным окороком, МГС 0.4кг,   ПОКОМ</v>
          </cell>
          <cell r="D44">
            <v>1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13.16</v>
          </cell>
          <cell r="F45">
            <v>1495.316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22</v>
          </cell>
          <cell r="F46">
            <v>987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27</v>
          </cell>
          <cell r="F47">
            <v>1168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6</v>
          </cell>
          <cell r="F48">
            <v>281.46899999999999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28</v>
          </cell>
          <cell r="F49">
            <v>882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114</v>
          </cell>
          <cell r="F50">
            <v>2050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3.6</v>
          </cell>
          <cell r="F51">
            <v>161.083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9.92</v>
          </cell>
          <cell r="F52">
            <v>709.82399999999996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33</v>
          </cell>
          <cell r="F53">
            <v>1405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87</v>
          </cell>
          <cell r="F54">
            <v>2319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33</v>
          </cell>
          <cell r="F55">
            <v>1248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6.7</v>
          </cell>
          <cell r="F56">
            <v>1064.5329999999999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33.299999999999997</v>
          </cell>
          <cell r="F57">
            <v>625.72699999999998</v>
          </cell>
        </row>
        <row r="58">
          <cell r="A58" t="str">
            <v xml:space="preserve"> 316  Колбаса Нежная ТМ Зареченские ВЕС  ПОКОМ</v>
          </cell>
          <cell r="F58">
            <v>30.1</v>
          </cell>
        </row>
        <row r="59">
          <cell r="A59" t="str">
            <v xml:space="preserve"> 318  Сосиски Датские ТМ Зареченские, ВЕС  ПОКОМ</v>
          </cell>
          <cell r="D59">
            <v>108.3</v>
          </cell>
          <cell r="F59">
            <v>4173.5820000000003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68</v>
          </cell>
          <cell r="F60">
            <v>2421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1830</v>
          </cell>
          <cell r="F61">
            <v>5722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56</v>
          </cell>
          <cell r="F62">
            <v>1917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16</v>
          </cell>
          <cell r="F63">
            <v>354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5</v>
          </cell>
          <cell r="F64">
            <v>314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18.899999999999999</v>
          </cell>
          <cell r="F65">
            <v>859.43100000000004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14</v>
          </cell>
          <cell r="F66">
            <v>649</v>
          </cell>
        </row>
        <row r="67">
          <cell r="A67" t="str">
            <v xml:space="preserve"> 335  Колбаса Сливушка ТМ Вязанка. ВЕС.  ПОКОМ </v>
          </cell>
          <cell r="D67">
            <v>3.97</v>
          </cell>
          <cell r="F67">
            <v>1088.9390000000001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585</v>
          </cell>
          <cell r="F68">
            <v>3464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94</v>
          </cell>
          <cell r="F69">
            <v>2543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14.3</v>
          </cell>
          <cell r="F70">
            <v>531.57299999999998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7.9</v>
          </cell>
          <cell r="F71">
            <v>251.31399999999999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16.521000000000001</v>
          </cell>
          <cell r="F72">
            <v>1910.75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7</v>
          </cell>
          <cell r="F73">
            <v>306.26299999999998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5</v>
          </cell>
          <cell r="F74">
            <v>130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30</v>
          </cell>
          <cell r="F75">
            <v>428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28</v>
          </cell>
          <cell r="F76">
            <v>638</v>
          </cell>
        </row>
        <row r="77">
          <cell r="A77" t="str">
            <v xml:space="preserve"> 364  Сардельки Филейские Вязанка ВЕС NDX ТМ Вязанка  ПОКОМ</v>
          </cell>
          <cell r="F77">
            <v>226.869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31</v>
          </cell>
          <cell r="F78">
            <v>558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30</v>
          </cell>
          <cell r="F79">
            <v>890</v>
          </cell>
        </row>
        <row r="80">
          <cell r="A80" t="str">
            <v xml:space="preserve"> 382  Сосиски Сочинки по-баварски с сыром ТМ Стародворье  0,84 кг ПОКОМ</v>
          </cell>
          <cell r="F80">
            <v>1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22</v>
          </cell>
          <cell r="F81">
            <v>786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26</v>
          </cell>
          <cell r="F82">
            <v>881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26</v>
          </cell>
          <cell r="F83">
            <v>637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18</v>
          </cell>
          <cell r="F84">
            <v>314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1108</v>
          </cell>
          <cell r="F85">
            <v>6372</v>
          </cell>
        </row>
        <row r="86">
          <cell r="A86" t="str">
            <v xml:space="preserve"> 412  Сосиски Баварские ТМ Стародворье 0,35 кг ПОКОМ</v>
          </cell>
          <cell r="D86">
            <v>3110</v>
          </cell>
          <cell r="F86">
            <v>14342</v>
          </cell>
        </row>
        <row r="87">
          <cell r="A87" t="str">
            <v xml:space="preserve"> 426  Колбаса варенокопченая из мяса птицы Сервелат Царедворский, 0,28 кг срез ПОКОМ</v>
          </cell>
          <cell r="F87">
            <v>1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26</v>
          </cell>
          <cell r="F88">
            <v>581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F89">
            <v>250.24700000000001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16</v>
          </cell>
          <cell r="F90">
            <v>294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F91">
            <v>72.194000000000003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13</v>
          </cell>
          <cell r="F92">
            <v>636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24</v>
          </cell>
          <cell r="F93">
            <v>354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8.25</v>
          </cell>
          <cell r="F94">
            <v>517.28399999999999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113.501</v>
          </cell>
          <cell r="F95">
            <v>4650.9160000000002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187.5</v>
          </cell>
          <cell r="F96">
            <v>5327.3050000000003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103.551</v>
          </cell>
          <cell r="F97">
            <v>7389.6760000000004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F98">
            <v>200.012</v>
          </cell>
        </row>
        <row r="99">
          <cell r="A99" t="str">
            <v xml:space="preserve"> 467  Колбаса Филейная 0,5кг ТМ Особый рецепт  ПОКОМ</v>
          </cell>
          <cell r="D99">
            <v>4</v>
          </cell>
          <cell r="F99">
            <v>166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29.2</v>
          </cell>
        </row>
        <row r="101">
          <cell r="A101" t="str">
            <v xml:space="preserve"> 479  Шпикачки Зареченские ВЕС ТМ Зареченские  ПОКОМ</v>
          </cell>
          <cell r="D101">
            <v>1.3</v>
          </cell>
          <cell r="F101">
            <v>13.4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525</v>
          </cell>
          <cell r="F102">
            <v>1975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10</v>
          </cell>
          <cell r="F103">
            <v>726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221</v>
          </cell>
          <cell r="F104">
            <v>1244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17</v>
          </cell>
          <cell r="F105">
            <v>725</v>
          </cell>
        </row>
        <row r="106">
          <cell r="A106" t="str">
            <v xml:space="preserve"> 505  Ветчина Стародворская ТМ Стародворье брикет 0,33 кг.  ПОКОМ</v>
          </cell>
          <cell r="D106">
            <v>150</v>
          </cell>
          <cell r="F106">
            <v>150</v>
          </cell>
        </row>
        <row r="107">
          <cell r="A107" t="str">
            <v xml:space="preserve"> 515  Колбаса Сервелат Мясорубский Делюкс 0,3кг ТМ Стародворье  ПОКОМ</v>
          </cell>
          <cell r="F107">
            <v>15</v>
          </cell>
        </row>
        <row r="108">
          <cell r="A108" t="str">
            <v xml:space="preserve"> 519  Грудинка 0,12 кг нарезка ТМ Стародворье  ПОКОМ</v>
          </cell>
          <cell r="D108">
            <v>8</v>
          </cell>
          <cell r="F108">
            <v>376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D109">
            <v>5</v>
          </cell>
          <cell r="F109">
            <v>936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D110">
            <v>8</v>
          </cell>
          <cell r="F110">
            <v>375</v>
          </cell>
        </row>
        <row r="111">
          <cell r="A111" t="str">
            <v xml:space="preserve"> 523  Колбаса Сальчичон нарезка 0,07кг ТМ Стародворье  ПОКОМ </v>
          </cell>
          <cell r="D111">
            <v>4</v>
          </cell>
          <cell r="F111">
            <v>874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D112">
            <v>21</v>
          </cell>
          <cell r="F112">
            <v>989</v>
          </cell>
        </row>
        <row r="113">
          <cell r="A113" t="str">
            <v xml:space="preserve"> 525  Колбаса Фуэт нарезка 0,07кг ТМ Стародворье  ПОКОМ</v>
          </cell>
          <cell r="D113">
            <v>6</v>
          </cell>
          <cell r="F113">
            <v>490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D114">
            <v>3</v>
          </cell>
          <cell r="F114">
            <v>303</v>
          </cell>
        </row>
        <row r="115">
          <cell r="A115" t="str">
            <v xml:space="preserve"> 527  Окорок Прошутто выдержанный нарезка 0,055кг ТМ Стародворье  ПОКОМ</v>
          </cell>
          <cell r="F115">
            <v>1</v>
          </cell>
        </row>
        <row r="116">
          <cell r="A116" t="str">
            <v>0139 Продукт По-Российски Классический с зам. молочного жира мдж 50% ТМ Коровино  ВЕС  ОСТАНКИНО</v>
          </cell>
          <cell r="D116">
            <v>8</v>
          </cell>
          <cell r="F116">
            <v>8</v>
          </cell>
        </row>
        <row r="117">
          <cell r="A117" t="str">
            <v>0447 Сыр Голландский 45% Нарезка 125г ТМ Папа может ОСТАНКИНО</v>
          </cell>
          <cell r="D117">
            <v>9</v>
          </cell>
          <cell r="F117">
            <v>9</v>
          </cell>
        </row>
        <row r="118">
          <cell r="A118" t="str">
            <v>0454 Сыр Российский Особый 50%, Нарезка 125г тф ТМ Папа Может  ОСТАНКИНО</v>
          </cell>
          <cell r="D118">
            <v>48</v>
          </cell>
          <cell r="F118">
            <v>48</v>
          </cell>
        </row>
        <row r="119">
          <cell r="A119" t="str">
            <v>3215 ВЕТЧ.МЯСНАЯ Папа может п/о 0.4кг 8шт.    ОСТАНКИНО</v>
          </cell>
          <cell r="D119">
            <v>722</v>
          </cell>
          <cell r="F119">
            <v>724</v>
          </cell>
        </row>
        <row r="120">
          <cell r="A120" t="str">
            <v>3684 ПРЕСИЖН с/к в/у 1/250 8шт.   ОСТАНКИНО</v>
          </cell>
          <cell r="D120">
            <v>103</v>
          </cell>
          <cell r="F120">
            <v>103</v>
          </cell>
        </row>
        <row r="121">
          <cell r="A121" t="str">
            <v>4063 МЯСНАЯ Папа может вар п/о_Л   ОСТАНКИНО</v>
          </cell>
          <cell r="D121">
            <v>1244.3</v>
          </cell>
          <cell r="F121">
            <v>1260.5160000000001</v>
          </cell>
        </row>
        <row r="122">
          <cell r="A122" t="str">
            <v>4117 ЭКСТРА Папа может с/к в/у_Л   ОСТАНКИНО</v>
          </cell>
          <cell r="D122">
            <v>42.4</v>
          </cell>
          <cell r="F122">
            <v>42.4</v>
          </cell>
        </row>
        <row r="123">
          <cell r="A123" t="str">
            <v>4163 Сыр Боккончини копченый 40% 100 гр.  ОСТАНКИНО</v>
          </cell>
          <cell r="D123">
            <v>101</v>
          </cell>
          <cell r="F123">
            <v>101</v>
          </cell>
        </row>
        <row r="124">
          <cell r="A124" t="str">
            <v>4170 Сыр Скаморца свежий 40% 100 гр.  ОСТАНКИНО</v>
          </cell>
          <cell r="D124">
            <v>41</v>
          </cell>
          <cell r="F124">
            <v>41</v>
          </cell>
        </row>
        <row r="125">
          <cell r="A125" t="str">
            <v>4187 Сыр Чечил свежий 45% 100г/6шт ТМ Папа Может  ОСТАНКИНО</v>
          </cell>
          <cell r="D125">
            <v>234</v>
          </cell>
          <cell r="F125">
            <v>235</v>
          </cell>
        </row>
        <row r="126">
          <cell r="A126" t="str">
            <v>4194 Сыр рассольный жирный Чечил копченый 45% 100 гр  ОСТАНКИНО</v>
          </cell>
          <cell r="D126">
            <v>5</v>
          </cell>
          <cell r="F126">
            <v>5</v>
          </cell>
        </row>
        <row r="127">
          <cell r="A127" t="str">
            <v>4194 Сыр Чечил копченый 43% 100г/6шт ТМ Папа Может  ОСТАНКИНО</v>
          </cell>
          <cell r="D127">
            <v>194</v>
          </cell>
          <cell r="F127">
            <v>194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104.5</v>
          </cell>
          <cell r="F128">
            <v>104.5</v>
          </cell>
        </row>
        <row r="129">
          <cell r="A129" t="str">
            <v>4574 Мясная со шпиком Папа может вар п/о ОСТАНКИНО</v>
          </cell>
          <cell r="D129">
            <v>1.4</v>
          </cell>
          <cell r="F129">
            <v>1.4</v>
          </cell>
        </row>
        <row r="130">
          <cell r="A130" t="str">
            <v>4813 ФИЛЕЙНАЯ Папа может вар п/о_Л   ОСТАНКИНО</v>
          </cell>
          <cell r="D130">
            <v>496</v>
          </cell>
          <cell r="F130">
            <v>501.464</v>
          </cell>
        </row>
        <row r="131">
          <cell r="A131" t="str">
            <v>4819 Сыр "Пармезан" 40% кусок 180 гр  ОСТАНКИНО</v>
          </cell>
          <cell r="D131">
            <v>81</v>
          </cell>
          <cell r="F131">
            <v>81</v>
          </cell>
        </row>
        <row r="132">
          <cell r="A132" t="str">
            <v>4903 Сыр Перлини 40% 100гр (8шт)  ОСТАНКИНО</v>
          </cell>
          <cell r="D132">
            <v>84</v>
          </cell>
          <cell r="F132">
            <v>84</v>
          </cell>
        </row>
        <row r="133">
          <cell r="A133" t="str">
            <v>4910 Сыр Перлини копченый 40% 100гр (8шт)  ОСТАНКИНО</v>
          </cell>
          <cell r="D133">
            <v>52</v>
          </cell>
          <cell r="F133">
            <v>52</v>
          </cell>
        </row>
        <row r="134">
          <cell r="A134" t="str">
            <v>4927 Сыр Перлини со вкусом Васаби 40% 100гр (8шт)  ОСТАНКИНО</v>
          </cell>
          <cell r="D134">
            <v>43</v>
          </cell>
          <cell r="F134">
            <v>43</v>
          </cell>
        </row>
        <row r="135">
          <cell r="A135" t="str">
            <v>4993 САЛЯМИ ИТАЛЬЯНСКАЯ с/к в/у 1/250*8_120c ОСТАНКИНО</v>
          </cell>
          <cell r="D135">
            <v>368</v>
          </cell>
          <cell r="F135">
            <v>368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109.5</v>
          </cell>
          <cell r="F136">
            <v>109.5</v>
          </cell>
        </row>
        <row r="137">
          <cell r="A137" t="str">
            <v>5235 Сыр полутвердый "Голландский" 45%, брус ВЕС  ОСТАНКИНО</v>
          </cell>
          <cell r="D137">
            <v>47</v>
          </cell>
          <cell r="F137">
            <v>47</v>
          </cell>
        </row>
        <row r="138">
          <cell r="A138" t="str">
            <v>5242 Сыр полутвердый "Гауда", 45%, ВЕС брус из блока 1/5  ОСТАНКИНО</v>
          </cell>
          <cell r="D138">
            <v>12.1</v>
          </cell>
          <cell r="F138">
            <v>12.1</v>
          </cell>
        </row>
        <row r="139">
          <cell r="A139" t="str">
            <v>5246 ДОКТОРСКАЯ ПРЕМИУМ вар б/о мгс_30с ОСТАНКИНО</v>
          </cell>
          <cell r="D139">
            <v>116.9</v>
          </cell>
          <cell r="F139">
            <v>116.9</v>
          </cell>
        </row>
        <row r="140">
          <cell r="A140" t="str">
            <v>5247 РУССКАЯ ПРЕМИУМ вар б/о мгс_30с ОСТАНКИНО</v>
          </cell>
          <cell r="D140">
            <v>63.6</v>
          </cell>
          <cell r="F140">
            <v>63.6</v>
          </cell>
        </row>
        <row r="141">
          <cell r="A141" t="str">
            <v>5483 ЭКСТРА Папа может с/к в/у 1/250 8шт.   ОСТАНКИНО</v>
          </cell>
          <cell r="D141">
            <v>868</v>
          </cell>
          <cell r="F141">
            <v>868</v>
          </cell>
        </row>
        <row r="142">
          <cell r="A142" t="str">
            <v>5544 Сервелат Финский в/к в/у_45с НОВАЯ ОСТАНКИНО</v>
          </cell>
          <cell r="D142">
            <v>962.2</v>
          </cell>
          <cell r="F142">
            <v>966.99599999999998</v>
          </cell>
        </row>
        <row r="143">
          <cell r="A143" t="str">
            <v>5679 САЛЯМИ ИТАЛЬЯНСКАЯ с/к в/у 1/150_60с ОСТАНКИНО</v>
          </cell>
          <cell r="D143">
            <v>345</v>
          </cell>
          <cell r="F143">
            <v>345</v>
          </cell>
        </row>
        <row r="144">
          <cell r="A144" t="str">
            <v>5682 САЛЯМИ МЕЛКОЗЕРНЕНАЯ с/к в/у 1/120_60с   ОСТАНКИНО</v>
          </cell>
          <cell r="D144">
            <v>2279</v>
          </cell>
          <cell r="F144">
            <v>2280</v>
          </cell>
        </row>
        <row r="145">
          <cell r="A145" t="str">
            <v>5706 АРОМАТНАЯ Папа может с/к в/у 1/250 8шт.  ОСТАНКИНО</v>
          </cell>
          <cell r="D145">
            <v>630</v>
          </cell>
          <cell r="F145">
            <v>631</v>
          </cell>
        </row>
        <row r="146">
          <cell r="A146" t="str">
            <v>5708 ПОСОЛЬСКАЯ Папа может с/к в/у ОСТАНКИНО</v>
          </cell>
          <cell r="D146">
            <v>33.4</v>
          </cell>
          <cell r="F146">
            <v>33.4</v>
          </cell>
        </row>
        <row r="147">
          <cell r="A147" t="str">
            <v>5851 ЭКСТРА Папа может вар п/о   ОСТАНКИНО</v>
          </cell>
          <cell r="D147">
            <v>216.4</v>
          </cell>
          <cell r="F147">
            <v>216.4</v>
          </cell>
        </row>
        <row r="148">
          <cell r="A148" t="str">
            <v>5931 ОХОТНИЧЬЯ Папа может с/к в/у 1/220 8шт.   ОСТАНКИНО</v>
          </cell>
          <cell r="D148">
            <v>1454</v>
          </cell>
          <cell r="F148">
            <v>1455</v>
          </cell>
        </row>
        <row r="149">
          <cell r="A149" t="str">
            <v>5992 ВРЕМЯ ОКРОШКИ Папа может вар п/о 0.4кг   ОСТАНКИНО</v>
          </cell>
          <cell r="D149">
            <v>1234</v>
          </cell>
          <cell r="F149">
            <v>1234</v>
          </cell>
        </row>
        <row r="150">
          <cell r="A150" t="str">
            <v>6004 РАГУ СВИНОЕ 1кг 8шт.зам_120с ОСТАНКИНО</v>
          </cell>
          <cell r="D150">
            <v>88</v>
          </cell>
          <cell r="F150">
            <v>88</v>
          </cell>
        </row>
        <row r="151">
          <cell r="A151" t="str">
            <v>6220 ГОВЯЖЬЯ Папа может вар п/о  ОСТАНКИНО</v>
          </cell>
          <cell r="D151">
            <v>13.7</v>
          </cell>
          <cell r="F151">
            <v>13.7</v>
          </cell>
        </row>
        <row r="152">
          <cell r="A152" t="str">
            <v>6221 НЕАПОЛИТАНСКИЙ ДУЭТ с/к с/н мгс 1/90  ОСТАНКИНО</v>
          </cell>
          <cell r="D152">
            <v>645</v>
          </cell>
          <cell r="F152">
            <v>645</v>
          </cell>
        </row>
        <row r="153">
          <cell r="A153" t="str">
            <v>6228 МЯСНОЕ АССОРТИ к/з с/н мгс 1/90 10шт.  ОСТАНКИНО</v>
          </cell>
          <cell r="D153">
            <v>419</v>
          </cell>
          <cell r="F153">
            <v>429</v>
          </cell>
        </row>
        <row r="154">
          <cell r="A154" t="str">
            <v>6247 ДОМАШНЯЯ Папа может вар п/о 0,4кг 8шт.  ОСТАНКИНО</v>
          </cell>
          <cell r="D154">
            <v>133</v>
          </cell>
          <cell r="F154">
            <v>139</v>
          </cell>
        </row>
        <row r="155">
          <cell r="A155" t="str">
            <v>6268 ГОВЯЖЬЯ Папа может вар п/о 0,4кг 8 шт.  ОСТАНКИНО</v>
          </cell>
          <cell r="D155">
            <v>801</v>
          </cell>
          <cell r="F155">
            <v>801</v>
          </cell>
        </row>
        <row r="156">
          <cell r="A156" t="str">
            <v>6279 КОРЕЙКА ПО-ОСТ.к/в в/с с/н в/у 1/150_45с  ОСТАНКИНО</v>
          </cell>
          <cell r="D156">
            <v>628</v>
          </cell>
          <cell r="F156">
            <v>630</v>
          </cell>
        </row>
        <row r="157">
          <cell r="A157" t="str">
            <v>6303 МЯСНЫЕ Папа может сос п/о мгс 1.5*3  ОСТАНКИНО</v>
          </cell>
          <cell r="D157">
            <v>442.8</v>
          </cell>
          <cell r="F157">
            <v>442.8</v>
          </cell>
        </row>
        <row r="158">
          <cell r="A158" t="str">
            <v>6324 ДОКТОРСКАЯ ГОСТ вар п/о 0.4кг 8шт.  ОСТАНКИНО</v>
          </cell>
          <cell r="D158">
            <v>72</v>
          </cell>
          <cell r="F158">
            <v>72</v>
          </cell>
        </row>
        <row r="159">
          <cell r="A159" t="str">
            <v>6325 ДОКТОРСКАЯ ПРЕМИУМ вар п/о 0.4кг 8шт.  ОСТАНКИНО</v>
          </cell>
          <cell r="D159">
            <v>1483</v>
          </cell>
          <cell r="F159">
            <v>1483</v>
          </cell>
        </row>
        <row r="160">
          <cell r="A160" t="str">
            <v>6333 МЯСНАЯ Папа может вар п/о 0.4кг 8шт.  ОСТАНКИНО</v>
          </cell>
          <cell r="D160">
            <v>4023</v>
          </cell>
          <cell r="F160">
            <v>4025</v>
          </cell>
        </row>
        <row r="161">
          <cell r="A161" t="str">
            <v>6340 ДОМАШНИЙ РЕЦЕПТ Коровино 0.5кг 8шт.  ОСТАНКИНО</v>
          </cell>
          <cell r="D161">
            <v>275</v>
          </cell>
          <cell r="F161">
            <v>275</v>
          </cell>
        </row>
        <row r="162">
          <cell r="A162" t="str">
            <v>6353 ЭКСТРА Папа может вар п/о 0.4кг 8шт.  ОСТАНКИНО</v>
          </cell>
          <cell r="D162">
            <v>1331</v>
          </cell>
          <cell r="F162">
            <v>1332</v>
          </cell>
        </row>
        <row r="163">
          <cell r="A163" t="str">
            <v>6392 ФИЛЕЙНАЯ Папа может вар п/о 0.4кг. ОСТАНКИНО</v>
          </cell>
          <cell r="D163">
            <v>3422</v>
          </cell>
          <cell r="F163">
            <v>3424</v>
          </cell>
        </row>
        <row r="164">
          <cell r="A164" t="str">
            <v>6413 МОЛОЧНЫЕ Коровино сос п/о мгс 1кг 6шт.  ОСТАНКИНО</v>
          </cell>
          <cell r="D164">
            <v>2</v>
          </cell>
          <cell r="F164">
            <v>2</v>
          </cell>
        </row>
        <row r="165">
          <cell r="A165" t="str">
            <v>6448 СВИНИНА МАДЕРА с/к с/н в/у 1/100 10шт.   ОСТАНКИНО</v>
          </cell>
          <cell r="D165">
            <v>126</v>
          </cell>
          <cell r="F165">
            <v>126</v>
          </cell>
        </row>
        <row r="166">
          <cell r="A166" t="str">
            <v>6453 ЭКСТРА Папа может с/к с/н в/у 1/100 14шт.   ОСТАНКИНО</v>
          </cell>
          <cell r="D166">
            <v>2025</v>
          </cell>
          <cell r="F166">
            <v>2026</v>
          </cell>
        </row>
        <row r="167">
          <cell r="A167" t="str">
            <v>6454 АРОМАТНАЯ с/к с/н в/у 1/100 10шт.  ОСТАНКИНО</v>
          </cell>
          <cell r="D167">
            <v>1671</v>
          </cell>
          <cell r="F167">
            <v>1675</v>
          </cell>
        </row>
        <row r="168">
          <cell r="A168" t="str">
            <v>6459 СЕРВЕЛАТ ШВЕЙЦАРСК. в/к с/н в/у 1/100*10  ОСТАНКИНО</v>
          </cell>
          <cell r="D168">
            <v>1044</v>
          </cell>
          <cell r="F168">
            <v>1054</v>
          </cell>
        </row>
        <row r="169">
          <cell r="A169" t="str">
            <v>6470 ВЕТЧ.МРАМОРНАЯ в/у_45с  ОСТАНКИНО</v>
          </cell>
          <cell r="D169">
            <v>46.2</v>
          </cell>
          <cell r="F169">
            <v>46.2</v>
          </cell>
        </row>
        <row r="170">
          <cell r="A170" t="str">
            <v>6495 ВЕТЧ.МРАМОРНАЯ в/у срез 0.3кг 6шт_45с  ОСТАНКИНО</v>
          </cell>
          <cell r="D170">
            <v>450</v>
          </cell>
          <cell r="F170">
            <v>450</v>
          </cell>
        </row>
        <row r="171">
          <cell r="A171" t="str">
            <v>6527 ШПИКАЧКИ СОЧНЫЕ ПМ сар б/о мгс 1*3 45с ОСТАНКИНО</v>
          </cell>
          <cell r="D171">
            <v>365.2</v>
          </cell>
          <cell r="F171">
            <v>368.197</v>
          </cell>
        </row>
        <row r="172">
          <cell r="A172" t="str">
            <v>6528 ШПИКАЧКИ СОЧНЫЕ ПМ сар б/о мгс 0.4кг 45с  ОСТАНКИНО</v>
          </cell>
          <cell r="D172">
            <v>81</v>
          </cell>
          <cell r="F172">
            <v>81</v>
          </cell>
        </row>
        <row r="173">
          <cell r="A173" t="str">
            <v>6586 МРАМОРНАЯ И БАЛЫКОВАЯ в/к с/н мгс 1/90 ОСТАНКИНО</v>
          </cell>
          <cell r="D173">
            <v>80</v>
          </cell>
          <cell r="F173">
            <v>80</v>
          </cell>
        </row>
        <row r="174">
          <cell r="A174" t="str">
            <v>6609 С ГОВЯДИНОЙ ПМ сар б/о мгс 0.4кг_45с ОСТАНКИНО</v>
          </cell>
          <cell r="D174">
            <v>58</v>
          </cell>
          <cell r="F174">
            <v>58</v>
          </cell>
        </row>
        <row r="175">
          <cell r="A175" t="str">
            <v>6616 МОЛОЧНЫЕ КЛАССИЧЕСКИЕ сос п/о в/у 0.3кг  ОСТАНКИНО</v>
          </cell>
          <cell r="D175">
            <v>2076</v>
          </cell>
          <cell r="F175">
            <v>2089</v>
          </cell>
        </row>
        <row r="176">
          <cell r="A176" t="str">
            <v>6697 СЕРВЕЛАТ ФИНСКИЙ ПМ в/к в/у 0,35кг 8шт.  ОСТАНКИНО</v>
          </cell>
          <cell r="D176">
            <v>4521</v>
          </cell>
          <cell r="F176">
            <v>4531</v>
          </cell>
        </row>
        <row r="177">
          <cell r="A177" t="str">
            <v>6713 СОЧНЫЙ ГРИЛЬ ПМ сос п/о мгс 0.41кг 8шт.  ОСТАНКИНО</v>
          </cell>
          <cell r="D177">
            <v>1245</v>
          </cell>
          <cell r="F177">
            <v>1254</v>
          </cell>
        </row>
        <row r="178">
          <cell r="A178" t="str">
            <v>6724 МОЛОЧНЫЕ ПМ сос п/о мгс 0.41кг 10шт.  ОСТАНКИНО</v>
          </cell>
          <cell r="D178">
            <v>663</v>
          </cell>
          <cell r="F178">
            <v>663</v>
          </cell>
        </row>
        <row r="179">
          <cell r="A179" t="str">
            <v>6765 РУБЛЕНЫЕ сос ц/о мгс 0.36кг 6шт.  ОСТАНКИНО</v>
          </cell>
          <cell r="D179">
            <v>376</v>
          </cell>
          <cell r="F179">
            <v>376</v>
          </cell>
        </row>
        <row r="180">
          <cell r="A180" t="str">
            <v>6785 ВЕНСКАЯ САЛЯМИ п/к в/у 0.33кг 8шт.  ОСТАНКИНО</v>
          </cell>
          <cell r="D180">
            <v>140</v>
          </cell>
          <cell r="F180">
            <v>140</v>
          </cell>
        </row>
        <row r="181">
          <cell r="A181" t="str">
            <v>6787 СЕРВЕЛАТ КРЕМЛЕВСКИЙ в/к в/у 0,33кг 8шт.  ОСТАНКИНО</v>
          </cell>
          <cell r="D181">
            <v>218</v>
          </cell>
          <cell r="F181">
            <v>218</v>
          </cell>
        </row>
        <row r="182">
          <cell r="A182" t="str">
            <v>6793 БАЛЫКОВАЯ в/к в/у 0,33кг 8шт.  ОСТАНКИНО</v>
          </cell>
          <cell r="D182">
            <v>375</v>
          </cell>
          <cell r="F182">
            <v>375</v>
          </cell>
        </row>
        <row r="183">
          <cell r="A183" t="str">
            <v>6829 МОЛОЧНЫЕ КЛАССИЧЕСКИЕ сос п/о мгс 2*4_С  ОСТАНКИНО</v>
          </cell>
          <cell r="D183">
            <v>771.2</v>
          </cell>
          <cell r="F183">
            <v>773.32399999999996</v>
          </cell>
        </row>
        <row r="184">
          <cell r="A184" t="str">
            <v>6837 ФИЛЕЙНЫЕ Папа Может сос ц/о мгс 0.4кг  ОСТАНКИНО</v>
          </cell>
          <cell r="D184">
            <v>892</v>
          </cell>
          <cell r="F184">
            <v>892</v>
          </cell>
        </row>
        <row r="185">
          <cell r="A185" t="str">
            <v>6842 ДЫМОВИЦА ИЗ ОКОРОКА к/в мл/к в/у 0,3кг  ОСТАНКИНО</v>
          </cell>
          <cell r="D185">
            <v>282</v>
          </cell>
          <cell r="F185">
            <v>282</v>
          </cell>
        </row>
        <row r="186">
          <cell r="A186" t="str">
            <v>6861 ДОМАШНИЙ РЕЦЕПТ Коровино вар п/о  ОСТАНКИНО</v>
          </cell>
          <cell r="D186">
            <v>946.46299999999997</v>
          </cell>
          <cell r="F186">
            <v>946.46299999999997</v>
          </cell>
        </row>
        <row r="187">
          <cell r="A187" t="str">
            <v>6866 ВЕТЧ.НЕЖНАЯ Коровино п/о_Маяк  ОСТАНКИНО</v>
          </cell>
          <cell r="D187">
            <v>261.39999999999998</v>
          </cell>
          <cell r="F187">
            <v>261.39999999999998</v>
          </cell>
        </row>
        <row r="188">
          <cell r="A188" t="str">
            <v>7001 КЛАССИЧЕСКИЕ Папа может сар б/о мгс 1*3  ОСТАНКИНО</v>
          </cell>
          <cell r="D188">
            <v>288.46499999999997</v>
          </cell>
          <cell r="F188">
            <v>289.53399999999999</v>
          </cell>
        </row>
        <row r="189">
          <cell r="A189" t="str">
            <v>7040 С ИНДЕЙКОЙ ПМ сос ц/о в/у 1/270 8шт.  ОСТАНКИНО</v>
          </cell>
          <cell r="D189">
            <v>165</v>
          </cell>
          <cell r="F189">
            <v>167</v>
          </cell>
        </row>
        <row r="190">
          <cell r="A190" t="str">
            <v>7059 ШПИКАЧКИ СОЧНЫЕ С БЕК. п/о мгс 0.3кг_60с  ОСТАНКИНО</v>
          </cell>
          <cell r="D190">
            <v>342</v>
          </cell>
          <cell r="F190">
            <v>342</v>
          </cell>
        </row>
        <row r="191">
          <cell r="A191" t="str">
            <v>7066 СОЧНЫЕ ПМ сос п/о мгс 0.41кг 10шт_50с  ОСТАНКИНО</v>
          </cell>
          <cell r="D191">
            <v>7673</v>
          </cell>
          <cell r="F191">
            <v>7690</v>
          </cell>
        </row>
        <row r="192">
          <cell r="A192" t="str">
            <v>7070 СОЧНЫЕ ПМ сос п/о мгс 1.5*4_А_50с  ОСТАНКИНО</v>
          </cell>
          <cell r="D192">
            <v>2742.4</v>
          </cell>
          <cell r="F192">
            <v>2742.4</v>
          </cell>
        </row>
        <row r="193">
          <cell r="A193" t="str">
            <v>7073 МОЛОЧ.ПРЕМИУМ ПМ сос п/о в/у 1/350_50с  ОСТАНКИНО</v>
          </cell>
          <cell r="D193">
            <v>1572</v>
          </cell>
          <cell r="F193">
            <v>1572</v>
          </cell>
        </row>
        <row r="194">
          <cell r="A194" t="str">
            <v>7074 МОЛОЧ.ПРЕМИУМ ПМ сос п/о мгс 0.6кг_50с  ОСТАНКИНО</v>
          </cell>
          <cell r="D194">
            <v>45</v>
          </cell>
          <cell r="F194">
            <v>45</v>
          </cell>
        </row>
        <row r="195">
          <cell r="A195" t="str">
            <v>7075 МОЛОЧ.ПРЕМИУМ ПМ сос п/о мгс 1.5*4_О_50с  ОСТАНКИНО</v>
          </cell>
          <cell r="D195">
            <v>76</v>
          </cell>
          <cell r="F195">
            <v>76</v>
          </cell>
        </row>
        <row r="196">
          <cell r="A196" t="str">
            <v>7077 МЯСНЫЕ С ГОВЯД.ПМ сос п/о мгс 0.4кг_50с  ОСТАНКИНО</v>
          </cell>
          <cell r="D196">
            <v>1848</v>
          </cell>
          <cell r="F196">
            <v>1851</v>
          </cell>
        </row>
        <row r="197">
          <cell r="A197" t="str">
            <v>7080 СЛИВОЧНЫЕ ПМ сос п/о мгс 0.41кг 10шт. 50с  ОСТАНКИНО</v>
          </cell>
          <cell r="D197">
            <v>3118</v>
          </cell>
          <cell r="F197">
            <v>3126</v>
          </cell>
        </row>
        <row r="198">
          <cell r="A198" t="str">
            <v>7082 СЛИВОЧНЫЕ ПМ сос п/о мгс 1.5*4_50с  ОСТАНКИНО</v>
          </cell>
          <cell r="D198">
            <v>145.5</v>
          </cell>
          <cell r="F198">
            <v>150.13399999999999</v>
          </cell>
        </row>
        <row r="199">
          <cell r="A199" t="str">
            <v>7087 ШПИК С ЧЕСНОК.И ПЕРЦЕМ к/в в/у 0.3кг_50с  ОСТАНКИНО</v>
          </cell>
          <cell r="D199">
            <v>314</v>
          </cell>
          <cell r="F199">
            <v>314</v>
          </cell>
        </row>
        <row r="200">
          <cell r="A200" t="str">
            <v>7090 СВИНИНА ПО-ДОМ. к/в мл/к в/у 0.3кг_50с  ОСТАНКИНО</v>
          </cell>
          <cell r="D200">
            <v>671</v>
          </cell>
          <cell r="F200">
            <v>675</v>
          </cell>
        </row>
        <row r="201">
          <cell r="A201" t="str">
            <v>7092 БЕКОН Папа может с/к с/н в/у 1/140_50с  ОСТАНКИНО</v>
          </cell>
          <cell r="D201">
            <v>940</v>
          </cell>
          <cell r="F201">
            <v>941</v>
          </cell>
        </row>
        <row r="202">
          <cell r="A202" t="str">
            <v>7106 ТОСКАНО с/к с/н мгс 1/90 12шт.  ОСТАНКИНО</v>
          </cell>
          <cell r="D202">
            <v>32</v>
          </cell>
          <cell r="F202">
            <v>32</v>
          </cell>
        </row>
        <row r="203">
          <cell r="A203" t="str">
            <v>7107 САН-РЕМО с/в с/н мгс 1/90 12шт.  ОСТАНКИНО</v>
          </cell>
          <cell r="D203">
            <v>66</v>
          </cell>
          <cell r="F203">
            <v>66</v>
          </cell>
        </row>
        <row r="204">
          <cell r="A204" t="str">
            <v>7147 САЛЬЧИЧОН Останкино с/к в/у 1/220 8шт.  ОСТАНКИНО</v>
          </cell>
          <cell r="D204">
            <v>10</v>
          </cell>
          <cell r="F204">
            <v>10</v>
          </cell>
        </row>
        <row r="205">
          <cell r="A205" t="str">
            <v>7149 БАЛЫКОВАЯ Коровино п/к в/у 0.84кг_50с  ОСТАНКИНО</v>
          </cell>
          <cell r="D205">
            <v>60</v>
          </cell>
          <cell r="F205">
            <v>60</v>
          </cell>
        </row>
        <row r="206">
          <cell r="A206" t="str">
            <v>7154 СЕРВЕЛАТ ЗЕРНИСТЫЙ ПМ в/к в/у 0.35кг_50с  ОСТАНКИНО</v>
          </cell>
          <cell r="D206">
            <v>2902</v>
          </cell>
          <cell r="F206">
            <v>2908</v>
          </cell>
        </row>
        <row r="207">
          <cell r="A207" t="str">
            <v>7157 СЕРВЕЛАТ ЗЕРНИСНЫЙ ПМ в/к в/у_50с  ОСТАНКИНО</v>
          </cell>
          <cell r="D207">
            <v>72.2</v>
          </cell>
          <cell r="F207">
            <v>72.2</v>
          </cell>
        </row>
        <row r="208">
          <cell r="A208" t="str">
            <v>7166 СЕРВЕЛТ ОХОТНИЧИЙ ПМ в/к в/у_50с  ОСТАНКИНО</v>
          </cell>
          <cell r="D208">
            <v>383.6</v>
          </cell>
          <cell r="F208">
            <v>383.6</v>
          </cell>
        </row>
        <row r="209">
          <cell r="A209" t="str">
            <v>7169 СЕРВЕЛАТ ОХОТНИЧИЙ ПМ в/к в/у 0.35кг_50с  ОСТАНКИНО</v>
          </cell>
          <cell r="D209">
            <v>3452</v>
          </cell>
          <cell r="F209">
            <v>3453</v>
          </cell>
        </row>
        <row r="210">
          <cell r="A210" t="str">
            <v>7187 ГРУДИНКА ПРЕМИУМ к/в мл/к в/у 0,3кг_50с ОСТАНКИНО</v>
          </cell>
          <cell r="D210">
            <v>987</v>
          </cell>
          <cell r="F210">
            <v>996</v>
          </cell>
        </row>
        <row r="211">
          <cell r="A211" t="str">
            <v>7227 САЛЯМИ ФИНСКАЯ Папа может с/к в/у 1/180  ОСТАНКИНО</v>
          </cell>
          <cell r="D211">
            <v>11</v>
          </cell>
          <cell r="F211">
            <v>11</v>
          </cell>
        </row>
        <row r="212">
          <cell r="A212" t="str">
            <v>7231 КЛАССИЧЕСКАЯ ПМ вар п/о 0,3кг 8шт_209к ОСТАНКИНО</v>
          </cell>
          <cell r="D212">
            <v>1524</v>
          </cell>
          <cell r="F212">
            <v>1524</v>
          </cell>
        </row>
        <row r="213">
          <cell r="A213" t="str">
            <v>7232 БОЯNСКАЯ ПМ п/к в/у 0,28кг 8шт_209к ОСТАНКИНО</v>
          </cell>
          <cell r="D213">
            <v>1451</v>
          </cell>
          <cell r="F213">
            <v>1454</v>
          </cell>
        </row>
        <row r="214">
          <cell r="A214" t="str">
            <v>7235 ВЕТЧ.КЛАССИЧЕСКАЯ ПМ п/о 0,35кг 8шт_209к ОСТАНКИНО</v>
          </cell>
          <cell r="D214">
            <v>68</v>
          </cell>
          <cell r="F214">
            <v>68</v>
          </cell>
        </row>
        <row r="215">
          <cell r="A215" t="str">
            <v>7236 СЕРВЕЛАТ КАРЕЛЬСКИЙ в/к в/у 0,28кг_209к ОСТАНКИНО</v>
          </cell>
          <cell r="D215">
            <v>3496</v>
          </cell>
          <cell r="F215">
            <v>3499</v>
          </cell>
        </row>
        <row r="216">
          <cell r="A216" t="str">
            <v>7241 САЛЯМИ Папа может п/к в/у 0,28кг_209к ОСТАНКИНО</v>
          </cell>
          <cell r="D216">
            <v>893</v>
          </cell>
          <cell r="F216">
            <v>897</v>
          </cell>
        </row>
        <row r="217">
          <cell r="A217" t="str">
            <v>7245 ВЕТЧ.ФИЛЕЙНАЯ ПМ п/о 0,4кг 8шт ОСТАНКИНО</v>
          </cell>
          <cell r="D217">
            <v>63</v>
          </cell>
          <cell r="F217">
            <v>63</v>
          </cell>
        </row>
        <row r="218">
          <cell r="A218" t="str">
            <v>7252 СЕРВЕЛАТ ФИНСКИЙ ПМ в/к с/н мгс 1/100*12  ОСТАНКИНО</v>
          </cell>
          <cell r="D218">
            <v>1</v>
          </cell>
          <cell r="F218">
            <v>1</v>
          </cell>
        </row>
        <row r="219">
          <cell r="A219" t="str">
            <v>7271 МЯСНЫЕ С ГОВЯДИНОЙ ПМ сос п/о мгс 1.5*4 ВЕС  ОСТАНКИНО</v>
          </cell>
          <cell r="D219">
            <v>118.2</v>
          </cell>
          <cell r="F219">
            <v>119.777</v>
          </cell>
        </row>
        <row r="220">
          <cell r="A220" t="str">
            <v>7284 ДЛЯ ДЕТЕЙ сос п/о мгс 0,33кг 6шт  ОСТАНКИНО</v>
          </cell>
          <cell r="D220">
            <v>132</v>
          </cell>
          <cell r="F220">
            <v>133</v>
          </cell>
        </row>
        <row r="221">
          <cell r="A221" t="str">
            <v>7332 БОЯРСКАЯ ПМ п/к в/у 0.28кг_СНГ  ОСТАНКИНО</v>
          </cell>
          <cell r="D221">
            <v>85</v>
          </cell>
          <cell r="F221">
            <v>85</v>
          </cell>
        </row>
        <row r="222">
          <cell r="A222" t="str">
            <v>7333 СЕРВЕЛАТ ОХОТНИЧИЙ ПМ в/к в/у 0.28кг_СНГ  ОСТАНКИНО</v>
          </cell>
          <cell r="D222">
            <v>78</v>
          </cell>
          <cell r="F222">
            <v>78</v>
          </cell>
        </row>
        <row r="223">
          <cell r="A223" t="str">
            <v>8377 Творожный Сыр 60% Сливочный  СТМ "ПапаМожет" - 140гр  ОСТАНКИНО</v>
          </cell>
          <cell r="D223">
            <v>231</v>
          </cell>
          <cell r="F223">
            <v>231</v>
          </cell>
        </row>
        <row r="224">
          <cell r="A224" t="str">
            <v>8391 Сыр творожный с зеленью 60% Папа может 140 гр.  ОСТАНКИНО</v>
          </cell>
          <cell r="D224">
            <v>79</v>
          </cell>
          <cell r="F224">
            <v>79</v>
          </cell>
        </row>
        <row r="225">
          <cell r="A225" t="str">
            <v>8398 Сыр ПАПА МОЖЕТ "Тильзитер" 45% 180 г  ОСТАНКИНО</v>
          </cell>
          <cell r="D225">
            <v>316</v>
          </cell>
          <cell r="F225">
            <v>317</v>
          </cell>
        </row>
        <row r="226">
          <cell r="A226" t="str">
            <v>8411 Сыр ПАПА МОЖЕТ "Гауда Голд" 45% 180 г  ОСТАНКИНО</v>
          </cell>
          <cell r="D226">
            <v>287</v>
          </cell>
          <cell r="F226">
            <v>287</v>
          </cell>
        </row>
        <row r="227">
          <cell r="A227" t="str">
            <v>8435 Сыр ПАПА МОЖЕТ "Российский традиционный" 45% 180 г  ОСТАНКИНО</v>
          </cell>
          <cell r="D227">
            <v>891</v>
          </cell>
          <cell r="F227">
            <v>893</v>
          </cell>
        </row>
        <row r="228">
          <cell r="A228" t="str">
            <v>8438 Плавленый Сыр 45% "С ветчиной" СТМ "ПапаМожет" 180гр  ОСТАНКИНО</v>
          </cell>
          <cell r="D228">
            <v>36</v>
          </cell>
          <cell r="F228">
            <v>36</v>
          </cell>
        </row>
        <row r="229">
          <cell r="A229" t="str">
            <v>8445 Плавленый Сыр 45% "С грибами" СТМ "ПапаМожет 180гр  ОСТАНКИНО</v>
          </cell>
          <cell r="D229">
            <v>30</v>
          </cell>
          <cell r="F229">
            <v>30</v>
          </cell>
        </row>
        <row r="230">
          <cell r="A230" t="str">
            <v>8452 Сыр колбасный копченый Папа Может 400 гр  ОСТАНКИНО</v>
          </cell>
          <cell r="D230">
            <v>14</v>
          </cell>
          <cell r="F230">
            <v>14</v>
          </cell>
        </row>
        <row r="231">
          <cell r="A231" t="str">
            <v>8459 Сыр ПАПА МОЖЕТ "Голландский традиционный" 45% 180 г  ОСТАНКИНО</v>
          </cell>
          <cell r="D231">
            <v>819</v>
          </cell>
          <cell r="F231">
            <v>819</v>
          </cell>
        </row>
        <row r="232">
          <cell r="A232" t="str">
            <v>8476 Продукт колбасный с сыром копченый Коровино 400 гр  ОСТАНКИНО</v>
          </cell>
          <cell r="D232">
            <v>9</v>
          </cell>
          <cell r="F232">
            <v>9</v>
          </cell>
        </row>
        <row r="233">
          <cell r="A233" t="str">
            <v>8674 Плавленый сыр "Шоколадный" 30% 180 гр ТМ "ПАПА МОЖЕТ"  ОСТАНКИНО</v>
          </cell>
          <cell r="D233">
            <v>30</v>
          </cell>
          <cell r="F233">
            <v>30</v>
          </cell>
        </row>
        <row r="234">
          <cell r="A234" t="str">
            <v>8681 Сыр плавленый Сливочный ж 45 % 180г ТМ Папа Может (16шт) ОСТАНКИНО</v>
          </cell>
          <cell r="D234">
            <v>83</v>
          </cell>
          <cell r="F234">
            <v>83</v>
          </cell>
        </row>
        <row r="235">
          <cell r="A235" t="str">
            <v>8831 Сыр ПАПА МОЖЕТ "Министерский" 180гр, 45 %  ОСТАНКИНО</v>
          </cell>
          <cell r="D235">
            <v>78</v>
          </cell>
          <cell r="F235">
            <v>78</v>
          </cell>
        </row>
        <row r="236">
          <cell r="A236" t="str">
            <v>8855 Сыр ПАПА МОЖЕТ "Папин завтрак" 180гр, 45 %  ОСТАНКИНО</v>
          </cell>
          <cell r="D236">
            <v>74</v>
          </cell>
          <cell r="F236">
            <v>74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88</v>
          </cell>
          <cell r="F237">
            <v>88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108</v>
          </cell>
          <cell r="F238">
            <v>108</v>
          </cell>
        </row>
        <row r="239">
          <cell r="A239" t="str">
            <v>Балыковая с/к 200 гр. срез "Эликатессе" термоформ.пак.  СПК</v>
          </cell>
          <cell r="D239">
            <v>125</v>
          </cell>
          <cell r="F239">
            <v>126</v>
          </cell>
        </row>
        <row r="240">
          <cell r="A240" t="str">
            <v>БОНУС МОЛОЧНЫЕ КЛАССИЧЕСКИЕ сос п/о в/у 0.3кг (6084)  ОСТАНКИНО</v>
          </cell>
          <cell r="D240">
            <v>59</v>
          </cell>
          <cell r="F240">
            <v>59</v>
          </cell>
        </row>
        <row r="241">
          <cell r="A241" t="str">
            <v>БОНУС МОЛОЧНЫЕ КЛАССИЧЕСКИЕ сос п/о мгс 2*4_С (4980)  ОСТАНКИНО</v>
          </cell>
          <cell r="D241">
            <v>28</v>
          </cell>
          <cell r="F241">
            <v>28</v>
          </cell>
        </row>
        <row r="242">
          <cell r="A242" t="str">
            <v>БОНУС СОЧНЫЕ Папа может сос п/о мгс 1.5*4 (6954)  ОСТАНКИНО</v>
          </cell>
          <cell r="D242">
            <v>219</v>
          </cell>
          <cell r="F242">
            <v>219</v>
          </cell>
        </row>
        <row r="243">
          <cell r="A243" t="str">
            <v>БОНУС СОЧНЫЕ сос п/о мгс 0.41кг_UZ (6087)  ОСТАНКИНО</v>
          </cell>
          <cell r="D243">
            <v>198</v>
          </cell>
          <cell r="F243">
            <v>198</v>
          </cell>
        </row>
        <row r="244">
          <cell r="A244" t="str">
            <v>Бутербродная вареная 0,47 кг шт.  СПК</v>
          </cell>
          <cell r="D244">
            <v>10</v>
          </cell>
          <cell r="F244">
            <v>10</v>
          </cell>
        </row>
        <row r="245">
          <cell r="A245" t="str">
            <v>Вацлавская п/к (черева) 390 гр.шт. термоус.пак  СПК</v>
          </cell>
          <cell r="D245">
            <v>10</v>
          </cell>
          <cell r="F245">
            <v>10</v>
          </cell>
        </row>
        <row r="246">
          <cell r="A246" t="str">
            <v>Готовые бельмеши сочные с мясом ТМ Горячая штучка 0,3кг зам  ПОКОМ</v>
          </cell>
          <cell r="D246">
            <v>20</v>
          </cell>
          <cell r="F246">
            <v>362</v>
          </cell>
        </row>
        <row r="247">
          <cell r="A247" t="str">
            <v>Готовые чебупели острые с мясом 0,24кг ТМ Горячая штучка  ПОКОМ</v>
          </cell>
          <cell r="D247">
            <v>22</v>
          </cell>
          <cell r="F247">
            <v>460</v>
          </cell>
        </row>
        <row r="248">
          <cell r="A248" t="str">
            <v>Готовые чебупели острые с мясом Горячая штучка 0,3 кг зам  ПОКОМ</v>
          </cell>
          <cell r="F248">
            <v>1</v>
          </cell>
        </row>
        <row r="249">
          <cell r="A249" t="str">
            <v>Готовые чебупели с ветчиной и сыром Горячая штучка 0,3кг зам  ПОКОМ</v>
          </cell>
          <cell r="D249">
            <v>1</v>
          </cell>
          <cell r="F249">
            <v>1</v>
          </cell>
        </row>
        <row r="250">
          <cell r="A250" t="str">
            <v>Готовые чебупели с ветчиной и сыром ТМ Горячая штучка флоу-пак 0,24 кг.  ПОКОМ</v>
          </cell>
          <cell r="D250">
            <v>803</v>
          </cell>
          <cell r="F250">
            <v>2618</v>
          </cell>
        </row>
        <row r="251">
          <cell r="A251" t="str">
            <v>Готовые чебупели сочные с мясом ТМ Горячая штучка  0,3кг зам  ПОКОМ</v>
          </cell>
          <cell r="F251">
            <v>1</v>
          </cell>
        </row>
        <row r="252">
          <cell r="A252" t="str">
            <v>Готовые чебупели сочные с мясом ТМ Горячая штучка флоу-пак 0,24 кг  ПОКОМ</v>
          </cell>
          <cell r="D252">
            <v>385</v>
          </cell>
          <cell r="F252">
            <v>1964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3</v>
          </cell>
          <cell r="F253">
            <v>494</v>
          </cell>
        </row>
        <row r="254">
          <cell r="A254" t="str">
            <v>Готовые чебуреки Сочный мегачебурек.Готовые жареные.ВЕС  ПОКОМ</v>
          </cell>
          <cell r="D254">
            <v>5</v>
          </cell>
          <cell r="F254">
            <v>5</v>
          </cell>
        </row>
        <row r="255">
          <cell r="A255" t="str">
            <v>Грудинка Деревенская в аджике к/в 150 гр.шт. нарезка (лоток с ср.защ.атм.)  СПК</v>
          </cell>
          <cell r="D255">
            <v>6</v>
          </cell>
          <cell r="F255">
            <v>6</v>
          </cell>
        </row>
        <row r="256">
          <cell r="A256" t="str">
            <v>Гуцульская с/к "КолбасГрад" 160 гр.шт. термоус. пак  СПК</v>
          </cell>
          <cell r="D256">
            <v>67</v>
          </cell>
          <cell r="F256">
            <v>67</v>
          </cell>
        </row>
        <row r="257">
          <cell r="A257" t="str">
            <v>Дельгаро с/в "Эликатессе" 140 гр.шт.  СПК</v>
          </cell>
          <cell r="D257">
            <v>34</v>
          </cell>
          <cell r="F257">
            <v>34</v>
          </cell>
        </row>
        <row r="258">
          <cell r="A258" t="str">
            <v>Деревенская с чесночком и сальцем п/к (черева) 390 гр.шт. термоус. пак.  СПК</v>
          </cell>
          <cell r="D258">
            <v>131</v>
          </cell>
          <cell r="F258">
            <v>132</v>
          </cell>
        </row>
        <row r="259">
          <cell r="A259" t="str">
            <v>Для праздника с/к "Просто выгодно" 260 гр.шт.  СПК</v>
          </cell>
          <cell r="D259">
            <v>2</v>
          </cell>
          <cell r="F259">
            <v>2</v>
          </cell>
        </row>
        <row r="260">
          <cell r="A260" t="str">
            <v>Докторская вареная в/с 0,47 кг шт.  СПК</v>
          </cell>
          <cell r="D260">
            <v>10</v>
          </cell>
          <cell r="F260">
            <v>11</v>
          </cell>
        </row>
        <row r="261">
          <cell r="A261" t="str">
            <v>Докторская вареная термоус.пак. "Высокий вкус"  СПК</v>
          </cell>
          <cell r="D261">
            <v>25.6</v>
          </cell>
          <cell r="F261">
            <v>25.6</v>
          </cell>
        </row>
        <row r="262">
          <cell r="A262" t="str">
            <v>Европоддон (невозвратный)</v>
          </cell>
          <cell r="F262">
            <v>171</v>
          </cell>
        </row>
        <row r="263">
          <cell r="A263" t="str">
            <v>ЖАР-ладушки с клубникой и вишней ТМ Стародворье 0,2 кг ПОКОМ</v>
          </cell>
          <cell r="F263">
            <v>14</v>
          </cell>
        </row>
        <row r="264">
          <cell r="A264" t="str">
            <v>ЖАР-ладушки с мясом 0,2кг ТМ Стародворье  ПОКОМ</v>
          </cell>
          <cell r="D264">
            <v>10</v>
          </cell>
          <cell r="F264">
            <v>317</v>
          </cell>
        </row>
        <row r="265">
          <cell r="A265" t="str">
            <v>ЖАР-ладушки с яблоком и грушей ТМ Стародворье 0,2 кг. ПОКОМ</v>
          </cell>
          <cell r="D265">
            <v>1</v>
          </cell>
          <cell r="F265">
            <v>17</v>
          </cell>
        </row>
        <row r="266">
          <cell r="A266" t="str">
            <v>Жареные вареники с картофелем и беконом Добросельские 0,2 кг. ТМ Стародворье  ПОКОМ</v>
          </cell>
          <cell r="D266">
            <v>11</v>
          </cell>
          <cell r="F266">
            <v>412</v>
          </cell>
        </row>
        <row r="267">
          <cell r="A267" t="str">
            <v>К798 Сыч/Прод Коровино Российский 50% 200г НОВАЯ СЗМЖ  ОСТАНКИНО</v>
          </cell>
          <cell r="D267">
            <v>1374</v>
          </cell>
          <cell r="F267">
            <v>1374</v>
          </cell>
        </row>
        <row r="268">
          <cell r="A268" t="str">
            <v>К801 Сыч/Прод Коровино Тильзитер 50% 200г НОВАЯ СЗМЖ  ОСТАНКИНО</v>
          </cell>
          <cell r="D268">
            <v>1643</v>
          </cell>
          <cell r="F268">
            <v>1643</v>
          </cell>
        </row>
        <row r="269">
          <cell r="A269" t="str">
            <v>К811 Сыч/Прод Коровино Российский Оригин 50% ВЕС НОВАЯ (5 кг)  ОСТАНКИНО</v>
          </cell>
          <cell r="D269">
            <v>194.2</v>
          </cell>
          <cell r="F269">
            <v>194.2</v>
          </cell>
        </row>
        <row r="270">
          <cell r="A270" t="str">
            <v>К825 Сыч/Прод Коровино Тильзитер Оригин 50% ВЕС НОВАЯ (5 кг брус) СЗМЖ  ОСТАНКИНО</v>
          </cell>
          <cell r="D270">
            <v>87.2</v>
          </cell>
          <cell r="F270">
            <v>87.2</v>
          </cell>
        </row>
        <row r="271">
          <cell r="A271" t="str">
            <v>Карбонад Юбилейный термоус.пак.  СПК</v>
          </cell>
          <cell r="D271">
            <v>7.7</v>
          </cell>
          <cell r="F271">
            <v>7.7</v>
          </cell>
        </row>
        <row r="272">
          <cell r="A272" t="str">
            <v>Классическая вареная 400 гр.шт.  СПК</v>
          </cell>
          <cell r="D272">
            <v>26</v>
          </cell>
          <cell r="F272">
            <v>26</v>
          </cell>
        </row>
        <row r="273">
          <cell r="A273" t="str">
            <v>Классическая с/к 80 гр.шт.нар. (лоток с ср.защ.атм.)  СПК</v>
          </cell>
          <cell r="D273">
            <v>176</v>
          </cell>
          <cell r="F273">
            <v>176</v>
          </cell>
        </row>
        <row r="274">
          <cell r="A274" t="str">
            <v>Колбаски Мяснули оригинальные с/к 50 гр.шт. (в ср.защ.атм.)  СПК</v>
          </cell>
          <cell r="D274">
            <v>25</v>
          </cell>
          <cell r="F274">
            <v>25</v>
          </cell>
        </row>
        <row r="275">
          <cell r="A275" t="str">
            <v>Колбаски ПодПивасики оригинальные с/к 0,10 кг.шт. термофор.пак.  СПК</v>
          </cell>
          <cell r="D275">
            <v>636</v>
          </cell>
          <cell r="F275">
            <v>636</v>
          </cell>
        </row>
        <row r="276">
          <cell r="A276" t="str">
            <v>Колбаски ПодПивасики острые с/к 0,10 кг.шт. термофор.пак.  СПК</v>
          </cell>
          <cell r="D276">
            <v>457</v>
          </cell>
          <cell r="F276">
            <v>457</v>
          </cell>
        </row>
        <row r="277">
          <cell r="A277" t="str">
            <v>Колбаски ПодПивасики с сыром с/к 100 гр.шт. (в ср.защ.атм.)  СПК</v>
          </cell>
          <cell r="D277">
            <v>113</v>
          </cell>
          <cell r="F277">
            <v>113</v>
          </cell>
        </row>
        <row r="278">
          <cell r="A278" t="str">
            <v>Круггетсы с сырным соусом ТМ Горячая штучка ТС Круггетсы флоу-пак 0,2 кг  ПОКОМ</v>
          </cell>
          <cell r="D278">
            <v>15</v>
          </cell>
          <cell r="F278">
            <v>658</v>
          </cell>
        </row>
        <row r="279">
          <cell r="A279" t="str">
            <v>Круггетсы сочные ТМ Горячая штучка ТС Круггетсы флоу-пак 0,2 кг.  ПОКОМ</v>
          </cell>
          <cell r="D279">
            <v>289</v>
          </cell>
          <cell r="F279">
            <v>1130</v>
          </cell>
        </row>
        <row r="280">
          <cell r="A280" t="str">
            <v>Ла Фаворте с/в "Эликатессе" 140 гр.шт.  СПК</v>
          </cell>
          <cell r="D280">
            <v>74</v>
          </cell>
          <cell r="F280">
            <v>74</v>
          </cell>
        </row>
        <row r="281">
          <cell r="A281" t="str">
            <v>Ливерная Печеночная 250 гр.шт.  СПК</v>
          </cell>
          <cell r="D281">
            <v>42</v>
          </cell>
          <cell r="F281">
            <v>42</v>
          </cell>
        </row>
        <row r="282">
          <cell r="A282" t="str">
            <v>Любительская вареная термоус.пак. "Высокий вкус"  СПК</v>
          </cell>
          <cell r="D282">
            <v>76.8</v>
          </cell>
          <cell r="F282">
            <v>76.8</v>
          </cell>
        </row>
        <row r="283">
          <cell r="A283" t="str">
            <v>Мини-сосиски в тесте 3,7кг ВЕС заморож. ТМ Зареченские  ПОКОМ</v>
          </cell>
          <cell r="D283">
            <v>3.7</v>
          </cell>
          <cell r="F283">
            <v>236.501</v>
          </cell>
        </row>
        <row r="284">
          <cell r="A284" t="str">
            <v>Мини-чебуречки с мясом ВЕС 5,5кг ТМ Зареченские  ПОКОМ</v>
          </cell>
          <cell r="D284">
            <v>5.5</v>
          </cell>
          <cell r="F284">
            <v>43.5</v>
          </cell>
        </row>
        <row r="285">
          <cell r="A285" t="str">
            <v>Мини-шарики с курочкой и сыром ТМ Зареченские ВЕС  ПОКОМ</v>
          </cell>
          <cell r="D285">
            <v>3</v>
          </cell>
          <cell r="F285">
            <v>184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765</v>
          </cell>
          <cell r="F286">
            <v>3305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218</v>
          </cell>
          <cell r="F287">
            <v>1674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625</v>
          </cell>
          <cell r="F288">
            <v>2495</v>
          </cell>
        </row>
        <row r="289">
          <cell r="A289" t="str">
            <v>Наггетсы с куриным филе и сыром ТМ Вязанка 0,25 кг ПОКОМ</v>
          </cell>
          <cell r="D289">
            <v>831</v>
          </cell>
          <cell r="F289">
            <v>2517</v>
          </cell>
        </row>
        <row r="290">
          <cell r="A290" t="str">
            <v>Наггетсы Хрустящие ТМ Зареченские. ВЕС ПОКОМ</v>
          </cell>
          <cell r="D290">
            <v>18</v>
          </cell>
          <cell r="F290">
            <v>2091</v>
          </cell>
        </row>
        <row r="291">
          <cell r="A291" t="str">
            <v>Наггетсы Хрустящие ТМ Стародворье с сочной курочкой 0,23 кг  ПОКОМ</v>
          </cell>
          <cell r="D291">
            <v>2</v>
          </cell>
          <cell r="F291">
            <v>210</v>
          </cell>
        </row>
        <row r="292">
          <cell r="A292" t="str">
            <v>Оригинальная с перцем с/к  СПК</v>
          </cell>
          <cell r="D292">
            <v>123.8</v>
          </cell>
          <cell r="F292">
            <v>123.8</v>
          </cell>
        </row>
        <row r="293">
          <cell r="A293" t="str">
            <v>Паштет печеночный 140 гр.шт.  СПК</v>
          </cell>
          <cell r="D293">
            <v>44</v>
          </cell>
          <cell r="F293">
            <v>44</v>
          </cell>
        </row>
        <row r="294">
          <cell r="A294" t="str">
            <v>Пекерсы с индейкой в сливочном соусе ТМ Горячая штучка 0,25 кг зам  ПОКОМ</v>
          </cell>
          <cell r="D294">
            <v>20</v>
          </cell>
          <cell r="F294">
            <v>419</v>
          </cell>
        </row>
        <row r="295">
          <cell r="A295" t="str">
            <v>Пельмени Grandmeni с говядиной и свининой 0,7кг ТМ Горячая штучка  ПОКОМ</v>
          </cell>
          <cell r="F295">
            <v>190</v>
          </cell>
        </row>
        <row r="296">
          <cell r="A296" t="str">
            <v>Пельмени Бигбули #МЕГАВКУСИЩЕ с сочной грудинкой ТМ Горячая штучка 0,7 кг. ПОКОМ</v>
          </cell>
          <cell r="D296">
            <v>104</v>
          </cell>
          <cell r="F296">
            <v>1000</v>
          </cell>
        </row>
        <row r="297">
          <cell r="A297" t="str">
            <v>Пельмени Бигбули с мясом ТМ Горячая штучка. флоу-пак сфера 0,4 кг. ПОКОМ</v>
          </cell>
          <cell r="D297">
            <v>2</v>
          </cell>
          <cell r="F297">
            <v>166</v>
          </cell>
        </row>
        <row r="298">
          <cell r="A298" t="str">
            <v>Пельмени Бигбули с мясом ТМ Горячая штучка. флоу-пак сфера 0,7 кг ПОКОМ</v>
          </cell>
          <cell r="D298">
            <v>431</v>
          </cell>
          <cell r="F298">
            <v>1619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  <cell r="F299">
            <v>3</v>
          </cell>
        </row>
        <row r="300">
          <cell r="A300" t="str">
            <v>Пельмени Бигбули со сливочным маслом ТМ Горячая штучка, флоу-пак сфера 0,7. ПОКОМ</v>
          </cell>
          <cell r="D300">
            <v>122</v>
          </cell>
          <cell r="F300">
            <v>1808</v>
          </cell>
        </row>
        <row r="301">
          <cell r="A301" t="str">
            <v>Пельмени Бульмени мини с мясом и оливковым маслом 0,7 кг ТМ Горячая штучка  ПОКОМ</v>
          </cell>
          <cell r="D301">
            <v>7</v>
          </cell>
          <cell r="F301">
            <v>435</v>
          </cell>
        </row>
        <row r="302">
          <cell r="A302" t="str">
            <v>Пельмени Бульмени Нейробуст с мясом ТМ Горячая штучка ТС Бульмени ГШ сфера флоу-пак 0,6 кг.  ПОКОМ</v>
          </cell>
          <cell r="D302">
            <v>2</v>
          </cell>
          <cell r="F302">
            <v>132</v>
          </cell>
        </row>
        <row r="303">
          <cell r="A303" t="str">
            <v>Пельмени Бульмени с говядиной и свининой Наваристые 5кг Горячая штучка ВЕС  ПОКОМ</v>
          </cell>
          <cell r="D303">
            <v>25</v>
          </cell>
          <cell r="F303">
            <v>2371</v>
          </cell>
        </row>
        <row r="304">
          <cell r="A304" t="str">
            <v>Пельмени Бульмени с говядиной и свининой СЕВЕРНАЯ КОЛЛЕКЦИЯ 0,7кг ТМ Горячая штучка сфера  ПОКОМ</v>
          </cell>
          <cell r="D304">
            <v>271</v>
          </cell>
          <cell r="F304">
            <v>1424</v>
          </cell>
        </row>
        <row r="305">
          <cell r="A305" t="str">
            <v>Пельмени Бульмени с говядиной и свининой ТМ Горячая штучка. флоу-пак сфера 0,4 кг ПОКОМ</v>
          </cell>
          <cell r="D305">
            <v>19</v>
          </cell>
          <cell r="F305">
            <v>932</v>
          </cell>
        </row>
        <row r="306">
          <cell r="A306" t="str">
            <v>Пельмени Бульмени с говядиной и свининой ТМ Горячая штучка. флоу-пак сфера 0,7 кг ПОКОМ</v>
          </cell>
          <cell r="D306">
            <v>722</v>
          </cell>
          <cell r="F306">
            <v>2728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  <cell r="D307">
            <v>15</v>
          </cell>
          <cell r="F307">
            <v>1200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  <cell r="D308">
            <v>339</v>
          </cell>
          <cell r="F308">
            <v>2740</v>
          </cell>
        </row>
        <row r="309">
          <cell r="A309" t="str">
            <v>Пельмени Бульмени хрустящие с мясом 0,22 кг ТМ Горячая штучка  ПОКОМ</v>
          </cell>
          <cell r="D309">
            <v>36</v>
          </cell>
          <cell r="F309">
            <v>193</v>
          </cell>
        </row>
        <row r="310">
          <cell r="A310" t="str">
            <v>Пельмени Добросельские со свининой и говядиной ТМ Стародворье флоу-пак клас. форма 0,65 кг.  ПОКОМ</v>
          </cell>
          <cell r="D310">
            <v>4</v>
          </cell>
          <cell r="F310">
            <v>170</v>
          </cell>
        </row>
        <row r="311">
          <cell r="A311" t="str">
            <v>Пельмени Зареченские сфера 5 кг.  ПОКОМ</v>
          </cell>
          <cell r="F311">
            <v>5</v>
          </cell>
        </row>
        <row r="312">
          <cell r="A312" t="str">
            <v>Пельмени Медвежьи ушки с фермерскими сливками 0,7кг  ПОКОМ</v>
          </cell>
          <cell r="D312">
            <v>3</v>
          </cell>
          <cell r="F312">
            <v>57</v>
          </cell>
        </row>
        <row r="313">
          <cell r="A313" t="str">
            <v>Пельмени Мясные с говядиной ТМ Стародворье сфера флоу-пак 1 кг  ПОКОМ</v>
          </cell>
          <cell r="D313">
            <v>13</v>
          </cell>
          <cell r="F313">
            <v>701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F314">
            <v>2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11</v>
          </cell>
          <cell r="F315">
            <v>453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336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D317">
            <v>12</v>
          </cell>
          <cell r="F317">
            <v>1110</v>
          </cell>
        </row>
        <row r="318">
          <cell r="A318" t="str">
            <v>Пельмени Сочные сфера 0,8 кг ТМ Стародворье  ПОКОМ</v>
          </cell>
          <cell r="D318">
            <v>2</v>
          </cell>
          <cell r="F318">
            <v>53</v>
          </cell>
        </row>
        <row r="319">
          <cell r="A319" t="str">
            <v>Пирожки с мясом 3,7кг ВЕС ТМ Зареченские  ПОКОМ</v>
          </cell>
          <cell r="F319">
            <v>103.61</v>
          </cell>
        </row>
        <row r="320">
          <cell r="A320" t="str">
            <v>Ричеза с/к 230 гр.шт.  СПК</v>
          </cell>
          <cell r="D320">
            <v>53</v>
          </cell>
          <cell r="F320">
            <v>53</v>
          </cell>
        </row>
        <row r="321">
          <cell r="A321" t="str">
            <v>Сальчетти с/к 230 гр.шт.  СПК</v>
          </cell>
          <cell r="D321">
            <v>126</v>
          </cell>
          <cell r="F321">
            <v>126</v>
          </cell>
        </row>
        <row r="322">
          <cell r="A322" t="str">
            <v>Салями с перчиком с/к "КолбасГрад" 160 гр.шт. термоус. пак.  СПК</v>
          </cell>
          <cell r="D322">
            <v>78</v>
          </cell>
          <cell r="F322">
            <v>78</v>
          </cell>
        </row>
        <row r="323">
          <cell r="A323" t="str">
            <v>Салями с/к 100 гр.шт.нар. (лоток с ср.защ.атм.)  СПК</v>
          </cell>
          <cell r="D323">
            <v>135</v>
          </cell>
          <cell r="F323">
            <v>135</v>
          </cell>
        </row>
        <row r="324">
          <cell r="A324" t="str">
            <v>Салями Трюфель с/в "Эликатессе" 0,16 кг.шт.  СПК</v>
          </cell>
          <cell r="D324">
            <v>111</v>
          </cell>
          <cell r="F324">
            <v>111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66</v>
          </cell>
          <cell r="F325">
            <v>66</v>
          </cell>
        </row>
        <row r="326">
          <cell r="A326" t="str">
            <v>Сардельки из говядины (черева) (в ср.защ.атм.) "Высокий вкус"  СПК</v>
          </cell>
          <cell r="D326">
            <v>18</v>
          </cell>
          <cell r="F326">
            <v>18.812999999999999</v>
          </cell>
        </row>
        <row r="327">
          <cell r="A327" t="str">
            <v>Сардельки Необыкновенные (черева) 400 гр.шт. (лоток с ср.защ.атм.)  СПК</v>
          </cell>
          <cell r="D327">
            <v>22</v>
          </cell>
          <cell r="F327">
            <v>22</v>
          </cell>
        </row>
        <row r="328">
          <cell r="A328" t="str">
            <v>Семейная с чесночком вареная (СПК+СКМ)  СПК</v>
          </cell>
          <cell r="D328">
            <v>292.5</v>
          </cell>
          <cell r="F328">
            <v>292.5</v>
          </cell>
        </row>
        <row r="329">
          <cell r="A329" t="str">
            <v>Семейная с чесночком Экстра вареная  СПК</v>
          </cell>
          <cell r="D329">
            <v>6</v>
          </cell>
          <cell r="F329">
            <v>6</v>
          </cell>
        </row>
        <row r="330">
          <cell r="A330" t="str">
            <v>Сервелат Европейский в/к, в/с 0,38 кг.шт.термофор.пак  СПК</v>
          </cell>
          <cell r="D330">
            <v>10</v>
          </cell>
          <cell r="F330">
            <v>10</v>
          </cell>
        </row>
        <row r="331">
          <cell r="A331" t="str">
            <v>Сервелат мелкозернистый в/к 0,5 кг.шт. термоус.пак. "Высокий вкус"  СПК</v>
          </cell>
          <cell r="D331">
            <v>27</v>
          </cell>
          <cell r="F331">
            <v>29</v>
          </cell>
        </row>
        <row r="332">
          <cell r="A332" t="str">
            <v>Сервелат Финский в/к 0,38 кг.шт. термофор.пак.  СПК</v>
          </cell>
          <cell r="D332">
            <v>16</v>
          </cell>
          <cell r="F332">
            <v>16</v>
          </cell>
        </row>
        <row r="333">
          <cell r="A333" t="str">
            <v>Сервелат Фирменный в/к 0,10 кг.шт. нарезка (лоток с ср.защ.атм.)  СПК</v>
          </cell>
          <cell r="D333">
            <v>137</v>
          </cell>
          <cell r="F333">
            <v>137</v>
          </cell>
        </row>
        <row r="334">
          <cell r="A334" t="str">
            <v>Сервелат Фирменный в/к 250 гр.шт. термоформ.пак.  СПК</v>
          </cell>
          <cell r="D334">
            <v>2</v>
          </cell>
          <cell r="F334">
            <v>2</v>
          </cell>
        </row>
        <row r="335">
          <cell r="A335" t="str">
            <v>Сибирская особая с/к 0,10 кг.шт. нарезка (лоток с ср.защ.атм.)  СПК</v>
          </cell>
          <cell r="D335">
            <v>93</v>
          </cell>
          <cell r="F335">
            <v>93</v>
          </cell>
        </row>
        <row r="336">
          <cell r="A336" t="str">
            <v>Сибирская особая с/к 0,235 кг шт.  СПК</v>
          </cell>
          <cell r="D336">
            <v>143</v>
          </cell>
          <cell r="F336">
            <v>143</v>
          </cell>
        </row>
        <row r="337">
          <cell r="A337" t="str">
            <v>Сосиски "Баварские" 0,36 кг.шт. вак.упак.  СПК</v>
          </cell>
          <cell r="D337">
            <v>4</v>
          </cell>
          <cell r="F337">
            <v>4</v>
          </cell>
        </row>
        <row r="338">
          <cell r="A338" t="str">
            <v>Сосиски "Молочные" 0,36 кг.шт. вак.упак.  СПК</v>
          </cell>
          <cell r="D338">
            <v>12</v>
          </cell>
          <cell r="F338">
            <v>12</v>
          </cell>
        </row>
        <row r="339">
          <cell r="A339" t="str">
            <v>Сосиски Классические (в ср.защ.атм.) СПК</v>
          </cell>
          <cell r="D339">
            <v>12</v>
          </cell>
          <cell r="F339">
            <v>12</v>
          </cell>
        </row>
        <row r="340">
          <cell r="A340" t="str">
            <v>Сосиски Мусульманские "Просто выгодно" (в ср.защ.атм.)  СПК</v>
          </cell>
          <cell r="D340">
            <v>9</v>
          </cell>
          <cell r="F340">
            <v>9</v>
          </cell>
        </row>
        <row r="341">
          <cell r="A341" t="str">
            <v>Сосиски Хот-дог подкопченные (лоток с ср.защ.атм.)  СПК</v>
          </cell>
          <cell r="D341">
            <v>6</v>
          </cell>
          <cell r="F341">
            <v>6</v>
          </cell>
        </row>
        <row r="342">
          <cell r="A342" t="str">
            <v>Сочный мегачебурек ТМ Зареченские ВЕС ПОКОМ</v>
          </cell>
          <cell r="F342">
            <v>107.56</v>
          </cell>
        </row>
        <row r="343">
          <cell r="A343" t="str">
            <v>Торо Неро с/в "Эликатессе" 140 гр.шт.  СПК</v>
          </cell>
          <cell r="D343">
            <v>51</v>
          </cell>
          <cell r="F343">
            <v>51</v>
          </cell>
        </row>
        <row r="344">
          <cell r="A344" t="str">
            <v>Утренняя вареная ВЕС СПК</v>
          </cell>
          <cell r="D344">
            <v>10</v>
          </cell>
          <cell r="F344">
            <v>10</v>
          </cell>
        </row>
        <row r="345">
          <cell r="A345" t="str">
            <v>Уши свиные копченые к пиву 0,15кг нар. д/ф шт.  СПК</v>
          </cell>
          <cell r="D345">
            <v>38</v>
          </cell>
          <cell r="F345">
            <v>38</v>
          </cell>
        </row>
        <row r="346">
          <cell r="A346" t="str">
            <v>Фестивальная пора с/к 100 гр.шт.нар. (лоток с ср.защ.атм.)  СПК</v>
          </cell>
          <cell r="D346">
            <v>75</v>
          </cell>
          <cell r="F346">
            <v>75</v>
          </cell>
        </row>
        <row r="347">
          <cell r="A347" t="str">
            <v>Фестивальная пора с/к 235 гр.шт.  СПК</v>
          </cell>
          <cell r="D347">
            <v>321</v>
          </cell>
          <cell r="F347">
            <v>321</v>
          </cell>
        </row>
        <row r="348">
          <cell r="A348" t="str">
            <v>Фестивальная пора с/к термоус.пак  СПК</v>
          </cell>
          <cell r="D348">
            <v>25.2</v>
          </cell>
          <cell r="F348">
            <v>25.2</v>
          </cell>
        </row>
        <row r="349">
          <cell r="A349" t="str">
            <v>Фирменная с/к 200 гр. срез "Эликатессе" термоформ.пак.  СПК</v>
          </cell>
          <cell r="D349">
            <v>138</v>
          </cell>
          <cell r="F349">
            <v>138</v>
          </cell>
        </row>
        <row r="350">
          <cell r="A350" t="str">
            <v>Фуэт с/в "Эликатессе" 160 гр.шт.  СПК</v>
          </cell>
          <cell r="D350">
            <v>151</v>
          </cell>
          <cell r="F350">
            <v>151</v>
          </cell>
        </row>
        <row r="351">
          <cell r="A351" t="str">
            <v>Хот-догстер ТМ Горячая штучка ТС Хот-Догстер флоу-пак 0,09 кг. ПОКОМ</v>
          </cell>
          <cell r="D351">
            <v>10</v>
          </cell>
          <cell r="F351">
            <v>281</v>
          </cell>
        </row>
        <row r="352">
          <cell r="A352" t="str">
            <v>Хотстеры с сыром 0,25кг ТМ Горячая штучка  ПОКОМ</v>
          </cell>
          <cell r="D352">
            <v>15</v>
          </cell>
          <cell r="F352">
            <v>628</v>
          </cell>
        </row>
        <row r="353">
          <cell r="A353" t="str">
            <v>Хотстеры ТМ Горячая штучка ТС Хотстеры 0,25 кг зам  ПОКОМ</v>
          </cell>
          <cell r="D353">
            <v>595</v>
          </cell>
          <cell r="F353">
            <v>2635</v>
          </cell>
        </row>
        <row r="354">
          <cell r="A354" t="str">
            <v>Хрустящие крылышки острые к пиву ТМ Горячая штучка 0,3кг зам  ПОКОМ</v>
          </cell>
          <cell r="D354">
            <v>13</v>
          </cell>
          <cell r="F354">
            <v>607</v>
          </cell>
        </row>
        <row r="355">
          <cell r="A355" t="str">
            <v>Хрустящие крылышки ТМ Горячая штучка 0,3 кг зам  ПОКОМ</v>
          </cell>
          <cell r="D355">
            <v>36</v>
          </cell>
          <cell r="F355">
            <v>640</v>
          </cell>
        </row>
        <row r="356">
          <cell r="A356" t="str">
            <v>Чебупели Курочка гриль ТМ Горячая штучка, 0,3 кг зам  ПОКОМ</v>
          </cell>
          <cell r="D356">
            <v>12</v>
          </cell>
          <cell r="F356">
            <v>305</v>
          </cell>
        </row>
        <row r="357">
          <cell r="A357" t="str">
            <v>Чебупицца курочка по-итальянски Горячая штучка 0,25 кг зам  ПОКОМ</v>
          </cell>
          <cell r="D357">
            <v>870</v>
          </cell>
          <cell r="F357">
            <v>3147</v>
          </cell>
        </row>
        <row r="358">
          <cell r="A358" t="str">
            <v>Чебупицца Маргарита 0,2кг ТМ Горячая штучка ТС Foodgital  ПОКОМ</v>
          </cell>
          <cell r="D358">
            <v>16</v>
          </cell>
          <cell r="F358">
            <v>343</v>
          </cell>
        </row>
        <row r="359">
          <cell r="A359" t="str">
            <v>Чебупицца Пепперони ТМ Горячая штучка ТС Чебупицца 0.25кг зам  ПОКОМ</v>
          </cell>
          <cell r="D359">
            <v>486</v>
          </cell>
          <cell r="F359">
            <v>3949</v>
          </cell>
        </row>
        <row r="360">
          <cell r="A360" t="str">
            <v>Чебупицца со вкусом 4 сыра 0,2кг ТМ Горячая штучка ТС Foodgital  ПОКОМ</v>
          </cell>
          <cell r="D360">
            <v>4</v>
          </cell>
          <cell r="F360">
            <v>291</v>
          </cell>
        </row>
        <row r="361">
          <cell r="A361" t="str">
            <v>Чебуреки Мясные вес 2,7 кг ТМ Зареченские ВЕС ПОКОМ</v>
          </cell>
          <cell r="F361">
            <v>2.7</v>
          </cell>
        </row>
        <row r="362">
          <cell r="A362" t="str">
            <v>Чебуреки сочные ВЕС ТМ Зареченские  ПОКОМ</v>
          </cell>
          <cell r="D362">
            <v>17</v>
          </cell>
          <cell r="F362">
            <v>1092.01</v>
          </cell>
        </row>
        <row r="363">
          <cell r="A363" t="str">
            <v>Шпикачки Русские (черева) (в ср.защ.атм.) "Высокий вкус"  СПК</v>
          </cell>
          <cell r="D363">
            <v>26</v>
          </cell>
          <cell r="F363">
            <v>26</v>
          </cell>
        </row>
        <row r="364">
          <cell r="A364" t="str">
            <v>Эликапреза с/в "Эликатессе" 85 гр.шт. нарезка (лоток с ср.защ.атм.)  СПК</v>
          </cell>
          <cell r="D364">
            <v>19</v>
          </cell>
          <cell r="F364">
            <v>19</v>
          </cell>
        </row>
        <row r="365">
          <cell r="A365" t="str">
            <v>Юбилейная с/к 0,235 кг.шт.  СПК</v>
          </cell>
          <cell r="D365">
            <v>465</v>
          </cell>
          <cell r="F365">
            <v>465</v>
          </cell>
        </row>
        <row r="366">
          <cell r="A366" t="str">
            <v>Итого</v>
          </cell>
          <cell r="D366">
            <v>116394.21400000001</v>
          </cell>
          <cell r="F366">
            <v>289647.27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10.10.2025 - 10.10.2025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89.552000000000007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79.021000000000001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472.01299999999998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464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1040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731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248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49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133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123.086</v>
          </cell>
        </row>
        <row r="22">
          <cell r="A22" t="str">
            <v xml:space="preserve"> 201  Ветчина Нежная ТМ Особый рецепт, (2,5кг), ПОКОМ</v>
          </cell>
          <cell r="D22">
            <v>995.6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30.942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314.11200000000002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93.584000000000003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29.867999999999999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128.20599999999999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85.998000000000005</v>
          </cell>
        </row>
        <row r="29">
          <cell r="A29" t="str">
            <v xml:space="preserve"> 247  Сардельки Нежные, ВЕС.  ПОКОМ</v>
          </cell>
          <cell r="D29">
            <v>12.268000000000001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31.452999999999999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283.21899999999999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8.5890000000000004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16.100000000000001</v>
          </cell>
        </row>
        <row r="34">
          <cell r="A34" t="str">
            <v xml:space="preserve"> 263  Шпикачки Стародворские, ВЕС.  ПОКОМ</v>
          </cell>
          <cell r="D34">
            <v>185.99799999999999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2.746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1.82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231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527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710</v>
          </cell>
        </row>
        <row r="40">
          <cell r="A40" t="str">
            <v xml:space="preserve"> 283  Сосиски Сочинки, ВЕС, ТМ Стародворье ПОКОМ</v>
          </cell>
          <cell r="D40">
            <v>281.262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156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135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45.073999999999998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108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523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28.574999999999999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150.84299999999999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215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460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181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148.79900000000001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123.405</v>
          </cell>
        </row>
        <row r="53">
          <cell r="A53" t="str">
            <v xml:space="preserve"> 316  Колбаса Нежная ТМ Зареченские ВЕС  ПОКОМ</v>
          </cell>
          <cell r="D53">
            <v>7.5250000000000004</v>
          </cell>
        </row>
        <row r="54">
          <cell r="A54" t="str">
            <v xml:space="preserve"> 318  Сосиски Датские ТМ Зареченские, ВЕС  ПОКОМ</v>
          </cell>
          <cell r="D54">
            <v>842.50599999999997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429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708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364</v>
          </cell>
        </row>
        <row r="58">
          <cell r="A58" t="str">
            <v xml:space="preserve"> 328  Сардельки Сочинки Стародворье ТМ  0,4 кг ПОКОМ</v>
          </cell>
          <cell r="D58">
            <v>29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31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193.37299999999999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99</v>
          </cell>
        </row>
        <row r="62">
          <cell r="A62" t="str">
            <v xml:space="preserve"> 335  Колбаса Сливушка ТМ Вязанка. ВЕС.  ПОКОМ </v>
          </cell>
          <cell r="D62">
            <v>162.244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531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440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119.91800000000001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46.676000000000002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352.09800000000001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35.137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15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86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134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11.776999999999999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98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158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136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53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87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93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864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2566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80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45.307000000000002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37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12.996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80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61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107.327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932.83500000000004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994.02599999999995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1167.336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31.34</v>
          </cell>
        </row>
        <row r="92">
          <cell r="A92" t="str">
            <v xml:space="preserve"> 467  Колбаса Филейная 0,5кг ТМ Особый рецепт  ПОКОМ</v>
          </cell>
          <cell r="D92">
            <v>34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6.0380000000000003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222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83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142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110</v>
          </cell>
        </row>
        <row r="98">
          <cell r="A98" t="str">
            <v xml:space="preserve"> 515  Колбаса Сервелат Мясорубский Делюкс 0,3кг ТМ Стародворье  ПОКОМ</v>
          </cell>
          <cell r="D98">
            <v>2</v>
          </cell>
        </row>
        <row r="99">
          <cell r="A99" t="str">
            <v xml:space="preserve"> 519  Грудинка 0,12 кг нарезка ТМ Стародворье  ПОКОМ</v>
          </cell>
          <cell r="D99">
            <v>50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151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44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119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172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61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34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-1</v>
          </cell>
        </row>
        <row r="107">
          <cell r="A107" t="str">
            <v>3215 ВЕТЧ.МЯСНАЯ Папа может п/о 0.4кг 8шт.    ОСТАНКИНО</v>
          </cell>
          <cell r="D107">
            <v>121</v>
          </cell>
        </row>
        <row r="108">
          <cell r="A108" t="str">
            <v>3684 ПРЕСИЖН с/к в/у 1/250 8шт.   ОСТАНКИНО</v>
          </cell>
          <cell r="D108">
            <v>28</v>
          </cell>
        </row>
        <row r="109">
          <cell r="A109" t="str">
            <v>4063 МЯСНАЯ Папа может вар п/о_Л   ОСТАНКИНО</v>
          </cell>
          <cell r="D109">
            <v>278.41699999999997</v>
          </cell>
        </row>
        <row r="110">
          <cell r="A110" t="str">
            <v>4117 ЭКСТРА Папа может с/к в/у_Л   ОСТАНКИНО</v>
          </cell>
          <cell r="D110">
            <v>5.524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27.042999999999999</v>
          </cell>
        </row>
        <row r="112">
          <cell r="A112" t="str">
            <v>4813 ФИЛЕЙНАЯ Папа может вар п/о_Л   ОСТАНКИНО</v>
          </cell>
          <cell r="D112">
            <v>125.06699999999999</v>
          </cell>
        </row>
        <row r="113">
          <cell r="A113" t="str">
            <v>4993 САЛЯМИ ИТАЛЬЯНСКАЯ с/к в/у 1/250*8_120c ОСТАНКИНО</v>
          </cell>
          <cell r="D113">
            <v>65</v>
          </cell>
        </row>
        <row r="114">
          <cell r="A114" t="str">
            <v>5246 ДОКТОРСКАЯ ПРЕМИУМ вар б/о мгс_30с ОСТАНКИНО</v>
          </cell>
          <cell r="D114">
            <v>30.646000000000001</v>
          </cell>
        </row>
        <row r="115">
          <cell r="A115" t="str">
            <v>5247 РУССКАЯ ПРЕМИУМ вар б/о мгс_30с ОСТАНКИНО</v>
          </cell>
          <cell r="D115">
            <v>2.9820000000000002</v>
          </cell>
        </row>
        <row r="116">
          <cell r="A116" t="str">
            <v>5483 ЭКСТРА Папа может с/к в/у 1/250 8шт.   ОСТАНКИНО</v>
          </cell>
          <cell r="D116">
            <v>185</v>
          </cell>
        </row>
        <row r="117">
          <cell r="A117" t="str">
            <v>5544 Сервелат Финский в/к в/у_45с НОВАЯ ОСТАНКИНО</v>
          </cell>
          <cell r="D117">
            <v>269.34100000000001</v>
          </cell>
        </row>
        <row r="118">
          <cell r="A118" t="str">
            <v>5679 САЛЯМИ ИТАЛЬЯНСКАЯ с/к в/у 1/150_60с ОСТАНКИНО</v>
          </cell>
          <cell r="D118">
            <v>45</v>
          </cell>
        </row>
        <row r="119">
          <cell r="A119" t="str">
            <v>5682 САЛЯМИ МЕЛКОЗЕРНЕНАЯ с/к в/у 1/120_60с   ОСТАНКИНО</v>
          </cell>
          <cell r="D119">
            <v>497</v>
          </cell>
        </row>
        <row r="120">
          <cell r="A120" t="str">
            <v>5706 АРОМАТНАЯ Папа может с/к в/у 1/250 8шт.  ОСТАНКИНО</v>
          </cell>
          <cell r="D120">
            <v>-10</v>
          </cell>
        </row>
        <row r="121">
          <cell r="A121" t="str">
            <v>5708 ПОСОЛЬСКАЯ Папа может с/к в/у ОСТАНКИНО</v>
          </cell>
          <cell r="D121">
            <v>7.0490000000000004</v>
          </cell>
        </row>
        <row r="122">
          <cell r="A122" t="str">
            <v>5851 ЭКСТРА Папа может вар п/о   ОСТАНКИНО</v>
          </cell>
          <cell r="D122">
            <v>41.554000000000002</v>
          </cell>
        </row>
        <row r="123">
          <cell r="A123" t="str">
            <v>5931 ОХОТНИЧЬЯ Папа может с/к в/у 1/220 8шт.   ОСТАНКИНО</v>
          </cell>
          <cell r="D123">
            <v>285</v>
          </cell>
        </row>
        <row r="124">
          <cell r="A124" t="str">
            <v>5992 ВРЕМЯ ОКРОШКИ Папа может вар п/о 0.4кг   ОСТАНКИНО</v>
          </cell>
          <cell r="D124">
            <v>274</v>
          </cell>
        </row>
        <row r="125">
          <cell r="A125" t="str">
            <v>6004 РАГУ СВИНОЕ 1кг 8шт.зам_120с ОСТАНКИНО</v>
          </cell>
          <cell r="D125">
            <v>8</v>
          </cell>
        </row>
        <row r="126">
          <cell r="A126" t="str">
            <v>6220 ГОВЯЖЬЯ Папа может вар п/о  ОСТАНКИНО</v>
          </cell>
          <cell r="D126">
            <v>1.3460000000000001</v>
          </cell>
        </row>
        <row r="127">
          <cell r="A127" t="str">
            <v>6221 НЕАПОЛИТАНСКИЙ ДУЭТ с/к с/н мгс 1/90  ОСТАНКИНО</v>
          </cell>
          <cell r="D127">
            <v>115</v>
          </cell>
        </row>
        <row r="128">
          <cell r="A128" t="str">
            <v>6228 МЯСНОЕ АССОРТИ к/з с/н мгс 1/90 10шт.  ОСТАНКИНО</v>
          </cell>
          <cell r="D128">
            <v>59</v>
          </cell>
        </row>
        <row r="129">
          <cell r="A129" t="str">
            <v>6247 ДОМАШНЯЯ Папа может вар п/о 0,4кг 8шт.  ОСТАНКИНО</v>
          </cell>
          <cell r="D129">
            <v>22</v>
          </cell>
        </row>
        <row r="130">
          <cell r="A130" t="str">
            <v>6268 ГОВЯЖЬЯ Папа может вар п/о 0,4кг 8 шт.  ОСТАНКИНО</v>
          </cell>
          <cell r="D130">
            <v>157</v>
          </cell>
        </row>
        <row r="131">
          <cell r="A131" t="str">
            <v>6279 КОРЕЙКА ПО-ОСТ.к/в в/с с/н в/у 1/150_45с  ОСТАНКИНО</v>
          </cell>
          <cell r="D131">
            <v>105</v>
          </cell>
        </row>
        <row r="132">
          <cell r="A132" t="str">
            <v>6303 МЯСНЫЕ Папа может сос п/о мгс 1.5*3  ОСТАНКИНО</v>
          </cell>
          <cell r="D132">
            <v>112.986</v>
          </cell>
        </row>
        <row r="133">
          <cell r="A133" t="str">
            <v>6324 ДОКТОРСКАЯ ГОСТ вар п/о 0.4кг 8шт.  ОСТАНКИНО</v>
          </cell>
          <cell r="D133">
            <v>8</v>
          </cell>
        </row>
        <row r="134">
          <cell r="A134" t="str">
            <v>6325 ДОКТОРСКАЯ ПРЕМИУМ вар п/о 0.4кг 8шт.  ОСТАНКИНО</v>
          </cell>
          <cell r="D134">
            <v>397</v>
          </cell>
        </row>
        <row r="135">
          <cell r="A135" t="str">
            <v>6333 МЯСНАЯ Папа может вар п/о 0.4кг 8шт.  ОСТАНКИНО</v>
          </cell>
          <cell r="D135">
            <v>789</v>
          </cell>
        </row>
        <row r="136">
          <cell r="A136" t="str">
            <v>6340 ДОМАШНИЙ РЕЦЕПТ Коровино 0.5кг 8шт.  ОСТАНКИНО</v>
          </cell>
          <cell r="D136">
            <v>31</v>
          </cell>
        </row>
        <row r="137">
          <cell r="A137" t="str">
            <v>6353 ЭКСТРА Папа может вар п/о 0.4кг 8шт.  ОСТАНКИНО</v>
          </cell>
          <cell r="D137">
            <v>289</v>
          </cell>
        </row>
        <row r="138">
          <cell r="A138" t="str">
            <v>6392 ФИЛЕЙНАЯ Папа может вар п/о 0.4кг. ОСТАНКИНО</v>
          </cell>
          <cell r="D138">
            <v>740</v>
          </cell>
        </row>
        <row r="139">
          <cell r="A139" t="str">
            <v>6448 СВИНИНА МАДЕРА с/к с/н в/у 1/100 10шт.   ОСТАНКИНО</v>
          </cell>
          <cell r="D139">
            <v>25</v>
          </cell>
        </row>
        <row r="140">
          <cell r="A140" t="str">
            <v>6453 ЭКСТРА Папа может с/к с/н в/у 1/100 14шт.   ОСТАНКИНО</v>
          </cell>
          <cell r="D140">
            <v>340</v>
          </cell>
        </row>
        <row r="141">
          <cell r="A141" t="str">
            <v>6454 АРОМАТНАЯ с/к с/н в/у 1/100 10шт.  ОСТАНКИНО</v>
          </cell>
          <cell r="D141">
            <v>309</v>
          </cell>
        </row>
        <row r="142">
          <cell r="A142" t="str">
            <v>6459 СЕРВЕЛАТ ШВЕЙЦАРСК. в/к с/н в/у 1/100*10  ОСТАНКИНО</v>
          </cell>
          <cell r="D142">
            <v>199</v>
          </cell>
        </row>
        <row r="143">
          <cell r="A143" t="str">
            <v>6470 ВЕТЧ.МРАМОРНАЯ в/у_45с  ОСТАНКИНО</v>
          </cell>
          <cell r="D143">
            <v>21.341999999999999</v>
          </cell>
        </row>
        <row r="144">
          <cell r="A144" t="str">
            <v>6495 ВЕТЧ.МРАМОРНАЯ в/у срез 0.3кг 6шт_45с  ОСТАНКИНО</v>
          </cell>
          <cell r="D144">
            <v>96</v>
          </cell>
        </row>
        <row r="145">
          <cell r="A145" t="str">
            <v>6527 ШПИКАЧКИ СОЧНЫЕ ПМ сар б/о мгс 1*3 45с ОСТАНКИНО</v>
          </cell>
          <cell r="D145">
            <v>66.417000000000002</v>
          </cell>
        </row>
        <row r="146">
          <cell r="A146" t="str">
            <v>6528 ШПИКАЧКИ СОЧНЫЕ ПМ сар б/о мгс 0.4кг 45с  ОСТАНКИНО</v>
          </cell>
        </row>
        <row r="147">
          <cell r="A147" t="str">
            <v>6609 С ГОВЯДИНОЙ ПМ сар б/о мгс 0.4кг_45с ОСТАНКИНО</v>
          </cell>
          <cell r="D147">
            <v>7</v>
          </cell>
        </row>
        <row r="148">
          <cell r="A148" t="str">
            <v>6616 МОЛОЧНЫЕ КЛАССИЧЕСКИЕ сос п/о в/у 0.3кг  ОСТАНКИНО</v>
          </cell>
          <cell r="D148">
            <v>482</v>
          </cell>
        </row>
        <row r="149">
          <cell r="A149" t="str">
            <v>6697 СЕРВЕЛАТ ФИНСКИЙ ПМ в/к в/у 0,35кг 8шт.  ОСТАНКИНО</v>
          </cell>
          <cell r="D149">
            <v>786</v>
          </cell>
        </row>
        <row r="150">
          <cell r="A150" t="str">
            <v>6713 СОЧНЫЙ ГРИЛЬ ПМ сос п/о мгс 0.41кг 8шт.  ОСТАНКИНО</v>
          </cell>
          <cell r="D150">
            <v>227</v>
          </cell>
        </row>
        <row r="151">
          <cell r="A151" t="str">
            <v>6724 МОЛОЧНЫЕ ПМ сос п/о мгс 0.41кг 10шт.  ОСТАНКИНО</v>
          </cell>
          <cell r="D151">
            <v>101</v>
          </cell>
        </row>
        <row r="152">
          <cell r="A152" t="str">
            <v>6765 РУБЛЕНЫЕ сос ц/о мгс 0.36кг 6шт.  ОСТАНКИНО</v>
          </cell>
          <cell r="D152">
            <v>44</v>
          </cell>
        </row>
        <row r="153">
          <cell r="A153" t="str">
            <v>6785 ВЕНСКАЯ САЛЯМИ п/к в/у 0.33кг 8шт.  ОСТАНКИНО</v>
          </cell>
          <cell r="D153">
            <v>22</v>
          </cell>
        </row>
        <row r="154">
          <cell r="A154" t="str">
            <v>6787 СЕРВЕЛАТ КРЕМЛЕВСКИЙ в/к в/у 0,33кг 8шт.  ОСТАНКИНО</v>
          </cell>
          <cell r="D154">
            <v>53</v>
          </cell>
        </row>
        <row r="155">
          <cell r="A155" t="str">
            <v>6793 БАЛЫКОВАЯ в/к в/у 0,33кг 8шт.  ОСТАНКИНО</v>
          </cell>
          <cell r="D155">
            <v>81</v>
          </cell>
        </row>
        <row r="156">
          <cell r="A156" t="str">
            <v>6829 МОЛОЧНЫЕ КЛАССИЧЕСКИЕ сос п/о мгс 2*4_С  ОСТАНКИНО</v>
          </cell>
          <cell r="D156">
            <v>190.304</v>
          </cell>
        </row>
        <row r="157">
          <cell r="A157" t="str">
            <v>6837 ФИЛЕЙНЫЕ Папа Может сос ц/о мгс 0.4кг  ОСТАНКИНО</v>
          </cell>
          <cell r="D157">
            <v>192</v>
          </cell>
        </row>
        <row r="158">
          <cell r="A158" t="str">
            <v>6842 ДЫМОВИЦА ИЗ ОКОРОКА к/в мл/к в/у 0,3кг  ОСТАНКИНО</v>
          </cell>
          <cell r="D158">
            <v>59</v>
          </cell>
        </row>
        <row r="159">
          <cell r="A159" t="str">
            <v>6861 ДОМАШНИЙ РЕЦЕПТ Коровино вар п/о  ОСТАНКИНО</v>
          </cell>
          <cell r="D159">
            <v>302.57400000000001</v>
          </cell>
        </row>
        <row r="160">
          <cell r="A160" t="str">
            <v>6866 ВЕТЧ.НЕЖНАЯ Коровино п/о_Маяк  ОСТАНКИНО</v>
          </cell>
          <cell r="D160">
            <v>104.327</v>
          </cell>
        </row>
        <row r="161">
          <cell r="A161" t="str">
            <v>7001 КЛАССИЧЕСКИЕ Папа может сар б/о мгс 1*3  ОСТАНКИНО</v>
          </cell>
          <cell r="D161">
            <v>119.569</v>
          </cell>
        </row>
        <row r="162">
          <cell r="A162" t="str">
            <v>7040 С ИНДЕЙКОЙ ПМ сос ц/о в/у 1/270 8шт.  ОСТАНКИНО</v>
          </cell>
          <cell r="D162">
            <v>26</v>
          </cell>
        </row>
        <row r="163">
          <cell r="A163" t="str">
            <v>7059 ШПИКАЧКИ СОЧНЫЕ С БЕК. п/о мгс 0.3кг_60с  ОСТАНКИНО</v>
          </cell>
          <cell r="D163">
            <v>81</v>
          </cell>
        </row>
        <row r="164">
          <cell r="A164" t="str">
            <v>7066 СОЧНЫЕ ПМ сос п/о мгс 0.41кг 10шт_50с  ОСТАНКИНО</v>
          </cell>
          <cell r="D164">
            <v>1695</v>
          </cell>
        </row>
        <row r="165">
          <cell r="A165" t="str">
            <v>7070 СОЧНЫЕ ПМ сос п/о мгс 1.5*4_А_50с  ОСТАНКИНО</v>
          </cell>
          <cell r="D165">
            <v>554.76599999999996</v>
          </cell>
        </row>
        <row r="166">
          <cell r="A166" t="str">
            <v>7073 МОЛОЧ.ПРЕМИУМ ПМ сос п/о в/у 1/350_50с  ОСТАНКИНО</v>
          </cell>
          <cell r="D166">
            <v>280</v>
          </cell>
        </row>
        <row r="167">
          <cell r="A167" t="str">
            <v>7074 МОЛОЧ.ПРЕМИУМ ПМ сос п/о мгс 0.6кг_50с  ОСТАНКИНО</v>
          </cell>
          <cell r="D167">
            <v>5</v>
          </cell>
        </row>
        <row r="168">
          <cell r="A168" t="str">
            <v>7075 МОЛОЧ.ПРЕМИУМ ПМ сос п/о мгс 1.5*4_О_50с  ОСТАНКИНО</v>
          </cell>
          <cell r="D168">
            <v>14.234</v>
          </cell>
        </row>
        <row r="169">
          <cell r="A169" t="str">
            <v>7077 МЯСНЫЕ С ГОВЯД.ПМ сос п/о мгс 0.4кг_50с  ОСТАНКИНО</v>
          </cell>
          <cell r="D169">
            <v>332</v>
          </cell>
        </row>
        <row r="170">
          <cell r="A170" t="str">
            <v>7080 СЛИВОЧНЫЕ ПМ сос п/о мгс 0.41кг 10шт. 50с  ОСТАНКИНО</v>
          </cell>
          <cell r="D170">
            <v>525</v>
          </cell>
        </row>
        <row r="171">
          <cell r="A171" t="str">
            <v>7082 СЛИВОЧНЫЕ ПМ сос п/о мгс 1.5*4_50с  ОСТАНКИНО</v>
          </cell>
          <cell r="D171">
            <v>30.747</v>
          </cell>
        </row>
        <row r="172">
          <cell r="A172" t="str">
            <v>7087 ШПИК С ЧЕСНОК.И ПЕРЦЕМ к/в в/у 0.3кг_50с  ОСТАНКИНО</v>
          </cell>
          <cell r="D172">
            <v>85</v>
          </cell>
        </row>
        <row r="173">
          <cell r="A173" t="str">
            <v>7090 СВИНИНА ПО-ДОМ. к/в мл/к в/у 0.3кг_50с  ОСТАНКИНО</v>
          </cell>
          <cell r="D173">
            <v>139</v>
          </cell>
        </row>
        <row r="174">
          <cell r="A174" t="str">
            <v>7092 БЕКОН Папа может с/к с/н в/у 1/140_50с  ОСТАНКИНО</v>
          </cell>
          <cell r="D174">
            <v>167</v>
          </cell>
        </row>
        <row r="175">
          <cell r="A175" t="str">
            <v>7107 САН-РЕМО с/в с/н мгс 1/90 12шт.  ОСТАНКИНО</v>
          </cell>
          <cell r="D175">
            <v>-3</v>
          </cell>
        </row>
        <row r="176">
          <cell r="A176" t="str">
            <v>7149 БАЛЫКОВАЯ Коровино п/к в/у 0.84кг_50с  ОСТАНКИНО</v>
          </cell>
          <cell r="D176">
            <v>11</v>
          </cell>
        </row>
        <row r="177">
          <cell r="A177" t="str">
            <v>7154 СЕРВЕЛАТ ЗЕРНИСТЫЙ ПМ в/к в/у 0.35кг_50с  ОСТАНКИНО</v>
          </cell>
          <cell r="D177">
            <v>593</v>
          </cell>
        </row>
        <row r="178">
          <cell r="A178" t="str">
            <v>7157 СЕРВЕЛАТ ЗЕРНИСНЫЙ ПМ в/к в/у_50с  ОСТАНКИНО</v>
          </cell>
          <cell r="D178">
            <v>9.827</v>
          </cell>
        </row>
        <row r="179">
          <cell r="A179" t="str">
            <v>7166 СЕРВЕЛТ ОХОТНИЧИЙ ПМ в/к в/у_50с  ОСТАНКИНО</v>
          </cell>
          <cell r="D179">
            <v>76.724000000000004</v>
          </cell>
        </row>
        <row r="180">
          <cell r="A180" t="str">
            <v>7169 СЕРВЕЛАТ ОХОТНИЧИЙ ПМ в/к в/у 0.35кг_50с  ОСТАНКИНО</v>
          </cell>
          <cell r="D180">
            <v>609</v>
          </cell>
        </row>
        <row r="181">
          <cell r="A181" t="str">
            <v>7187 ГРУДИНКА ПРЕМИУМ к/в мл/к в/у 0,3кг_50с ОСТАНКИНО</v>
          </cell>
          <cell r="D181">
            <v>234</v>
          </cell>
        </row>
        <row r="182">
          <cell r="A182" t="str">
            <v>7227 САЛЯМИ ФИНСКАЯ Папа может с/к в/у 1/180  ОСТАНКИНО</v>
          </cell>
          <cell r="D182">
            <v>2</v>
          </cell>
        </row>
        <row r="183">
          <cell r="A183" t="str">
            <v>7231 КЛАССИЧЕСКАЯ ПМ вар п/о 0,3кг 8шт_209к ОСТАНКИНО</v>
          </cell>
          <cell r="D183">
            <v>342</v>
          </cell>
        </row>
        <row r="184">
          <cell r="A184" t="str">
            <v>7232 БОЯNСКАЯ ПМ п/к в/у 0,28кг 8шт_209к ОСТАНКИНО</v>
          </cell>
          <cell r="D184">
            <v>252</v>
          </cell>
        </row>
        <row r="185">
          <cell r="A185" t="str">
            <v>7235 ВЕТЧ.КЛАССИЧЕСКАЯ ПМ п/о 0,35кг 8шт_209к ОСТАНКИНО</v>
          </cell>
          <cell r="D185">
            <v>13</v>
          </cell>
        </row>
        <row r="186">
          <cell r="A186" t="str">
            <v>7236 СЕРВЕЛАТ КАРЕЛЬСКИЙ в/к в/у 0,28кг_209к ОСТАНКИНО</v>
          </cell>
          <cell r="D186">
            <v>760</v>
          </cell>
        </row>
        <row r="187">
          <cell r="A187" t="str">
            <v>7241 САЛЯМИ Папа может п/к в/у 0,28кг_209к ОСТАНКИНО</v>
          </cell>
          <cell r="D187">
            <v>159</v>
          </cell>
        </row>
        <row r="188">
          <cell r="A188" t="str">
            <v>7245 ВЕТЧ.ФИЛЕЙНАЯ ПМ п/о 0,4кг 8шт ОСТАНКИНО</v>
          </cell>
          <cell r="D188">
            <v>21</v>
          </cell>
        </row>
        <row r="189">
          <cell r="A189" t="str">
            <v>7252 СЕРВЕЛАТ ФИНСКИЙ ПМ в/к с/н мгс 1/100*12  ОСТАНКИНО</v>
          </cell>
          <cell r="D189">
            <v>-8</v>
          </cell>
        </row>
        <row r="190">
          <cell r="A190" t="str">
            <v>7271 МЯСНЫЕ С ГОВЯДИНОЙ ПМ сос п/о мгс 1.5*4 ВЕС  ОСТАНКИНО</v>
          </cell>
          <cell r="D190">
            <v>4.6760000000000002</v>
          </cell>
        </row>
        <row r="191">
          <cell r="A191" t="str">
            <v>7284 ДЛЯ ДЕТЕЙ сос п/о мгс 0,33кг 6шт  ОСТАНКИНО</v>
          </cell>
          <cell r="D191">
            <v>12</v>
          </cell>
        </row>
        <row r="192">
          <cell r="A192" t="str">
            <v>7332 БОЯРСКАЯ ПМ п/к в/у 0.28кг_СНГ  ОСТАНКИНО</v>
          </cell>
          <cell r="D192">
            <v>7</v>
          </cell>
        </row>
        <row r="193">
          <cell r="A193" t="str">
            <v>7333 СЕРВЕЛАТ ОХОТНИЧИЙ ПМ в/к в/у 0.28кг_СНГ  ОСТАНКИНО</v>
          </cell>
          <cell r="D193">
            <v>3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11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8</v>
          </cell>
        </row>
        <row r="196">
          <cell r="A196" t="str">
            <v>Балыковая с/к 200 гр. срез "Эликатессе" термоформ.пак.  СПК</v>
          </cell>
          <cell r="D196">
            <v>14</v>
          </cell>
        </row>
        <row r="197">
          <cell r="A197" t="str">
            <v>БОНУС МОЛОЧНЫЕ КЛАССИЧЕСКИЕ сос п/о в/у 0.3кг (6084)  ОСТАНКИНО</v>
          </cell>
          <cell r="D197">
            <v>7</v>
          </cell>
        </row>
        <row r="198">
          <cell r="A198" t="str">
            <v>БОНУС МОЛОЧНЫЕ КЛАССИЧЕСКИЕ сос п/о мгс 2*4_С (4980)  ОСТАНКИНО</v>
          </cell>
          <cell r="D198">
            <v>10.335000000000001</v>
          </cell>
        </row>
        <row r="199">
          <cell r="A199" t="str">
            <v>БОНУС СОЧНЫЕ Папа может сос п/о мгс 1.5*4 (6954)  ОСТАНКИНО</v>
          </cell>
          <cell r="D199">
            <v>15.42</v>
          </cell>
        </row>
        <row r="200">
          <cell r="A200" t="str">
            <v>БОНУС СОЧНЫЕ сос п/о мгс 0.41кг_UZ (6087)  ОСТАНКИНО</v>
          </cell>
          <cell r="D200">
            <v>36</v>
          </cell>
        </row>
        <row r="201">
          <cell r="A201" t="str">
            <v>Бутербродная вареная 0,47 кг шт.  СПК</v>
          </cell>
          <cell r="D201">
            <v>4</v>
          </cell>
        </row>
        <row r="202">
          <cell r="A202" t="str">
            <v>Вацлавская п/к (черева) 390 гр.шт. термоус.пак  СПК</v>
          </cell>
          <cell r="D202">
            <v>1</v>
          </cell>
        </row>
        <row r="203">
          <cell r="A203" t="str">
            <v>Готовые бельмеши сочные с мясом ТМ Горячая штучка 0,3кг зам  ПОКОМ</v>
          </cell>
          <cell r="D203">
            <v>84</v>
          </cell>
        </row>
        <row r="204">
          <cell r="A204" t="str">
            <v>Готовые чебупели острые с мясом 0,24кг ТМ Горячая штучка  ПОКОМ</v>
          </cell>
          <cell r="D204">
            <v>84</v>
          </cell>
        </row>
        <row r="205">
          <cell r="A205" t="str">
            <v>Готовые чебупели с ветчиной и сыром ТМ Горячая штучка флоу-пак 0,24 кг.  ПОКОМ</v>
          </cell>
          <cell r="D205">
            <v>401</v>
          </cell>
        </row>
        <row r="206">
          <cell r="A206" t="str">
            <v>Готовые чебупели сочные с мясом ТМ Горячая штучка флоу-пак 0,24 кг  ПОКОМ</v>
          </cell>
          <cell r="D206">
            <v>273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185</v>
          </cell>
        </row>
        <row r="208">
          <cell r="A208" t="str">
            <v>Гуцульская с/к "КолбасГрад" 160 гр.шт. термоус. пак  СПК</v>
          </cell>
          <cell r="D208">
            <v>13</v>
          </cell>
        </row>
        <row r="209">
          <cell r="A209" t="str">
            <v>Дельгаро с/в "Эликатессе" 140 гр.шт.  СПК</v>
          </cell>
          <cell r="D209">
            <v>2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14</v>
          </cell>
        </row>
        <row r="211">
          <cell r="A211" t="str">
            <v>Докторская вареная в/с 0,47 кг шт.  СПК</v>
          </cell>
          <cell r="D211">
            <v>3</v>
          </cell>
        </row>
        <row r="212">
          <cell r="A212" t="str">
            <v>Докторская вареная термоус.пак. "Высокий вкус"  СПК</v>
          </cell>
          <cell r="D212">
            <v>5.2050000000000001</v>
          </cell>
        </row>
        <row r="213">
          <cell r="A213" t="str">
            <v>ЖАР-ладушки с клубникой и вишней ТМ Стародворье 0,2 кг ПОКОМ</v>
          </cell>
          <cell r="D213">
            <v>6</v>
          </cell>
        </row>
        <row r="214">
          <cell r="A214" t="str">
            <v>ЖАР-ладушки с мясом 0,2кг ТМ Стародворье  ПОКОМ</v>
          </cell>
          <cell r="D214">
            <v>42</v>
          </cell>
        </row>
        <row r="215">
          <cell r="A215" t="str">
            <v>ЖАР-ладушки с яблоком и грушей ТМ Стародворье 0,2 кг. ПОКОМ</v>
          </cell>
          <cell r="D215">
            <v>7</v>
          </cell>
        </row>
        <row r="216">
          <cell r="A216" t="str">
            <v>Жареные вареники с картофелем и беконом Добросельские 0,2 кг. ТМ Стародворье  ПОКОМ</v>
          </cell>
          <cell r="D216">
            <v>82</v>
          </cell>
        </row>
        <row r="217">
          <cell r="A217" t="str">
            <v>Карбонад Юбилейный термоус.пак.  СПК</v>
          </cell>
          <cell r="D217">
            <v>-4.282</v>
          </cell>
        </row>
        <row r="218">
          <cell r="A218" t="str">
            <v>Классическая вареная 400 гр.шт.  СПК</v>
          </cell>
          <cell r="D218">
            <v>14</v>
          </cell>
        </row>
        <row r="219">
          <cell r="A219" t="str">
            <v>Классическая с/к 80 гр.шт.нар. (лоток с ср.защ.атм.)  СПК</v>
          </cell>
          <cell r="D219">
            <v>33</v>
          </cell>
        </row>
        <row r="220">
          <cell r="A220" t="str">
            <v>Колбаски Мяснули оригинальные с/к 50 гр.шт. (в ср.защ.атм.)  СПК</v>
          </cell>
          <cell r="D220">
            <v>15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154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68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28</v>
          </cell>
        </row>
        <row r="224">
          <cell r="A224" t="str">
            <v>Круггетсы с сырным соусом ТМ Горячая штучка ТС Круггетсы флоу-пак 0,2 кг  ПОКОМ</v>
          </cell>
          <cell r="D224">
            <v>119</v>
          </cell>
        </row>
        <row r="225">
          <cell r="A225" t="str">
            <v>Круггетсы сочные ТМ Горячая штучка ТС Круггетсы флоу-пак 0,2 кг.  ПОКОМ</v>
          </cell>
          <cell r="D225">
            <v>152</v>
          </cell>
        </row>
        <row r="226">
          <cell r="A226" t="str">
            <v>Ла Фаворте с/в "Эликатессе" 140 гр.шт.  СПК</v>
          </cell>
          <cell r="D226">
            <v>17</v>
          </cell>
        </row>
        <row r="227">
          <cell r="A227" t="str">
            <v>Ливерная Печеночная 250 гр.шт.  СПК</v>
          </cell>
          <cell r="D227">
            <v>5</v>
          </cell>
        </row>
        <row r="228">
          <cell r="A228" t="str">
            <v>Любительская вареная термоус.пак. "Высокий вкус"  СПК</v>
          </cell>
          <cell r="D228">
            <v>-0.32400000000000001</v>
          </cell>
        </row>
        <row r="229">
          <cell r="A229" t="str">
            <v>Мини-сосиски в тесте 3,7кг ВЕС заморож. ТМ Зареченские  ПОКОМ</v>
          </cell>
          <cell r="D229">
            <v>22.2</v>
          </cell>
        </row>
        <row r="230">
          <cell r="A230" t="str">
            <v>Мини-шарики с курочкой и сыром ТМ Зареченские ВЕС  ПОКОМ</v>
          </cell>
          <cell r="D230">
            <v>51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572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270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406</v>
          </cell>
        </row>
        <row r="234">
          <cell r="A234" t="str">
            <v>Наггетсы с куриным филе и сыром ТМ Вязанка 0,25 кг ПОКОМ</v>
          </cell>
          <cell r="D234">
            <v>369</v>
          </cell>
        </row>
        <row r="235">
          <cell r="A235" t="str">
            <v>Наггетсы Хрустящие ТМ Зареченские. ВЕС ПОКОМ</v>
          </cell>
          <cell r="D235">
            <v>372</v>
          </cell>
        </row>
        <row r="236">
          <cell r="A236" t="str">
            <v>Наггетсы Хрустящие ТМ Стародворье с сочной курочкой 0,23 кг  ПОКОМ</v>
          </cell>
          <cell r="D236">
            <v>37</v>
          </cell>
        </row>
        <row r="237">
          <cell r="A237" t="str">
            <v>Оригинальная с перцем с/к  СПК</v>
          </cell>
          <cell r="D237">
            <v>17.696000000000002</v>
          </cell>
        </row>
        <row r="238">
          <cell r="A238" t="str">
            <v>Пекерсы с индейкой в сливочном соусе ТМ Горячая штучка 0,25 кг зам  ПОКОМ</v>
          </cell>
          <cell r="D238">
            <v>69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8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240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15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199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382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53</v>
          </cell>
        </row>
        <row r="245">
          <cell r="A245" t="str">
            <v>Пельмени Бульмени Нейробуст с мясом ТМ Горячая штучка ТС Бульмени ГШ сфера флоу-пак 0,6 кг.  ПОКОМ</v>
          </cell>
          <cell r="D245">
            <v>33</v>
          </cell>
        </row>
        <row r="246">
          <cell r="A246" t="str">
            <v>Пельмени Бульмени с говядиной и свининой Наваристые 5кг Горячая штучка ВЕС  ПОКОМ</v>
          </cell>
          <cell r="D246">
            <v>400</v>
          </cell>
        </row>
        <row r="247">
          <cell r="A247" t="str">
            <v>Пельмени Бульмени с говядиной и свининой СЕВЕРНАЯ КОЛЛЕКЦИЯ 0,7кг ТМ Горячая штучка сфера  ПОКОМ</v>
          </cell>
          <cell r="D247">
            <v>652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137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403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173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521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38</v>
          </cell>
        </row>
        <row r="253">
          <cell r="A253" t="str">
            <v>Пельмени Добросельские со свининой и говядиной ТМ Стародворье флоу-пак клас. форма 0,65 кг.  ПОКОМ</v>
          </cell>
          <cell r="D253">
            <v>25</v>
          </cell>
        </row>
        <row r="254">
          <cell r="A254" t="str">
            <v>Пельмени Мясные с говядиной ТМ Стародворье сфера флоу-пак 1 кг  ПОКОМ</v>
          </cell>
          <cell r="D254">
            <v>69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58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86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146</v>
          </cell>
        </row>
        <row r="258">
          <cell r="A258" t="str">
            <v>Пельмени Сочные сфера 0,8 кг ТМ Стародворье  ПОКОМ</v>
          </cell>
          <cell r="D258">
            <v>4</v>
          </cell>
        </row>
        <row r="259">
          <cell r="A259" t="str">
            <v>Ричеза с/к 230 гр.шт.  СПК</v>
          </cell>
          <cell r="D259">
            <v>13</v>
          </cell>
        </row>
        <row r="260">
          <cell r="A260" t="str">
            <v>Сальчетти с/к 230 гр.шт.  СПК</v>
          </cell>
          <cell r="D260">
            <v>32</v>
          </cell>
        </row>
        <row r="261">
          <cell r="A261" t="str">
            <v>Салями с перчиком с/к "КолбасГрад" 160 гр.шт. термоус. пак.  СПК</v>
          </cell>
          <cell r="D261">
            <v>19</v>
          </cell>
        </row>
        <row r="262">
          <cell r="A262" t="str">
            <v>Салями с/к 100 гр.шт.нар. (лоток с ср.защ.атм.)  СПК</v>
          </cell>
          <cell r="D262">
            <v>46</v>
          </cell>
        </row>
        <row r="263">
          <cell r="A263" t="str">
            <v>Салями Трюфель с/в "Эликатессе" 0,16 кг.шт.  СПК</v>
          </cell>
          <cell r="D263">
            <v>14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14.028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5.1100000000000003</v>
          </cell>
        </row>
        <row r="266">
          <cell r="A266" t="str">
            <v>Семейная с чесночком Экстра вареная  СПК</v>
          </cell>
          <cell r="D266">
            <v>3.6379999999999999</v>
          </cell>
        </row>
        <row r="267">
          <cell r="A267" t="str">
            <v>Сервелат Европейский в/к, в/с 0,38 кг.шт.термофор.пак  СПК</v>
          </cell>
          <cell r="D267">
            <v>6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3</v>
          </cell>
        </row>
        <row r="269">
          <cell r="A269" t="str">
            <v>Сервелат Финский в/к 0,38 кг.шт. термофор.пак.  СПК</v>
          </cell>
          <cell r="D269">
            <v>2</v>
          </cell>
        </row>
        <row r="270">
          <cell r="A270" t="str">
            <v>Сервелат Фирменный в/к 0,10 кг.шт. нарезка (лоток с ср.защ.атм.)  СПК</v>
          </cell>
          <cell r="D270">
            <v>28</v>
          </cell>
        </row>
        <row r="271">
          <cell r="A271" t="str">
            <v>Сервелат Фирменный в/к 250 гр.шт. термоформ.пак.  СПК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12</v>
          </cell>
        </row>
        <row r="273">
          <cell r="A273" t="str">
            <v>Сибирская особая с/к 0,235 кг шт.  СПК</v>
          </cell>
          <cell r="D273">
            <v>40</v>
          </cell>
        </row>
        <row r="274">
          <cell r="A274" t="str">
            <v>Сосиски "Баварские" 0,36 кг.шт. вак.упак.  СПК</v>
          </cell>
        </row>
        <row r="275">
          <cell r="A275" t="str">
            <v>Сосиски "Молочные" 0,36 кг.шт. вак.упак.  СПК</v>
          </cell>
          <cell r="D275">
            <v>4</v>
          </cell>
        </row>
        <row r="276">
          <cell r="A276" t="str">
            <v>Сосиски Классические (в ср.защ.атм.) СПК</v>
          </cell>
          <cell r="D276">
            <v>3.5510000000000002</v>
          </cell>
        </row>
        <row r="277">
          <cell r="A277" t="str">
            <v>Сосиски Хот-дог подкопченные (лоток с ср.защ.атм.)  СПК</v>
          </cell>
          <cell r="D277">
            <v>1.982</v>
          </cell>
        </row>
        <row r="278">
          <cell r="A278" t="str">
            <v>Сочный мегачебурек ТМ Зареченские ВЕС ПОКОМ</v>
          </cell>
          <cell r="D278">
            <v>22.4</v>
          </cell>
        </row>
        <row r="279">
          <cell r="A279" t="str">
            <v>Торо Неро с/в "Эликатессе" 140 гр.шт.  СПК</v>
          </cell>
          <cell r="D279">
            <v>15</v>
          </cell>
        </row>
        <row r="280">
          <cell r="A280" t="str">
            <v>Утренняя вареная ВЕС СПК</v>
          </cell>
          <cell r="D280">
            <v>7.2720000000000002</v>
          </cell>
        </row>
        <row r="281">
          <cell r="A281" t="str">
            <v>Уши свиные копченые к пиву 0,15кг нар. д/ф шт.  СПК</v>
          </cell>
          <cell r="D281">
            <v>9</v>
          </cell>
        </row>
        <row r="282">
          <cell r="A282" t="str">
            <v>Фестивальная пора с/к 100 гр.шт.нар. (лоток с ср.защ.атм.)  СПК</v>
          </cell>
          <cell r="D282">
            <v>6</v>
          </cell>
        </row>
        <row r="283">
          <cell r="A283" t="str">
            <v>Фестивальная пора с/к 235 гр.шт.  СПК</v>
          </cell>
          <cell r="D283">
            <v>64</v>
          </cell>
        </row>
        <row r="284">
          <cell r="A284" t="str">
            <v>Фестивальная пора с/к термоус.пак  СПК</v>
          </cell>
          <cell r="D284">
            <v>9.6229999999999993</v>
          </cell>
        </row>
        <row r="285">
          <cell r="A285" t="str">
            <v>Фирменная с/к 200 гр. срез "Эликатессе" термоформ.пак.  СПК</v>
          </cell>
          <cell r="D285">
            <v>28</v>
          </cell>
        </row>
        <row r="286">
          <cell r="A286" t="str">
            <v>Фуэт с/в "Эликатессе" 160 гр.шт.  СПК</v>
          </cell>
          <cell r="D286">
            <v>31</v>
          </cell>
        </row>
        <row r="287">
          <cell r="A287" t="str">
            <v>Хот-догстер ТМ Горячая штучка ТС Хот-Догстер флоу-пак 0,09 кг. ПОКОМ</v>
          </cell>
          <cell r="D287">
            <v>61</v>
          </cell>
        </row>
        <row r="288">
          <cell r="A288" t="str">
            <v>Хотстеры с сыром 0,25кг ТМ Горячая штучка  ПОКОМ</v>
          </cell>
          <cell r="D288">
            <v>97</v>
          </cell>
        </row>
        <row r="289">
          <cell r="A289" t="str">
            <v>Хотстеры ТМ Горячая штучка ТС Хотстеры 0,25 кг зам  ПОКОМ</v>
          </cell>
          <cell r="D289">
            <v>431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123</v>
          </cell>
        </row>
        <row r="291">
          <cell r="A291" t="str">
            <v>Хрустящие крылышки ТМ Горячая штучка 0,3 кг зам  ПОКОМ</v>
          </cell>
          <cell r="D291">
            <v>120</v>
          </cell>
        </row>
        <row r="292">
          <cell r="A292" t="str">
            <v>Чебупели Курочка гриль ТМ Горячая штучка, 0,3 кг зам  ПОКОМ</v>
          </cell>
          <cell r="D292">
            <v>92</v>
          </cell>
        </row>
        <row r="293">
          <cell r="A293" t="str">
            <v>Чебупицца курочка по-итальянски Горячая штучка 0,25 кг зам  ПОКОМ</v>
          </cell>
          <cell r="D293">
            <v>335</v>
          </cell>
        </row>
        <row r="294">
          <cell r="A294" t="str">
            <v>Чебупицца Маргарита 0,2кг ТМ Горячая штучка ТС Foodgital  ПОКОМ</v>
          </cell>
          <cell r="D294">
            <v>38</v>
          </cell>
        </row>
        <row r="295">
          <cell r="A295" t="str">
            <v>Чебупицца Пепперони ТМ Горячая штучка ТС Чебупицца 0.25кг зам  ПОКОМ</v>
          </cell>
          <cell r="D295">
            <v>648</v>
          </cell>
        </row>
        <row r="296">
          <cell r="A296" t="str">
            <v>Чебупицца со вкусом 4 сыра 0,2кг ТМ Горячая штучка ТС Foodgital  ПОКОМ</v>
          </cell>
          <cell r="D296">
            <v>46</v>
          </cell>
        </row>
        <row r="297">
          <cell r="A297" t="str">
            <v>Чебуреки сочные ВЕС ТМ Зареченские  ПОКОМ</v>
          </cell>
          <cell r="D297">
            <v>120</v>
          </cell>
        </row>
        <row r="298">
          <cell r="A298" t="str">
            <v>Шпикачки Русские (черева) (в ср.защ.атм.) "Высокий вкус"  СПК</v>
          </cell>
          <cell r="D298">
            <v>3.5569999999999999</v>
          </cell>
        </row>
        <row r="299">
          <cell r="A299" t="str">
            <v>Эликапреза с/в "Эликатессе" 85 гр.шт. нарезка (лоток с ср.защ.атм.)  СПК</v>
          </cell>
          <cell r="D299">
            <v>8</v>
          </cell>
        </row>
        <row r="300">
          <cell r="A300" t="str">
            <v>Юбилейная с/к 0,235 кг.шт.  СПК</v>
          </cell>
          <cell r="D300">
            <v>85</v>
          </cell>
        </row>
        <row r="301">
          <cell r="A301" t="str">
            <v>Итого</v>
          </cell>
          <cell r="D301">
            <v>49653.464999999997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0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7" sqref="AN7"/>
    </sheetView>
  </sheetViews>
  <sheetFormatPr defaultColWidth="10.5" defaultRowHeight="11.45" customHeight="1" outlineLevelRow="1" x14ac:dyDescent="0.2"/>
  <cols>
    <col min="1" max="1" width="57.1640625" style="1" customWidth="1"/>
    <col min="2" max="2" width="5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2" width="1.1640625" style="5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7.33203125" style="5" customWidth="1"/>
    <col min="36" max="36" width="7.5" style="5" customWidth="1"/>
    <col min="37" max="38" width="1.6640625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AJ3" s="1" t="s">
        <v>138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112</v>
      </c>
      <c r="H4" s="10" t="s">
        <v>113</v>
      </c>
      <c r="I4" s="9" t="s">
        <v>114</v>
      </c>
      <c r="J4" s="9" t="s">
        <v>115</v>
      </c>
      <c r="K4" s="9" t="s">
        <v>116</v>
      </c>
      <c r="L4" s="9" t="s">
        <v>117</v>
      </c>
      <c r="M4" s="9" t="s">
        <v>117</v>
      </c>
      <c r="N4" s="9" t="s">
        <v>117</v>
      </c>
      <c r="O4" s="9" t="s">
        <v>117</v>
      </c>
      <c r="P4" s="9" t="s">
        <v>117</v>
      </c>
      <c r="Q4" s="9" t="s">
        <v>117</v>
      </c>
      <c r="R4" s="9" t="s">
        <v>117</v>
      </c>
      <c r="S4" s="11" t="s">
        <v>117</v>
      </c>
      <c r="T4" s="9" t="s">
        <v>118</v>
      </c>
      <c r="U4" s="11" t="s">
        <v>117</v>
      </c>
      <c r="V4" s="11" t="s">
        <v>117</v>
      </c>
      <c r="W4" s="9" t="s">
        <v>114</v>
      </c>
      <c r="X4" s="11" t="s">
        <v>117</v>
      </c>
      <c r="Y4" s="9" t="s">
        <v>119</v>
      </c>
      <c r="Z4" s="11" t="s">
        <v>120</v>
      </c>
      <c r="AA4" s="9" t="s">
        <v>121</v>
      </c>
      <c r="AB4" s="9" t="s">
        <v>122</v>
      </c>
      <c r="AC4" s="9" t="s">
        <v>123</v>
      </c>
      <c r="AD4" s="9" t="s">
        <v>124</v>
      </c>
      <c r="AE4" s="9" t="s">
        <v>114</v>
      </c>
      <c r="AF4" s="9" t="s">
        <v>114</v>
      </c>
      <c r="AG4" s="9" t="s">
        <v>114</v>
      </c>
      <c r="AH4" s="9" t="s">
        <v>125</v>
      </c>
      <c r="AI4" s="9" t="s">
        <v>126</v>
      </c>
      <c r="AJ4" s="11" t="s">
        <v>127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129</v>
      </c>
      <c r="M5" s="15" t="s">
        <v>130</v>
      </c>
      <c r="N5" s="15" t="s">
        <v>131</v>
      </c>
      <c r="O5" s="15" t="s">
        <v>132</v>
      </c>
      <c r="X5" s="15" t="s">
        <v>133</v>
      </c>
      <c r="AE5" s="15" t="s">
        <v>134</v>
      </c>
      <c r="AF5" s="15" t="s">
        <v>135</v>
      </c>
      <c r="AG5" s="15" t="s">
        <v>136</v>
      </c>
      <c r="AH5" s="15" t="s">
        <v>137</v>
      </c>
      <c r="AJ5" s="15" t="s">
        <v>133</v>
      </c>
    </row>
    <row r="6" spans="1:39" ht="11.1" customHeight="1" x14ac:dyDescent="0.2">
      <c r="A6" s="6"/>
      <c r="B6" s="6"/>
      <c r="C6" s="3"/>
      <c r="D6" s="3"/>
      <c r="E6" s="13">
        <f>SUM(E7:E156)</f>
        <v>137978.48499999999</v>
      </c>
      <c r="F6" s="13">
        <f>SUM(F7:F156)</f>
        <v>77840.740000000005</v>
      </c>
      <c r="J6" s="13">
        <f>SUM(J7:J156)</f>
        <v>141106.77100000001</v>
      </c>
      <c r="K6" s="13">
        <f t="shared" ref="K6:X6" si="0">SUM(K7:K156)</f>
        <v>-3128.2860000000005</v>
      </c>
      <c r="L6" s="13">
        <f t="shared" si="0"/>
        <v>20680</v>
      </c>
      <c r="M6" s="13">
        <f t="shared" si="0"/>
        <v>28450</v>
      </c>
      <c r="N6" s="13">
        <f t="shared" si="0"/>
        <v>27600</v>
      </c>
      <c r="O6" s="13">
        <f t="shared" si="0"/>
        <v>26530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0</v>
      </c>
      <c r="T6" s="13">
        <f t="shared" si="0"/>
        <v>0</v>
      </c>
      <c r="U6" s="13">
        <f t="shared" si="0"/>
        <v>0</v>
      </c>
      <c r="V6" s="13">
        <f t="shared" si="0"/>
        <v>0</v>
      </c>
      <c r="W6" s="13">
        <f t="shared" si="0"/>
        <v>25302.067199999998</v>
      </c>
      <c r="X6" s="13">
        <f t="shared" si="0"/>
        <v>20270</v>
      </c>
      <c r="AA6" s="13">
        <f t="shared" ref="AA6" si="1">SUM(AA7:AA156)</f>
        <v>0</v>
      </c>
      <c r="AB6" s="13">
        <f t="shared" ref="AB6" si="2">SUM(AB7:AB156)</f>
        <v>0</v>
      </c>
      <c r="AC6" s="13">
        <f t="shared" ref="AC6" si="3">SUM(AC7:AC156)</f>
        <v>0</v>
      </c>
      <c r="AD6" s="13">
        <f t="shared" ref="AD6" si="4">SUM(AD7:AD156)</f>
        <v>11468.148999999999</v>
      </c>
      <c r="AE6" s="13">
        <f t="shared" ref="AE6" si="5">SUM(AE7:AE156)</f>
        <v>27367.037199999995</v>
      </c>
      <c r="AF6" s="13">
        <f t="shared" ref="AF6" si="6">SUM(AF7:AF156)</f>
        <v>26252.693200000016</v>
      </c>
      <c r="AG6" s="13">
        <f t="shared" ref="AG6" si="7">SUM(AG7:AG156)</f>
        <v>25990.851599999998</v>
      </c>
      <c r="AH6" s="13">
        <f t="shared" ref="AH6" si="8">SUM(AH7:AH156)</f>
        <v>23298.592000000004</v>
      </c>
      <c r="AI6" s="13"/>
      <c r="AJ6" s="13">
        <f t="shared" ref="AJ6" si="9">SUM(AJ7:AJ156)</f>
        <v>12933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290.72399999999999</v>
      </c>
      <c r="D7" s="8">
        <v>1200.819</v>
      </c>
      <c r="E7" s="8">
        <v>470.24400000000003</v>
      </c>
      <c r="F7" s="8">
        <v>350.45600000000002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485.80599999999998</v>
      </c>
      <c r="K7" s="14">
        <f>E7-J7</f>
        <v>-15.561999999999955</v>
      </c>
      <c r="L7" s="14">
        <f>VLOOKUP(A:A,[1]TDSheet!$A:$M,13,0)</f>
        <v>60</v>
      </c>
      <c r="M7" s="14">
        <f>VLOOKUP(A:A,[1]TDSheet!$A:$N,14,0)</f>
        <v>60</v>
      </c>
      <c r="N7" s="14">
        <f>VLOOKUP(A:A,[1]TDSheet!$A:$O,15,0)</f>
        <v>100</v>
      </c>
      <c r="O7" s="14">
        <f>VLOOKUP(A:A,[1]TDSheet!$A:$X,24,0)</f>
        <v>100</v>
      </c>
      <c r="P7" s="14"/>
      <c r="Q7" s="14"/>
      <c r="R7" s="14"/>
      <c r="S7" s="14"/>
      <c r="T7" s="14"/>
      <c r="U7" s="14"/>
      <c r="V7" s="14"/>
      <c r="W7" s="14">
        <f>(E7-AD7)/5</f>
        <v>94.0488</v>
      </c>
      <c r="X7" s="16">
        <v>30</v>
      </c>
      <c r="Y7" s="17">
        <f>(F7+L7+M7+N7+O7+X7)/W7</f>
        <v>7.4477930606238463</v>
      </c>
      <c r="Z7" s="14">
        <f>F7/W7</f>
        <v>3.7263208036678832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117.8916</v>
      </c>
      <c r="AF7" s="14">
        <f>VLOOKUP(A:A,[1]TDSheet!$A:$AF,32,0)</f>
        <v>120.7056</v>
      </c>
      <c r="AG7" s="14">
        <f>VLOOKUP(A:A,[1]TDSheet!$A:$AG,33,0)</f>
        <v>108.2268</v>
      </c>
      <c r="AH7" s="14">
        <f>VLOOKUP(A:A,[3]TDSheet!$A:$D,4,0)</f>
        <v>89.552000000000007</v>
      </c>
      <c r="AI7" s="14" t="str">
        <f>VLOOKUP(A:A,[1]TDSheet!$A:$AI,35,0)</f>
        <v>оконч</v>
      </c>
      <c r="AJ7" s="14">
        <f>X7*H7</f>
        <v>30</v>
      </c>
      <c r="AK7" s="14"/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390.50799999999998</v>
      </c>
      <c r="D8" s="8">
        <v>1139.421</v>
      </c>
      <c r="E8" s="8">
        <v>636.55200000000002</v>
      </c>
      <c r="F8" s="8">
        <v>119.29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648.60199999999998</v>
      </c>
      <c r="K8" s="14">
        <f t="shared" ref="K8:K71" si="10">E8-J8</f>
        <v>-12.049999999999955</v>
      </c>
      <c r="L8" s="14">
        <f>VLOOKUP(A:A,[1]TDSheet!$A:$M,13,0)</f>
        <v>250</v>
      </c>
      <c r="M8" s="14">
        <f>VLOOKUP(A:A,[1]TDSheet!$A:$N,14,0)</f>
        <v>150</v>
      </c>
      <c r="N8" s="14">
        <f>VLOOKUP(A:A,[1]TDSheet!$A:$O,15,0)</f>
        <v>120</v>
      </c>
      <c r="O8" s="14">
        <f>VLOOKUP(A:A,[1]TDSheet!$A:$X,24,0)</f>
        <v>260</v>
      </c>
      <c r="P8" s="14"/>
      <c r="Q8" s="14"/>
      <c r="R8" s="14"/>
      <c r="S8" s="14"/>
      <c r="T8" s="14"/>
      <c r="U8" s="14"/>
      <c r="V8" s="14"/>
      <c r="W8" s="14">
        <f t="shared" ref="W8:W71" si="11">(E8-AD8)/5</f>
        <v>127.3104</v>
      </c>
      <c r="X8" s="16">
        <v>50</v>
      </c>
      <c r="Y8" s="17">
        <f t="shared" ref="Y8:Y71" si="12">(F8+L8+M8+N8+O8+X8)/W8</f>
        <v>7.4565000188515622</v>
      </c>
      <c r="Z8" s="14">
        <f t="shared" ref="Z8:Z71" si="13">F8/W8</f>
        <v>0.93700121906772738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138.071</v>
      </c>
      <c r="AF8" s="14">
        <f>VLOOKUP(A:A,[1]TDSheet!$A:$AF,32,0)</f>
        <v>129.86520000000002</v>
      </c>
      <c r="AG8" s="14">
        <f>VLOOKUP(A:A,[1]TDSheet!$A:$AG,33,0)</f>
        <v>116.8104</v>
      </c>
      <c r="AH8" s="14">
        <f>VLOOKUP(A:A,[3]TDSheet!$A:$D,4,0)</f>
        <v>79.021000000000001</v>
      </c>
      <c r="AI8" s="14">
        <f>VLOOKUP(A:A,[1]TDSheet!$A:$AI,35,0)</f>
        <v>0</v>
      </c>
      <c r="AJ8" s="14">
        <f t="shared" ref="AJ8:AJ71" si="14">X8*H8</f>
        <v>50</v>
      </c>
      <c r="AK8" s="14"/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1642.818</v>
      </c>
      <c r="D9" s="8">
        <v>8090.4049999999997</v>
      </c>
      <c r="E9" s="8">
        <v>2288.2779999999998</v>
      </c>
      <c r="F9" s="8">
        <v>540.46600000000001</v>
      </c>
      <c r="G9" s="1">
        <f>VLOOKUP(A:A,[1]TDSheet!$A:$G,7,0)</f>
        <v>0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2247.806</v>
      </c>
      <c r="K9" s="14">
        <f t="shared" si="10"/>
        <v>40.471999999999753</v>
      </c>
      <c r="L9" s="14">
        <f>VLOOKUP(A:A,[1]TDSheet!$A:$M,13,0)</f>
        <v>600</v>
      </c>
      <c r="M9" s="14">
        <f>VLOOKUP(A:A,[1]TDSheet!$A:$N,14,0)</f>
        <v>800</v>
      </c>
      <c r="N9" s="14">
        <f>VLOOKUP(A:A,[1]TDSheet!$A:$O,15,0)</f>
        <v>450</v>
      </c>
      <c r="O9" s="14">
        <f>VLOOKUP(A:A,[1]TDSheet!$A:$X,24,0)</f>
        <v>550</v>
      </c>
      <c r="P9" s="14"/>
      <c r="Q9" s="14"/>
      <c r="R9" s="14"/>
      <c r="S9" s="14"/>
      <c r="T9" s="14"/>
      <c r="U9" s="14"/>
      <c r="V9" s="14"/>
      <c r="W9" s="14">
        <f t="shared" si="11"/>
        <v>457.65559999999994</v>
      </c>
      <c r="X9" s="16">
        <v>500</v>
      </c>
      <c r="Y9" s="17">
        <f t="shared" si="12"/>
        <v>7.5175874609640969</v>
      </c>
      <c r="Z9" s="14">
        <f t="shared" si="13"/>
        <v>1.1809447977911776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515.20799999999997</v>
      </c>
      <c r="AF9" s="14">
        <f>VLOOKUP(A:A,[1]TDSheet!$A:$AF,32,0)</f>
        <v>528.71760000000006</v>
      </c>
      <c r="AG9" s="14">
        <f>VLOOKUP(A:A,[1]TDSheet!$A:$AG,33,0)</f>
        <v>448.86919999999998</v>
      </c>
      <c r="AH9" s="14">
        <f>VLOOKUP(A:A,[3]TDSheet!$A:$D,4,0)</f>
        <v>472.01299999999998</v>
      </c>
      <c r="AI9" s="14" t="str">
        <f>VLOOKUP(A:A,[1]TDSheet!$A:$AI,35,0)</f>
        <v>продокт</v>
      </c>
      <c r="AJ9" s="14">
        <f t="shared" si="14"/>
        <v>500</v>
      </c>
      <c r="AK9" s="14"/>
      <c r="AL9" s="14"/>
      <c r="AM9" s="14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2858.1039999999998</v>
      </c>
      <c r="D10" s="8">
        <v>6643.8959999999997</v>
      </c>
      <c r="E10" s="8">
        <v>2779</v>
      </c>
      <c r="F10" s="8">
        <v>2109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4">
        <f>VLOOKUP(A:A,[2]TDSheet!$A:$F,6,0)</f>
        <v>2811</v>
      </c>
      <c r="K10" s="14">
        <f t="shared" si="10"/>
        <v>-32</v>
      </c>
      <c r="L10" s="14">
        <f>VLOOKUP(A:A,[1]TDSheet!$A:$M,13,0)</f>
        <v>200</v>
      </c>
      <c r="M10" s="14">
        <f>VLOOKUP(A:A,[1]TDSheet!$A:$N,14,0)</f>
        <v>400</v>
      </c>
      <c r="N10" s="14">
        <f>VLOOKUP(A:A,[1]TDSheet!$A:$O,15,0)</f>
        <v>400</v>
      </c>
      <c r="O10" s="14">
        <f>VLOOKUP(A:A,[1]TDSheet!$A:$X,24,0)</f>
        <v>350</v>
      </c>
      <c r="P10" s="14"/>
      <c r="Q10" s="14"/>
      <c r="R10" s="14"/>
      <c r="S10" s="14"/>
      <c r="T10" s="14"/>
      <c r="U10" s="14"/>
      <c r="V10" s="14"/>
      <c r="W10" s="14">
        <f t="shared" si="11"/>
        <v>455.8</v>
      </c>
      <c r="X10" s="16">
        <v>400</v>
      </c>
      <c r="Y10" s="17">
        <f t="shared" si="12"/>
        <v>8.4664326458973225</v>
      </c>
      <c r="Z10" s="14">
        <f t="shared" si="13"/>
        <v>4.6270293988591487</v>
      </c>
      <c r="AA10" s="14"/>
      <c r="AB10" s="14"/>
      <c r="AC10" s="14"/>
      <c r="AD10" s="14">
        <f>VLOOKUP(A:A,[1]TDSheet!$A:$AD,30,0)</f>
        <v>500</v>
      </c>
      <c r="AE10" s="14">
        <f>VLOOKUP(A:A,[1]TDSheet!$A:$AE,31,0)</f>
        <v>481.8</v>
      </c>
      <c r="AF10" s="14">
        <f>VLOOKUP(A:A,[1]TDSheet!$A:$AF,32,0)</f>
        <v>509</v>
      </c>
      <c r="AG10" s="14">
        <f>VLOOKUP(A:A,[1]TDSheet!$A:$AG,33,0)</f>
        <v>463.8</v>
      </c>
      <c r="AH10" s="14">
        <f>VLOOKUP(A:A,[3]TDSheet!$A:$D,4,0)</f>
        <v>464</v>
      </c>
      <c r="AI10" s="14" t="str">
        <f>VLOOKUP(A:A,[1]TDSheet!$A:$AI,35,0)</f>
        <v>октяб</v>
      </c>
      <c r="AJ10" s="14">
        <f t="shared" si="14"/>
        <v>160</v>
      </c>
      <c r="AK10" s="14"/>
      <c r="AL10" s="14"/>
      <c r="AM10" s="14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2547</v>
      </c>
      <c r="D11" s="8">
        <v>22877</v>
      </c>
      <c r="E11" s="8">
        <v>5710</v>
      </c>
      <c r="F11" s="8">
        <v>1336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4">
        <f>VLOOKUP(A:A,[2]TDSheet!$A:$F,6,0)</f>
        <v>5764</v>
      </c>
      <c r="K11" s="14">
        <f t="shared" si="10"/>
        <v>-54</v>
      </c>
      <c r="L11" s="14">
        <f>VLOOKUP(A:A,[1]TDSheet!$A:$M,13,0)</f>
        <v>1100</v>
      </c>
      <c r="M11" s="14">
        <f>VLOOKUP(A:A,[1]TDSheet!$A:$N,14,0)</f>
        <v>1400</v>
      </c>
      <c r="N11" s="14">
        <f>VLOOKUP(A:A,[1]TDSheet!$A:$O,15,0)</f>
        <v>900</v>
      </c>
      <c r="O11" s="14">
        <f>VLOOKUP(A:A,[1]TDSheet!$A:$X,24,0)</f>
        <v>1000</v>
      </c>
      <c r="P11" s="14"/>
      <c r="Q11" s="14"/>
      <c r="R11" s="14"/>
      <c r="S11" s="14"/>
      <c r="T11" s="14"/>
      <c r="U11" s="14"/>
      <c r="V11" s="14"/>
      <c r="W11" s="14">
        <f t="shared" si="11"/>
        <v>941.6</v>
      </c>
      <c r="X11" s="16">
        <v>1300</v>
      </c>
      <c r="Y11" s="17">
        <f t="shared" si="12"/>
        <v>7.4723874256584537</v>
      </c>
      <c r="Z11" s="14">
        <f t="shared" si="13"/>
        <v>1.4188615123194561</v>
      </c>
      <c r="AA11" s="14"/>
      <c r="AB11" s="14"/>
      <c r="AC11" s="14"/>
      <c r="AD11" s="14">
        <f>VLOOKUP(A:A,[1]TDSheet!$A:$AD,30,0)</f>
        <v>1002</v>
      </c>
      <c r="AE11" s="14">
        <f>VLOOKUP(A:A,[1]TDSheet!$A:$AE,31,0)</f>
        <v>958</v>
      </c>
      <c r="AF11" s="14">
        <f>VLOOKUP(A:A,[1]TDSheet!$A:$AF,32,0)</f>
        <v>912.2</v>
      </c>
      <c r="AG11" s="14">
        <f>VLOOKUP(A:A,[1]TDSheet!$A:$AG,33,0)</f>
        <v>825.4</v>
      </c>
      <c r="AH11" s="14">
        <f>VLOOKUP(A:A,[3]TDSheet!$A:$D,4,0)</f>
        <v>1040</v>
      </c>
      <c r="AI11" s="14" t="str">
        <f>VLOOKUP(A:A,[1]TDSheet!$A:$AI,35,0)</f>
        <v>продокт</v>
      </c>
      <c r="AJ11" s="14">
        <f t="shared" si="14"/>
        <v>585</v>
      </c>
      <c r="AK11" s="14"/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2221</v>
      </c>
      <c r="D12" s="8">
        <v>31180</v>
      </c>
      <c r="E12" s="8">
        <v>4854</v>
      </c>
      <c r="F12" s="8">
        <v>3511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4">
        <f>VLOOKUP(A:A,[2]TDSheet!$A:$F,6,0)</f>
        <v>4921</v>
      </c>
      <c r="K12" s="14">
        <f t="shared" si="10"/>
        <v>-67</v>
      </c>
      <c r="L12" s="14">
        <f>VLOOKUP(A:A,[1]TDSheet!$A:$M,13,0)</f>
        <v>0</v>
      </c>
      <c r="M12" s="14">
        <f>VLOOKUP(A:A,[1]TDSheet!$A:$N,14,0)</f>
        <v>400</v>
      </c>
      <c r="N12" s="14">
        <f>VLOOKUP(A:A,[1]TDSheet!$A:$O,15,0)</f>
        <v>800</v>
      </c>
      <c r="O12" s="14">
        <f>VLOOKUP(A:A,[1]TDSheet!$A:$X,24,0)</f>
        <v>700</v>
      </c>
      <c r="P12" s="14"/>
      <c r="Q12" s="14"/>
      <c r="R12" s="14"/>
      <c r="S12" s="14"/>
      <c r="T12" s="14"/>
      <c r="U12" s="14"/>
      <c r="V12" s="14"/>
      <c r="W12" s="14">
        <f t="shared" si="11"/>
        <v>780</v>
      </c>
      <c r="X12" s="16">
        <v>500</v>
      </c>
      <c r="Y12" s="17">
        <f t="shared" si="12"/>
        <v>7.5782051282051279</v>
      </c>
      <c r="Z12" s="14">
        <f t="shared" si="13"/>
        <v>4.5012820512820513</v>
      </c>
      <c r="AA12" s="14"/>
      <c r="AB12" s="14"/>
      <c r="AC12" s="14"/>
      <c r="AD12" s="14">
        <f>VLOOKUP(A:A,[1]TDSheet!$A:$AD,30,0)</f>
        <v>954</v>
      </c>
      <c r="AE12" s="14">
        <f>VLOOKUP(A:A,[1]TDSheet!$A:$AE,31,0)</f>
        <v>915.8</v>
      </c>
      <c r="AF12" s="14">
        <f>VLOOKUP(A:A,[1]TDSheet!$A:$AF,32,0)</f>
        <v>999.4</v>
      </c>
      <c r="AG12" s="14">
        <f>VLOOKUP(A:A,[1]TDSheet!$A:$AG,33,0)</f>
        <v>990.8</v>
      </c>
      <c r="AH12" s="14">
        <f>VLOOKUP(A:A,[3]TDSheet!$A:$D,4,0)</f>
        <v>731</v>
      </c>
      <c r="AI12" s="14">
        <f>VLOOKUP(A:A,[1]TDSheet!$A:$AI,35,0)</f>
        <v>0</v>
      </c>
      <c r="AJ12" s="14">
        <f t="shared" si="14"/>
        <v>225</v>
      </c>
      <c r="AK12" s="14"/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67</v>
      </c>
      <c r="D13" s="8">
        <v>127</v>
      </c>
      <c r="E13" s="8">
        <v>85</v>
      </c>
      <c r="F13" s="8">
        <v>39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4">
        <f>VLOOKUP(A:A,[2]TDSheet!$A:$F,6,0)</f>
        <v>87</v>
      </c>
      <c r="K13" s="14">
        <f t="shared" si="10"/>
        <v>-2</v>
      </c>
      <c r="L13" s="14">
        <f>VLOOKUP(A:A,[1]TDSheet!$A:$M,13,0)</f>
        <v>40</v>
      </c>
      <c r="M13" s="14">
        <f>VLOOKUP(A:A,[1]TDSheet!$A:$N,14,0)</f>
        <v>0</v>
      </c>
      <c r="N13" s="14">
        <f>VLOOKUP(A:A,[1]TDSheet!$A:$O,15,0)</f>
        <v>30</v>
      </c>
      <c r="O13" s="14">
        <f>VLOOKUP(A:A,[1]TDSheet!$A:$X,24,0)</f>
        <v>20</v>
      </c>
      <c r="P13" s="14"/>
      <c r="Q13" s="14"/>
      <c r="R13" s="14"/>
      <c r="S13" s="14"/>
      <c r="T13" s="14"/>
      <c r="U13" s="14"/>
      <c r="V13" s="14"/>
      <c r="W13" s="14">
        <f t="shared" si="11"/>
        <v>17</v>
      </c>
      <c r="X13" s="16">
        <v>20</v>
      </c>
      <c r="Y13" s="17">
        <f t="shared" si="12"/>
        <v>8.764705882352942</v>
      </c>
      <c r="Z13" s="14">
        <f t="shared" si="13"/>
        <v>2.2941176470588234</v>
      </c>
      <c r="AA13" s="14"/>
      <c r="AB13" s="14"/>
      <c r="AC13" s="14"/>
      <c r="AD13" s="14">
        <f>VLOOKUP(A:A,[1]TDSheet!$A:$AD,30,0)</f>
        <v>0</v>
      </c>
      <c r="AE13" s="14">
        <f>VLOOKUP(A:A,[1]TDSheet!$A:$AE,31,0)</f>
        <v>14.4</v>
      </c>
      <c r="AF13" s="14">
        <f>VLOOKUP(A:A,[1]TDSheet!$A:$AF,32,0)</f>
        <v>15.8</v>
      </c>
      <c r="AG13" s="14">
        <f>VLOOKUP(A:A,[1]TDSheet!$A:$AG,33,0)</f>
        <v>15.8</v>
      </c>
      <c r="AH13" s="14">
        <f>VLOOKUP(A:A,[3]TDSheet!$A:$D,4,0)</f>
        <v>13</v>
      </c>
      <c r="AI13" s="14">
        <f>VLOOKUP(A:A,[1]TDSheet!$A:$AI,35,0)</f>
        <v>0</v>
      </c>
      <c r="AJ13" s="14">
        <f t="shared" si="14"/>
        <v>8</v>
      </c>
      <c r="AK13" s="14"/>
      <c r="AL13" s="14"/>
      <c r="AM13" s="14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484</v>
      </c>
      <c r="D14" s="8">
        <v>437</v>
      </c>
      <c r="E14" s="8">
        <v>332</v>
      </c>
      <c r="F14" s="8">
        <v>253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4">
        <f>VLOOKUP(A:A,[2]TDSheet!$A:$F,6,0)</f>
        <v>351</v>
      </c>
      <c r="K14" s="14">
        <f t="shared" si="10"/>
        <v>-19</v>
      </c>
      <c r="L14" s="14">
        <f>VLOOKUP(A:A,[1]TDSheet!$A:$M,13,0)</f>
        <v>0</v>
      </c>
      <c r="M14" s="14">
        <f>VLOOKUP(A:A,[1]TDSheet!$A:$N,14,0)</f>
        <v>500</v>
      </c>
      <c r="N14" s="14">
        <f>VLOOKUP(A:A,[1]TDSheet!$A:$O,15,0)</f>
        <v>0</v>
      </c>
      <c r="O14" s="14">
        <f>VLOOKUP(A:A,[1]TDSheet!$A:$X,24,0)</f>
        <v>0</v>
      </c>
      <c r="P14" s="14"/>
      <c r="Q14" s="14"/>
      <c r="R14" s="14"/>
      <c r="S14" s="14"/>
      <c r="T14" s="14"/>
      <c r="U14" s="14"/>
      <c r="V14" s="14"/>
      <c r="W14" s="14">
        <f t="shared" si="11"/>
        <v>66.400000000000006</v>
      </c>
      <c r="X14" s="16"/>
      <c r="Y14" s="17">
        <f t="shared" si="12"/>
        <v>11.340361445783131</v>
      </c>
      <c r="Z14" s="14">
        <f t="shared" si="13"/>
        <v>3.8102409638554215</v>
      </c>
      <c r="AA14" s="14"/>
      <c r="AB14" s="14"/>
      <c r="AC14" s="14"/>
      <c r="AD14" s="14">
        <f>VLOOKUP(A:A,[1]TDSheet!$A:$AD,30,0)</f>
        <v>0</v>
      </c>
      <c r="AE14" s="14">
        <f>VLOOKUP(A:A,[1]TDSheet!$A:$AE,31,0)</f>
        <v>82.2</v>
      </c>
      <c r="AF14" s="14">
        <f>VLOOKUP(A:A,[1]TDSheet!$A:$AF,32,0)</f>
        <v>72.400000000000006</v>
      </c>
      <c r="AG14" s="14">
        <f>VLOOKUP(A:A,[1]TDSheet!$A:$AG,33,0)</f>
        <v>81.400000000000006</v>
      </c>
      <c r="AH14" s="14">
        <f>VLOOKUP(A:A,[3]TDSheet!$A:$D,4,0)</f>
        <v>37</v>
      </c>
      <c r="AI14" s="14">
        <f>VLOOKUP(A:A,[1]TDSheet!$A:$AI,35,0)</f>
        <v>0</v>
      </c>
      <c r="AJ14" s="14">
        <f t="shared" si="14"/>
        <v>0</v>
      </c>
      <c r="AK14" s="14"/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307</v>
      </c>
      <c r="D15" s="8">
        <v>1151</v>
      </c>
      <c r="E15" s="8">
        <v>424</v>
      </c>
      <c r="F15" s="8">
        <v>191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4">
        <f>VLOOKUP(A:A,[2]TDSheet!$A:$F,6,0)</f>
        <v>489</v>
      </c>
      <c r="K15" s="14">
        <f t="shared" si="10"/>
        <v>-65</v>
      </c>
      <c r="L15" s="14">
        <f>VLOOKUP(A:A,[1]TDSheet!$A:$M,13,0)</f>
        <v>60</v>
      </c>
      <c r="M15" s="14">
        <f>VLOOKUP(A:A,[1]TDSheet!$A:$N,14,0)</f>
        <v>100</v>
      </c>
      <c r="N15" s="14">
        <f>VLOOKUP(A:A,[1]TDSheet!$A:$O,15,0)</f>
        <v>100</v>
      </c>
      <c r="O15" s="14">
        <f>VLOOKUP(A:A,[1]TDSheet!$A:$X,24,0)</f>
        <v>180</v>
      </c>
      <c r="P15" s="14"/>
      <c r="Q15" s="14"/>
      <c r="R15" s="14"/>
      <c r="S15" s="14"/>
      <c r="T15" s="14"/>
      <c r="U15" s="14"/>
      <c r="V15" s="14"/>
      <c r="W15" s="14">
        <f t="shared" si="11"/>
        <v>84.8</v>
      </c>
      <c r="X15" s="16">
        <v>50</v>
      </c>
      <c r="Y15" s="17">
        <f t="shared" si="12"/>
        <v>8.0306603773584904</v>
      </c>
      <c r="Z15" s="14">
        <f t="shared" si="13"/>
        <v>2.2523584905660377</v>
      </c>
      <c r="AA15" s="14"/>
      <c r="AB15" s="14"/>
      <c r="AC15" s="14"/>
      <c r="AD15" s="14">
        <f>VLOOKUP(A:A,[1]TDSheet!$A:$AD,30,0)</f>
        <v>0</v>
      </c>
      <c r="AE15" s="14">
        <f>VLOOKUP(A:A,[1]TDSheet!$A:$AE,31,0)</f>
        <v>82</v>
      </c>
      <c r="AF15" s="14">
        <f>VLOOKUP(A:A,[1]TDSheet!$A:$AF,32,0)</f>
        <v>101</v>
      </c>
      <c r="AG15" s="14">
        <f>VLOOKUP(A:A,[1]TDSheet!$A:$AG,33,0)</f>
        <v>85.2</v>
      </c>
      <c r="AH15" s="14">
        <f>VLOOKUP(A:A,[3]TDSheet!$A:$D,4,0)</f>
        <v>62</v>
      </c>
      <c r="AI15" s="14">
        <f>VLOOKUP(A:A,[1]TDSheet!$A:$AI,35,0)</f>
        <v>0</v>
      </c>
      <c r="AJ15" s="14">
        <f t="shared" si="14"/>
        <v>15</v>
      </c>
      <c r="AK15" s="14"/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1315</v>
      </c>
      <c r="D16" s="8">
        <v>3735</v>
      </c>
      <c r="E16" s="8">
        <v>1662</v>
      </c>
      <c r="F16" s="8">
        <v>1114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4">
        <f>VLOOKUP(A:A,[2]TDSheet!$A:$F,6,0)</f>
        <v>1692</v>
      </c>
      <c r="K16" s="14">
        <f t="shared" si="10"/>
        <v>-30</v>
      </c>
      <c r="L16" s="14">
        <f>VLOOKUP(A:A,[1]TDSheet!$A:$M,13,0)</f>
        <v>300</v>
      </c>
      <c r="M16" s="14">
        <f>VLOOKUP(A:A,[1]TDSheet!$A:$N,14,0)</f>
        <v>1200</v>
      </c>
      <c r="N16" s="14">
        <f>VLOOKUP(A:A,[1]TDSheet!$A:$O,15,0)</f>
        <v>0</v>
      </c>
      <c r="O16" s="14">
        <f>VLOOKUP(A:A,[1]TDSheet!$A:$X,24,0)</f>
        <v>600</v>
      </c>
      <c r="P16" s="14"/>
      <c r="Q16" s="14"/>
      <c r="R16" s="14"/>
      <c r="S16" s="14"/>
      <c r="T16" s="14"/>
      <c r="U16" s="14"/>
      <c r="V16" s="14"/>
      <c r="W16" s="14">
        <f t="shared" si="11"/>
        <v>308.39999999999998</v>
      </c>
      <c r="X16" s="16"/>
      <c r="Y16" s="17">
        <f t="shared" si="12"/>
        <v>10.421530479896239</v>
      </c>
      <c r="Z16" s="14">
        <f t="shared" si="13"/>
        <v>3.6121919584954605</v>
      </c>
      <c r="AA16" s="14"/>
      <c r="AB16" s="14"/>
      <c r="AC16" s="14"/>
      <c r="AD16" s="14">
        <f>VLOOKUP(A:A,[1]TDSheet!$A:$AD,30,0)</f>
        <v>120</v>
      </c>
      <c r="AE16" s="14">
        <f>VLOOKUP(A:A,[1]TDSheet!$A:$AE,31,0)</f>
        <v>323.8</v>
      </c>
      <c r="AF16" s="14">
        <f>VLOOKUP(A:A,[1]TDSheet!$A:$AF,32,0)</f>
        <v>317.39999999999998</v>
      </c>
      <c r="AG16" s="14">
        <f>VLOOKUP(A:A,[1]TDSheet!$A:$AG,33,0)</f>
        <v>334</v>
      </c>
      <c r="AH16" s="14">
        <f>VLOOKUP(A:A,[3]TDSheet!$A:$D,4,0)</f>
        <v>248</v>
      </c>
      <c r="AI16" s="14">
        <f>VLOOKUP(A:A,[1]TDSheet!$A:$AI,35,0)</f>
        <v>0</v>
      </c>
      <c r="AJ16" s="14">
        <f t="shared" si="14"/>
        <v>0</v>
      </c>
      <c r="AK16" s="14"/>
      <c r="AL16" s="14"/>
      <c r="AM16" s="14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-89</v>
      </c>
      <c r="D17" s="8">
        <v>1576</v>
      </c>
      <c r="E17" s="8">
        <v>117</v>
      </c>
      <c r="F17" s="8">
        <v>283</v>
      </c>
      <c r="G17" s="1" t="str">
        <f>VLOOKUP(A:A,[1]TDSheet!$A:$G,7,0)</f>
        <v>нет бланк</v>
      </c>
      <c r="H17" s="1">
        <f>VLOOKUP(A:A,[1]TDSheet!$A:$H,8,0)</f>
        <v>0.35</v>
      </c>
      <c r="I17" s="1">
        <f>VLOOKUP(A:A,[1]TDSheet!$A:$I,9,0)</f>
        <v>45</v>
      </c>
      <c r="J17" s="14">
        <f>VLOOKUP(A:A,[2]TDSheet!$A:$F,6,0)</f>
        <v>221</v>
      </c>
      <c r="K17" s="14">
        <f t="shared" si="10"/>
        <v>-104</v>
      </c>
      <c r="L17" s="14">
        <f>VLOOKUP(A:A,[1]TDSheet!$A:$M,13,0)</f>
        <v>0</v>
      </c>
      <c r="M17" s="14">
        <f>VLOOKUP(A:A,[1]TDSheet!$A:$N,14,0)</f>
        <v>0</v>
      </c>
      <c r="N17" s="14">
        <f>VLOOKUP(A:A,[1]TDSheet!$A:$O,15,0)</f>
        <v>0</v>
      </c>
      <c r="O17" s="14">
        <f>VLOOKUP(A:A,[1]TDSheet!$A:$X,24,0)</f>
        <v>0</v>
      </c>
      <c r="P17" s="14"/>
      <c r="Q17" s="14"/>
      <c r="R17" s="14"/>
      <c r="S17" s="14"/>
      <c r="T17" s="14"/>
      <c r="U17" s="14"/>
      <c r="V17" s="14"/>
      <c r="W17" s="14">
        <f t="shared" si="11"/>
        <v>23.4</v>
      </c>
      <c r="X17" s="16">
        <v>50</v>
      </c>
      <c r="Y17" s="17">
        <f t="shared" si="12"/>
        <v>14.230769230769232</v>
      </c>
      <c r="Z17" s="14">
        <f t="shared" si="13"/>
        <v>12.094017094017095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104</v>
      </c>
      <c r="AF17" s="14">
        <f>VLOOKUP(A:A,[1]TDSheet!$A:$AF,32,0)</f>
        <v>103.4</v>
      </c>
      <c r="AG17" s="14">
        <f>VLOOKUP(A:A,[1]TDSheet!$A:$AG,33,0)</f>
        <v>19.600000000000001</v>
      </c>
      <c r="AH17" s="14">
        <f>VLOOKUP(A:A,[3]TDSheet!$A:$D,4,0)</f>
        <v>49</v>
      </c>
      <c r="AI17" s="14" t="str">
        <f>VLOOKUP(A:A,[1]TDSheet!$A:$AI,35,0)</f>
        <v>увел</v>
      </c>
      <c r="AJ17" s="14">
        <f t="shared" si="14"/>
        <v>17.5</v>
      </c>
      <c r="AK17" s="14"/>
      <c r="AL17" s="14"/>
      <c r="AM17" s="14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54</v>
      </c>
      <c r="D18" s="8">
        <v>420</v>
      </c>
      <c r="E18" s="8">
        <v>102</v>
      </c>
      <c r="F18" s="8">
        <v>129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4">
        <f>VLOOKUP(A:A,[2]TDSheet!$A:$F,6,0)</f>
        <v>120</v>
      </c>
      <c r="K18" s="14">
        <f t="shared" si="10"/>
        <v>-18</v>
      </c>
      <c r="L18" s="14">
        <f>VLOOKUP(A:A,[1]TDSheet!$A:$M,13,0)</f>
        <v>0</v>
      </c>
      <c r="M18" s="14">
        <f>VLOOKUP(A:A,[1]TDSheet!$A:$N,14,0)</f>
        <v>20</v>
      </c>
      <c r="N18" s="14">
        <f>VLOOKUP(A:A,[1]TDSheet!$A:$O,15,0)</f>
        <v>0</v>
      </c>
      <c r="O18" s="14">
        <f>VLOOKUP(A:A,[1]TDSheet!$A:$X,24,0)</f>
        <v>0</v>
      </c>
      <c r="P18" s="14"/>
      <c r="Q18" s="14"/>
      <c r="R18" s="14"/>
      <c r="S18" s="14"/>
      <c r="T18" s="14"/>
      <c r="U18" s="14"/>
      <c r="V18" s="14"/>
      <c r="W18" s="14">
        <f t="shared" si="11"/>
        <v>20.399999999999999</v>
      </c>
      <c r="X18" s="16">
        <v>20</v>
      </c>
      <c r="Y18" s="17">
        <f t="shared" si="12"/>
        <v>8.2843137254901968</v>
      </c>
      <c r="Z18" s="14">
        <f t="shared" si="13"/>
        <v>6.3235294117647065</v>
      </c>
      <c r="AA18" s="14"/>
      <c r="AB18" s="14"/>
      <c r="AC18" s="14"/>
      <c r="AD18" s="14">
        <f>VLOOKUP(A:A,[1]TDSheet!$A:$AD,30,0)</f>
        <v>0</v>
      </c>
      <c r="AE18" s="14">
        <f>VLOOKUP(A:A,[1]TDSheet!$A:$AE,31,0)</f>
        <v>19</v>
      </c>
      <c r="AF18" s="14">
        <f>VLOOKUP(A:A,[1]TDSheet!$A:$AF,32,0)</f>
        <v>23.4</v>
      </c>
      <c r="AG18" s="14">
        <f>VLOOKUP(A:A,[1]TDSheet!$A:$AG,33,0)</f>
        <v>25.6</v>
      </c>
      <c r="AH18" s="14">
        <f>VLOOKUP(A:A,[3]TDSheet!$A:$D,4,0)</f>
        <v>17</v>
      </c>
      <c r="AI18" s="14">
        <f>VLOOKUP(A:A,[1]TDSheet!$A:$AI,35,0)</f>
        <v>0</v>
      </c>
      <c r="AJ18" s="14">
        <f t="shared" si="14"/>
        <v>7</v>
      </c>
      <c r="AK18" s="14"/>
      <c r="AL18" s="14"/>
      <c r="AM18" s="14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80</v>
      </c>
      <c r="D19" s="8">
        <v>1178</v>
      </c>
      <c r="E19" s="8">
        <v>158</v>
      </c>
      <c r="F19" s="8">
        <v>140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4">
        <f>VLOOKUP(A:A,[2]TDSheet!$A:$F,6,0)</f>
        <v>181</v>
      </c>
      <c r="K19" s="14">
        <f t="shared" si="10"/>
        <v>-23</v>
      </c>
      <c r="L19" s="14">
        <f>VLOOKUP(A:A,[1]TDSheet!$A:$M,13,0)</f>
        <v>0</v>
      </c>
      <c r="M19" s="14">
        <f>VLOOKUP(A:A,[1]TDSheet!$A:$N,14,0)</f>
        <v>30</v>
      </c>
      <c r="N19" s="14">
        <f>VLOOKUP(A:A,[1]TDSheet!$A:$O,15,0)</f>
        <v>0</v>
      </c>
      <c r="O19" s="14">
        <f>VLOOKUP(A:A,[1]TDSheet!$A:$X,24,0)</f>
        <v>0</v>
      </c>
      <c r="P19" s="14"/>
      <c r="Q19" s="14"/>
      <c r="R19" s="14"/>
      <c r="S19" s="14"/>
      <c r="T19" s="14"/>
      <c r="U19" s="14"/>
      <c r="V19" s="14"/>
      <c r="W19" s="14">
        <f t="shared" si="11"/>
        <v>31.6</v>
      </c>
      <c r="X19" s="16">
        <v>70</v>
      </c>
      <c r="Y19" s="17">
        <f t="shared" si="12"/>
        <v>7.5949367088607591</v>
      </c>
      <c r="Z19" s="14">
        <f t="shared" si="13"/>
        <v>4.4303797468354427</v>
      </c>
      <c r="AA19" s="14"/>
      <c r="AB19" s="14"/>
      <c r="AC19" s="14"/>
      <c r="AD19" s="14">
        <f>VLOOKUP(A:A,[1]TDSheet!$A:$AD,30,0)</f>
        <v>0</v>
      </c>
      <c r="AE19" s="14">
        <f>VLOOKUP(A:A,[1]TDSheet!$A:$AE,31,0)</f>
        <v>31.8</v>
      </c>
      <c r="AF19" s="14">
        <f>VLOOKUP(A:A,[1]TDSheet!$A:$AF,32,0)</f>
        <v>31.2</v>
      </c>
      <c r="AG19" s="14">
        <f>VLOOKUP(A:A,[1]TDSheet!$A:$AG,33,0)</f>
        <v>31.2</v>
      </c>
      <c r="AH19" s="14">
        <f>VLOOKUP(A:A,[3]TDSheet!$A:$D,4,0)</f>
        <v>25</v>
      </c>
      <c r="AI19" s="14">
        <f>VLOOKUP(A:A,[1]TDSheet!$A:$AI,35,0)</f>
        <v>0</v>
      </c>
      <c r="AJ19" s="14">
        <f t="shared" si="14"/>
        <v>24.5</v>
      </c>
      <c r="AK19" s="14"/>
      <c r="AL19" s="14"/>
      <c r="AM19" s="14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329</v>
      </c>
      <c r="D20" s="8">
        <v>1673</v>
      </c>
      <c r="E20" s="8">
        <v>536</v>
      </c>
      <c r="F20" s="8">
        <v>534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558</v>
      </c>
      <c r="K20" s="14">
        <f t="shared" si="10"/>
        <v>-22</v>
      </c>
      <c r="L20" s="14">
        <f>VLOOKUP(A:A,[1]TDSheet!$A:$M,13,0)</f>
        <v>0</v>
      </c>
      <c r="M20" s="14">
        <f>VLOOKUP(A:A,[1]TDSheet!$A:$N,14,0)</f>
        <v>150</v>
      </c>
      <c r="N20" s="14">
        <f>VLOOKUP(A:A,[1]TDSheet!$A:$O,15,0)</f>
        <v>100</v>
      </c>
      <c r="O20" s="14">
        <f>VLOOKUP(A:A,[1]TDSheet!$A:$X,24,0)</f>
        <v>50</v>
      </c>
      <c r="P20" s="14"/>
      <c r="Q20" s="14"/>
      <c r="R20" s="14"/>
      <c r="S20" s="14"/>
      <c r="T20" s="14"/>
      <c r="U20" s="14"/>
      <c r="V20" s="14"/>
      <c r="W20" s="14">
        <f t="shared" si="11"/>
        <v>107.2</v>
      </c>
      <c r="X20" s="16">
        <v>50</v>
      </c>
      <c r="Y20" s="17">
        <f t="shared" si="12"/>
        <v>8.246268656716417</v>
      </c>
      <c r="Z20" s="14">
        <f t="shared" si="13"/>
        <v>4.9813432835820892</v>
      </c>
      <c r="AA20" s="14"/>
      <c r="AB20" s="14"/>
      <c r="AC20" s="14"/>
      <c r="AD20" s="14">
        <f>VLOOKUP(A:A,[1]TDSheet!$A:$AD,30,0)</f>
        <v>0</v>
      </c>
      <c r="AE20" s="14">
        <f>VLOOKUP(A:A,[1]TDSheet!$A:$AE,31,0)</f>
        <v>115.8</v>
      </c>
      <c r="AF20" s="14">
        <f>VLOOKUP(A:A,[1]TDSheet!$A:$AF,32,0)</f>
        <v>114.4</v>
      </c>
      <c r="AG20" s="14">
        <f>VLOOKUP(A:A,[1]TDSheet!$A:$AG,33,0)</f>
        <v>111.6</v>
      </c>
      <c r="AH20" s="14">
        <f>VLOOKUP(A:A,[3]TDSheet!$A:$D,4,0)</f>
        <v>133</v>
      </c>
      <c r="AI20" s="14" t="str">
        <f>VLOOKUP(A:A,[1]TDSheet!$A:$AI,35,0)</f>
        <v>продокт</v>
      </c>
      <c r="AJ20" s="14">
        <f t="shared" si="14"/>
        <v>17.5</v>
      </c>
      <c r="AK20" s="14"/>
      <c r="AL20" s="14"/>
      <c r="AM20" s="14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614.26800000000003</v>
      </c>
      <c r="D21" s="8">
        <v>850.46500000000003</v>
      </c>
      <c r="E21" s="8">
        <v>663.95100000000002</v>
      </c>
      <c r="F21" s="8">
        <v>303.95699999999999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4">
        <f>VLOOKUP(A:A,[2]TDSheet!$A:$F,6,0)</f>
        <v>640.01099999999997</v>
      </c>
      <c r="K21" s="14">
        <f t="shared" si="10"/>
        <v>23.940000000000055</v>
      </c>
      <c r="L21" s="14">
        <f>VLOOKUP(A:A,[1]TDSheet!$A:$M,13,0)</f>
        <v>150</v>
      </c>
      <c r="M21" s="14">
        <f>VLOOKUP(A:A,[1]TDSheet!$A:$N,14,0)</f>
        <v>150</v>
      </c>
      <c r="N21" s="14">
        <f>VLOOKUP(A:A,[1]TDSheet!$A:$O,15,0)</f>
        <v>150</v>
      </c>
      <c r="O21" s="14">
        <f>VLOOKUP(A:A,[1]TDSheet!$A:$X,24,0)</f>
        <v>110</v>
      </c>
      <c r="P21" s="14"/>
      <c r="Q21" s="14"/>
      <c r="R21" s="14"/>
      <c r="S21" s="14"/>
      <c r="T21" s="14"/>
      <c r="U21" s="14"/>
      <c r="V21" s="14"/>
      <c r="W21" s="14">
        <f t="shared" si="11"/>
        <v>132.7902</v>
      </c>
      <c r="X21" s="16">
        <v>130</v>
      </c>
      <c r="Y21" s="17">
        <f t="shared" si="12"/>
        <v>7.4851683332053121</v>
      </c>
      <c r="Z21" s="14">
        <f t="shared" si="13"/>
        <v>2.2890017486230159</v>
      </c>
      <c r="AA21" s="14"/>
      <c r="AB21" s="14"/>
      <c r="AC21" s="14"/>
      <c r="AD21" s="14">
        <f>VLOOKUP(A:A,[1]TDSheet!$A:$AD,30,0)</f>
        <v>0</v>
      </c>
      <c r="AE21" s="14">
        <f>VLOOKUP(A:A,[1]TDSheet!$A:$AE,31,0)</f>
        <v>136.4692</v>
      </c>
      <c r="AF21" s="14">
        <f>VLOOKUP(A:A,[1]TDSheet!$A:$AF,32,0)</f>
        <v>115.4742</v>
      </c>
      <c r="AG21" s="14">
        <f>VLOOKUP(A:A,[1]TDSheet!$A:$AG,33,0)</f>
        <v>118.34739999999999</v>
      </c>
      <c r="AH21" s="14">
        <f>VLOOKUP(A:A,[3]TDSheet!$A:$D,4,0)</f>
        <v>123.086</v>
      </c>
      <c r="AI21" s="14">
        <f>VLOOKUP(A:A,[1]TDSheet!$A:$AI,35,0)</f>
        <v>0</v>
      </c>
      <c r="AJ21" s="14">
        <f t="shared" si="14"/>
        <v>130</v>
      </c>
      <c r="AK21" s="14"/>
      <c r="AL21" s="14"/>
      <c r="AM21" s="14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2697.6080000000002</v>
      </c>
      <c r="D22" s="8">
        <v>14681.522000000001</v>
      </c>
      <c r="E22" s="8">
        <v>5196.82</v>
      </c>
      <c r="F22" s="8">
        <v>2525.2890000000002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4">
        <f>VLOOKUP(A:A,[2]TDSheet!$A:$F,6,0)</f>
        <v>5242.4709999999995</v>
      </c>
      <c r="K22" s="14">
        <f t="shared" si="10"/>
        <v>-45.65099999999984</v>
      </c>
      <c r="L22" s="14">
        <f>VLOOKUP(A:A,[1]TDSheet!$A:$M,13,0)</f>
        <v>800</v>
      </c>
      <c r="M22" s="14">
        <f>VLOOKUP(A:A,[1]TDSheet!$A:$N,14,0)</f>
        <v>1200</v>
      </c>
      <c r="N22" s="14">
        <f>VLOOKUP(A:A,[1]TDSheet!$A:$O,15,0)</f>
        <v>1100</v>
      </c>
      <c r="O22" s="14">
        <f>VLOOKUP(A:A,[1]TDSheet!$A:$X,24,0)</f>
        <v>1400</v>
      </c>
      <c r="P22" s="14"/>
      <c r="Q22" s="14"/>
      <c r="R22" s="14"/>
      <c r="S22" s="14"/>
      <c r="T22" s="14"/>
      <c r="U22" s="14"/>
      <c r="V22" s="14"/>
      <c r="W22" s="14">
        <f t="shared" si="11"/>
        <v>1039.364</v>
      </c>
      <c r="X22" s="16">
        <v>1000</v>
      </c>
      <c r="Y22" s="17">
        <f t="shared" si="12"/>
        <v>7.7213459384777616</v>
      </c>
      <c r="Z22" s="14">
        <f t="shared" si="13"/>
        <v>2.4296483233977701</v>
      </c>
      <c r="AA22" s="14"/>
      <c r="AB22" s="14"/>
      <c r="AC22" s="14"/>
      <c r="AD22" s="14">
        <f>VLOOKUP(A:A,[1]TDSheet!$A:$AD,30,0)</f>
        <v>0</v>
      </c>
      <c r="AE22" s="14">
        <f>VLOOKUP(A:A,[1]TDSheet!$A:$AE,31,0)</f>
        <v>1207.2152000000001</v>
      </c>
      <c r="AF22" s="14">
        <f>VLOOKUP(A:A,[1]TDSheet!$A:$AF,32,0)</f>
        <v>1103.8036</v>
      </c>
      <c r="AG22" s="14">
        <f>VLOOKUP(A:A,[1]TDSheet!$A:$AG,33,0)</f>
        <v>1101.6816000000001</v>
      </c>
      <c r="AH22" s="14">
        <f>VLOOKUP(A:A,[3]TDSheet!$A:$D,4,0)</f>
        <v>995.6</v>
      </c>
      <c r="AI22" s="14" t="str">
        <f>VLOOKUP(A:A,[1]TDSheet!$A:$AI,35,0)</f>
        <v>оконч</v>
      </c>
      <c r="AJ22" s="14">
        <f t="shared" si="14"/>
        <v>1000</v>
      </c>
      <c r="AK22" s="14"/>
      <c r="AL22" s="14"/>
      <c r="AM22" s="14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169.84</v>
      </c>
      <c r="D23" s="8">
        <v>758.32799999999997</v>
      </c>
      <c r="E23" s="8">
        <v>307.69900000000001</v>
      </c>
      <c r="F23" s="8">
        <v>274.77600000000001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4">
        <f>VLOOKUP(A:A,[2]TDSheet!$A:$F,6,0)</f>
        <v>298.43400000000003</v>
      </c>
      <c r="K23" s="14">
        <f t="shared" si="10"/>
        <v>9.2649999999999864</v>
      </c>
      <c r="L23" s="14">
        <f>VLOOKUP(A:A,[1]TDSheet!$A:$M,13,0)</f>
        <v>0</v>
      </c>
      <c r="M23" s="14">
        <f>VLOOKUP(A:A,[1]TDSheet!$A:$N,14,0)</f>
        <v>100</v>
      </c>
      <c r="N23" s="14">
        <f>VLOOKUP(A:A,[1]TDSheet!$A:$O,15,0)</f>
        <v>50</v>
      </c>
      <c r="O23" s="14">
        <f>VLOOKUP(A:A,[1]TDSheet!$A:$X,24,0)</f>
        <v>50</v>
      </c>
      <c r="P23" s="14"/>
      <c r="Q23" s="14"/>
      <c r="R23" s="14"/>
      <c r="S23" s="14"/>
      <c r="T23" s="14"/>
      <c r="U23" s="14"/>
      <c r="V23" s="14"/>
      <c r="W23" s="14">
        <f t="shared" si="11"/>
        <v>61.5398</v>
      </c>
      <c r="X23" s="16">
        <v>30</v>
      </c>
      <c r="Y23" s="17">
        <f t="shared" si="12"/>
        <v>8.2024315971127635</v>
      </c>
      <c r="Z23" s="14">
        <f t="shared" si="13"/>
        <v>4.4650128859697302</v>
      </c>
      <c r="AA23" s="14"/>
      <c r="AB23" s="14"/>
      <c r="AC23" s="14"/>
      <c r="AD23" s="14">
        <f>VLOOKUP(A:A,[1]TDSheet!$A:$AD,30,0)</f>
        <v>0</v>
      </c>
      <c r="AE23" s="14">
        <f>VLOOKUP(A:A,[1]TDSheet!$A:$AE,31,0)</f>
        <v>71.013000000000005</v>
      </c>
      <c r="AF23" s="14">
        <f>VLOOKUP(A:A,[1]TDSheet!$A:$AF,32,0)</f>
        <v>71.898600000000002</v>
      </c>
      <c r="AG23" s="14">
        <f>VLOOKUP(A:A,[1]TDSheet!$A:$AG,33,0)</f>
        <v>78.405799999999999</v>
      </c>
      <c r="AH23" s="14">
        <f>VLOOKUP(A:A,[3]TDSheet!$A:$D,4,0)</f>
        <v>30.942</v>
      </c>
      <c r="AI23" s="14">
        <f>VLOOKUP(A:A,[1]TDSheet!$A:$AI,35,0)</f>
        <v>0</v>
      </c>
      <c r="AJ23" s="14">
        <f t="shared" si="14"/>
        <v>30</v>
      </c>
      <c r="AK23" s="14"/>
      <c r="AL23" s="14"/>
      <c r="AM23" s="14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927.66200000000003</v>
      </c>
      <c r="D24" s="8">
        <v>3833.2260000000001</v>
      </c>
      <c r="E24" s="8">
        <v>1824.4570000000001</v>
      </c>
      <c r="F24" s="8">
        <v>710.03899999999999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4">
        <f>VLOOKUP(A:A,[2]TDSheet!$A:$F,6,0)</f>
        <v>1940.519</v>
      </c>
      <c r="K24" s="14">
        <f t="shared" si="10"/>
        <v>-116.0619999999999</v>
      </c>
      <c r="L24" s="14">
        <f>VLOOKUP(A:A,[1]TDSheet!$A:$M,13,0)</f>
        <v>500</v>
      </c>
      <c r="M24" s="14">
        <f>VLOOKUP(A:A,[1]TDSheet!$A:$N,14,0)</f>
        <v>600</v>
      </c>
      <c r="N24" s="14">
        <f>VLOOKUP(A:A,[1]TDSheet!$A:$O,15,0)</f>
        <v>500</v>
      </c>
      <c r="O24" s="14">
        <f>VLOOKUP(A:A,[1]TDSheet!$A:$X,24,0)</f>
        <v>210</v>
      </c>
      <c r="P24" s="14"/>
      <c r="Q24" s="14"/>
      <c r="R24" s="14"/>
      <c r="S24" s="14"/>
      <c r="T24" s="14"/>
      <c r="U24" s="14"/>
      <c r="V24" s="14"/>
      <c r="W24" s="14">
        <f t="shared" si="11"/>
        <v>364.89140000000003</v>
      </c>
      <c r="X24" s="16">
        <v>400</v>
      </c>
      <c r="Y24" s="17">
        <f t="shared" si="12"/>
        <v>8.0024878635122647</v>
      </c>
      <c r="Z24" s="14">
        <f t="shared" si="13"/>
        <v>1.9458912980684113</v>
      </c>
      <c r="AA24" s="14"/>
      <c r="AB24" s="14"/>
      <c r="AC24" s="14"/>
      <c r="AD24" s="14">
        <f>VLOOKUP(A:A,[1]TDSheet!$A:$AD,30,0)</f>
        <v>0</v>
      </c>
      <c r="AE24" s="14">
        <f>VLOOKUP(A:A,[1]TDSheet!$A:$AE,31,0)</f>
        <v>437.83860000000004</v>
      </c>
      <c r="AF24" s="14">
        <f>VLOOKUP(A:A,[1]TDSheet!$A:$AF,32,0)</f>
        <v>355.51480000000004</v>
      </c>
      <c r="AG24" s="14">
        <f>VLOOKUP(A:A,[1]TDSheet!$A:$AG,33,0)</f>
        <v>348.15320000000003</v>
      </c>
      <c r="AH24" s="14">
        <f>VLOOKUP(A:A,[3]TDSheet!$A:$D,4,0)</f>
        <v>314.11200000000002</v>
      </c>
      <c r="AI24" s="14">
        <f>VLOOKUP(A:A,[1]TDSheet!$A:$AI,35,0)</f>
        <v>0</v>
      </c>
      <c r="AJ24" s="14">
        <f t="shared" si="14"/>
        <v>400</v>
      </c>
      <c r="AK24" s="14"/>
      <c r="AL24" s="14"/>
      <c r="AM24" s="14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434.77499999999998</v>
      </c>
      <c r="D25" s="8">
        <v>1197.076</v>
      </c>
      <c r="E25" s="8">
        <v>652.29999999999995</v>
      </c>
      <c r="F25" s="8">
        <v>344.16899999999998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631.57799999999997</v>
      </c>
      <c r="K25" s="14">
        <f t="shared" si="10"/>
        <v>20.72199999999998</v>
      </c>
      <c r="L25" s="14">
        <f>VLOOKUP(A:A,[1]TDSheet!$A:$M,13,0)</f>
        <v>100</v>
      </c>
      <c r="M25" s="14">
        <f>VLOOKUP(A:A,[1]TDSheet!$A:$N,14,0)</f>
        <v>150</v>
      </c>
      <c r="N25" s="14">
        <f>VLOOKUP(A:A,[1]TDSheet!$A:$O,15,0)</f>
        <v>150</v>
      </c>
      <c r="O25" s="14">
        <f>VLOOKUP(A:A,[1]TDSheet!$A:$X,24,0)</f>
        <v>180</v>
      </c>
      <c r="P25" s="14"/>
      <c r="Q25" s="14"/>
      <c r="R25" s="14"/>
      <c r="S25" s="14"/>
      <c r="T25" s="14"/>
      <c r="U25" s="14"/>
      <c r="V25" s="14"/>
      <c r="W25" s="14">
        <f t="shared" si="11"/>
        <v>130.45999999999998</v>
      </c>
      <c r="X25" s="16">
        <v>80</v>
      </c>
      <c r="Y25" s="17">
        <f t="shared" si="12"/>
        <v>7.6971408860953563</v>
      </c>
      <c r="Z25" s="14">
        <f t="shared" si="13"/>
        <v>2.6381189636670248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135.7158</v>
      </c>
      <c r="AF25" s="14">
        <f>VLOOKUP(A:A,[1]TDSheet!$A:$AF,32,0)</f>
        <v>138.27699999999999</v>
      </c>
      <c r="AG25" s="14">
        <f>VLOOKUP(A:A,[1]TDSheet!$A:$AG,33,0)</f>
        <v>130.0026</v>
      </c>
      <c r="AH25" s="14">
        <f>VLOOKUP(A:A,[3]TDSheet!$A:$D,4,0)</f>
        <v>93.584000000000003</v>
      </c>
      <c r="AI25" s="14">
        <f>VLOOKUP(A:A,[1]TDSheet!$A:$AI,35,0)</f>
        <v>0</v>
      </c>
      <c r="AJ25" s="14">
        <f t="shared" si="14"/>
        <v>80</v>
      </c>
      <c r="AK25" s="14"/>
      <c r="AL25" s="14"/>
      <c r="AM25" s="14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155.12299999999999</v>
      </c>
      <c r="D26" s="8">
        <v>255.73099999999999</v>
      </c>
      <c r="E26" s="8">
        <v>185.387</v>
      </c>
      <c r="F26" s="8">
        <v>71.161000000000001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4">
        <f>VLOOKUP(A:A,[2]TDSheet!$A:$F,6,0)</f>
        <v>184.87899999999999</v>
      </c>
      <c r="K26" s="14">
        <f t="shared" si="10"/>
        <v>0.50800000000000978</v>
      </c>
      <c r="L26" s="14">
        <f>VLOOKUP(A:A,[1]TDSheet!$A:$M,13,0)</f>
        <v>50</v>
      </c>
      <c r="M26" s="14">
        <f>VLOOKUP(A:A,[1]TDSheet!$A:$N,14,0)</f>
        <v>50</v>
      </c>
      <c r="N26" s="14">
        <f>VLOOKUP(A:A,[1]TDSheet!$A:$O,15,0)</f>
        <v>50</v>
      </c>
      <c r="O26" s="14">
        <f>VLOOKUP(A:A,[1]TDSheet!$A:$X,24,0)</f>
        <v>30</v>
      </c>
      <c r="P26" s="14"/>
      <c r="Q26" s="14"/>
      <c r="R26" s="14"/>
      <c r="S26" s="14"/>
      <c r="T26" s="14"/>
      <c r="U26" s="14"/>
      <c r="V26" s="14"/>
      <c r="W26" s="14">
        <f t="shared" si="11"/>
        <v>37.077399999999997</v>
      </c>
      <c r="X26" s="16">
        <v>50</v>
      </c>
      <c r="Y26" s="17">
        <f t="shared" si="12"/>
        <v>8.1224951048347513</v>
      </c>
      <c r="Z26" s="14">
        <f t="shared" si="13"/>
        <v>1.9192553954700169</v>
      </c>
      <c r="AA26" s="14"/>
      <c r="AB26" s="14"/>
      <c r="AC26" s="14"/>
      <c r="AD26" s="14">
        <f>VLOOKUP(A:A,[1]TDSheet!$A:$AD,30,0)</f>
        <v>0</v>
      </c>
      <c r="AE26" s="14">
        <f>VLOOKUP(A:A,[1]TDSheet!$A:$AE,31,0)</f>
        <v>41.589999999999996</v>
      </c>
      <c r="AF26" s="14">
        <f>VLOOKUP(A:A,[1]TDSheet!$A:$AF,32,0)</f>
        <v>36.849800000000002</v>
      </c>
      <c r="AG26" s="14">
        <f>VLOOKUP(A:A,[1]TDSheet!$A:$AG,33,0)</f>
        <v>35.1736</v>
      </c>
      <c r="AH26" s="14">
        <f>VLOOKUP(A:A,[3]TDSheet!$A:$D,4,0)</f>
        <v>29.867999999999999</v>
      </c>
      <c r="AI26" s="14">
        <f>VLOOKUP(A:A,[1]TDSheet!$A:$AI,35,0)</f>
        <v>0</v>
      </c>
      <c r="AJ26" s="14">
        <f t="shared" si="14"/>
        <v>50</v>
      </c>
      <c r="AK26" s="14"/>
      <c r="AL26" s="14"/>
      <c r="AM26" s="14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586.29499999999996</v>
      </c>
      <c r="D27" s="8">
        <v>437.33499999999998</v>
      </c>
      <c r="E27" s="8">
        <v>539.76700000000005</v>
      </c>
      <c r="F27" s="8">
        <v>316.25599999999997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4">
        <f>VLOOKUP(A:A,[2]TDSheet!$A:$F,6,0)</f>
        <v>519.46199999999999</v>
      </c>
      <c r="K27" s="14">
        <f t="shared" si="10"/>
        <v>20.305000000000064</v>
      </c>
      <c r="L27" s="14">
        <f>VLOOKUP(A:A,[1]TDSheet!$A:$M,13,0)</f>
        <v>50</v>
      </c>
      <c r="M27" s="14">
        <f>VLOOKUP(A:A,[1]TDSheet!$A:$N,14,0)</f>
        <v>100</v>
      </c>
      <c r="N27" s="14">
        <f>VLOOKUP(A:A,[1]TDSheet!$A:$O,15,0)</f>
        <v>120</v>
      </c>
      <c r="O27" s="14">
        <f>VLOOKUP(A:A,[1]TDSheet!$A:$X,24,0)</f>
        <v>100</v>
      </c>
      <c r="P27" s="14"/>
      <c r="Q27" s="14"/>
      <c r="R27" s="14"/>
      <c r="S27" s="14"/>
      <c r="T27" s="14"/>
      <c r="U27" s="14"/>
      <c r="V27" s="14"/>
      <c r="W27" s="14">
        <f t="shared" si="11"/>
        <v>107.95340000000002</v>
      </c>
      <c r="X27" s="16">
        <v>150</v>
      </c>
      <c r="Y27" s="17">
        <f t="shared" si="12"/>
        <v>7.7464535623704291</v>
      </c>
      <c r="Z27" s="14">
        <f t="shared" si="13"/>
        <v>2.9295603473350531</v>
      </c>
      <c r="AA27" s="14"/>
      <c r="AB27" s="14"/>
      <c r="AC27" s="14"/>
      <c r="AD27" s="14">
        <f>VLOOKUP(A:A,[1]TDSheet!$A:$AD,30,0)</f>
        <v>0</v>
      </c>
      <c r="AE27" s="14">
        <f>VLOOKUP(A:A,[1]TDSheet!$A:$AE,31,0)</f>
        <v>38.533200000000001</v>
      </c>
      <c r="AF27" s="14">
        <f>VLOOKUP(A:A,[1]TDSheet!$A:$AF,32,0)</f>
        <v>38.438800000000001</v>
      </c>
      <c r="AG27" s="14">
        <f>VLOOKUP(A:A,[1]TDSheet!$A:$AG,33,0)</f>
        <v>85.236599999999996</v>
      </c>
      <c r="AH27" s="14">
        <f>VLOOKUP(A:A,[3]TDSheet!$A:$D,4,0)</f>
        <v>128.20599999999999</v>
      </c>
      <c r="AI27" s="14" t="str">
        <f>VLOOKUP(A:A,[1]TDSheet!$A:$AI,35,0)</f>
        <v>жц160</v>
      </c>
      <c r="AJ27" s="14">
        <f t="shared" si="14"/>
        <v>150</v>
      </c>
      <c r="AK27" s="14"/>
      <c r="AL27" s="14"/>
      <c r="AM27" s="14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296.37200000000001</v>
      </c>
      <c r="D28" s="8">
        <v>650.05200000000002</v>
      </c>
      <c r="E28" s="8">
        <v>473.28100000000001</v>
      </c>
      <c r="F28" s="8">
        <v>196.18299999999999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484.51100000000002</v>
      </c>
      <c r="K28" s="14">
        <f t="shared" si="10"/>
        <v>-11.230000000000018</v>
      </c>
      <c r="L28" s="14">
        <f>VLOOKUP(A:A,[1]TDSheet!$A:$M,13,0)</f>
        <v>80</v>
      </c>
      <c r="M28" s="14">
        <f>VLOOKUP(A:A,[1]TDSheet!$A:$N,14,0)</f>
        <v>130</v>
      </c>
      <c r="N28" s="14">
        <f>VLOOKUP(A:A,[1]TDSheet!$A:$O,15,0)</f>
        <v>100</v>
      </c>
      <c r="O28" s="14">
        <f>VLOOKUP(A:A,[1]TDSheet!$A:$X,24,0)</f>
        <v>100</v>
      </c>
      <c r="P28" s="14"/>
      <c r="Q28" s="14"/>
      <c r="R28" s="14"/>
      <c r="S28" s="14"/>
      <c r="T28" s="14"/>
      <c r="U28" s="14"/>
      <c r="V28" s="14"/>
      <c r="W28" s="14">
        <f t="shared" si="11"/>
        <v>94.656199999999998</v>
      </c>
      <c r="X28" s="16">
        <v>110</v>
      </c>
      <c r="Y28" s="17">
        <f t="shared" si="12"/>
        <v>7.5661499193924966</v>
      </c>
      <c r="Z28" s="14">
        <f t="shared" si="13"/>
        <v>2.0725847857826536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109.23820000000001</v>
      </c>
      <c r="AF28" s="14">
        <f>VLOOKUP(A:A,[1]TDSheet!$A:$AF,32,0)</f>
        <v>98.478999999999999</v>
      </c>
      <c r="AG28" s="14">
        <f>VLOOKUP(A:A,[1]TDSheet!$A:$AG,33,0)</f>
        <v>86.090800000000002</v>
      </c>
      <c r="AH28" s="14">
        <f>VLOOKUP(A:A,[3]TDSheet!$A:$D,4,0)</f>
        <v>85.998000000000005</v>
      </c>
      <c r="AI28" s="14">
        <f>VLOOKUP(A:A,[1]TDSheet!$A:$AI,35,0)</f>
        <v>0</v>
      </c>
      <c r="AJ28" s="14">
        <f t="shared" si="14"/>
        <v>110</v>
      </c>
      <c r="AK28" s="14"/>
      <c r="AL28" s="14"/>
      <c r="AM28" s="14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102.645</v>
      </c>
      <c r="D29" s="8">
        <v>190.703</v>
      </c>
      <c r="E29" s="8">
        <v>114.22</v>
      </c>
      <c r="F29" s="8">
        <v>106.693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4">
        <f>VLOOKUP(A:A,[2]TDSheet!$A:$F,6,0)</f>
        <v>114.3</v>
      </c>
      <c r="K29" s="14">
        <f t="shared" si="10"/>
        <v>-7.9999999999998295E-2</v>
      </c>
      <c r="L29" s="14">
        <f>VLOOKUP(A:A,[1]TDSheet!$A:$M,13,0)</f>
        <v>10</v>
      </c>
      <c r="M29" s="14">
        <f>VLOOKUP(A:A,[1]TDSheet!$A:$N,14,0)</f>
        <v>0</v>
      </c>
      <c r="N29" s="14">
        <f>VLOOKUP(A:A,[1]TDSheet!$A:$O,15,0)</f>
        <v>30</v>
      </c>
      <c r="O29" s="14">
        <f>VLOOKUP(A:A,[1]TDSheet!$A:$X,24,0)</f>
        <v>30</v>
      </c>
      <c r="P29" s="14"/>
      <c r="Q29" s="14"/>
      <c r="R29" s="14"/>
      <c r="S29" s="14"/>
      <c r="T29" s="14"/>
      <c r="U29" s="14"/>
      <c r="V29" s="14"/>
      <c r="W29" s="14">
        <f t="shared" si="11"/>
        <v>22.844000000000001</v>
      </c>
      <c r="X29" s="16"/>
      <c r="Y29" s="17">
        <f t="shared" si="12"/>
        <v>7.7347662405883373</v>
      </c>
      <c r="Z29" s="14">
        <f t="shared" si="13"/>
        <v>4.6705042899667308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26.262400000000003</v>
      </c>
      <c r="AF29" s="14">
        <f>VLOOKUP(A:A,[1]TDSheet!$A:$AF,32,0)</f>
        <v>26.1082</v>
      </c>
      <c r="AG29" s="14">
        <f>VLOOKUP(A:A,[1]TDSheet!$A:$AG,33,0)</f>
        <v>23.0336</v>
      </c>
      <c r="AH29" s="14">
        <f>VLOOKUP(A:A,[3]TDSheet!$A:$D,4,0)</f>
        <v>12.268000000000001</v>
      </c>
      <c r="AI29" s="14">
        <f>VLOOKUP(A:A,[1]TDSheet!$A:$AI,35,0)</f>
        <v>0</v>
      </c>
      <c r="AJ29" s="14">
        <f t="shared" si="14"/>
        <v>0</v>
      </c>
      <c r="AK29" s="14"/>
      <c r="AL29" s="14"/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140.53899999999999</v>
      </c>
      <c r="D30" s="8">
        <v>206.02500000000001</v>
      </c>
      <c r="E30" s="8">
        <v>162.953</v>
      </c>
      <c r="F30" s="8">
        <v>72.007999999999996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4">
        <f>VLOOKUP(A:A,[2]TDSheet!$A:$F,6,0)</f>
        <v>147.15799999999999</v>
      </c>
      <c r="K30" s="14">
        <f t="shared" si="10"/>
        <v>15.795000000000016</v>
      </c>
      <c r="L30" s="14">
        <f>VLOOKUP(A:A,[1]TDSheet!$A:$M,13,0)</f>
        <v>40</v>
      </c>
      <c r="M30" s="14">
        <f>VLOOKUP(A:A,[1]TDSheet!$A:$N,14,0)</f>
        <v>40</v>
      </c>
      <c r="N30" s="14">
        <f>VLOOKUP(A:A,[1]TDSheet!$A:$O,15,0)</f>
        <v>40</v>
      </c>
      <c r="O30" s="14">
        <f>VLOOKUP(A:A,[1]TDSheet!$A:$X,24,0)</f>
        <v>50</v>
      </c>
      <c r="P30" s="14"/>
      <c r="Q30" s="14"/>
      <c r="R30" s="14"/>
      <c r="S30" s="14"/>
      <c r="T30" s="14"/>
      <c r="U30" s="14"/>
      <c r="V30" s="14"/>
      <c r="W30" s="14">
        <f t="shared" si="11"/>
        <v>32.590600000000002</v>
      </c>
      <c r="X30" s="16">
        <v>20</v>
      </c>
      <c r="Y30" s="17">
        <f t="shared" si="12"/>
        <v>8.039373316232286</v>
      </c>
      <c r="Z30" s="14">
        <f t="shared" si="13"/>
        <v>2.2094714426859277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30.011599999999998</v>
      </c>
      <c r="AF30" s="14">
        <f>VLOOKUP(A:A,[1]TDSheet!$A:$AF,32,0)</f>
        <v>35.2134</v>
      </c>
      <c r="AG30" s="14">
        <f>VLOOKUP(A:A,[1]TDSheet!$A:$AG,33,0)</f>
        <v>28.717599999999997</v>
      </c>
      <c r="AH30" s="14">
        <f>VLOOKUP(A:A,[3]TDSheet!$A:$D,4,0)</f>
        <v>31.452999999999999</v>
      </c>
      <c r="AI30" s="14">
        <f>VLOOKUP(A:A,[1]TDSheet!$A:$AI,35,0)</f>
        <v>0</v>
      </c>
      <c r="AJ30" s="14">
        <f t="shared" si="14"/>
        <v>20</v>
      </c>
      <c r="AK30" s="14"/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1029.683</v>
      </c>
      <c r="D31" s="8">
        <v>3396.779</v>
      </c>
      <c r="E31" s="8">
        <v>1692.896</v>
      </c>
      <c r="F31" s="8">
        <v>865.33799999999997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4">
        <f>VLOOKUP(A:A,[2]TDSheet!$A:$F,6,0)</f>
        <v>1729.7950000000001</v>
      </c>
      <c r="K31" s="14">
        <f t="shared" si="10"/>
        <v>-36.899000000000115</v>
      </c>
      <c r="L31" s="14">
        <f>VLOOKUP(A:A,[1]TDSheet!$A:$M,13,0)</f>
        <v>300</v>
      </c>
      <c r="M31" s="14">
        <f>VLOOKUP(A:A,[1]TDSheet!$A:$N,14,0)</f>
        <v>350</v>
      </c>
      <c r="N31" s="14">
        <f>VLOOKUP(A:A,[1]TDSheet!$A:$O,15,0)</f>
        <v>350</v>
      </c>
      <c r="O31" s="14">
        <f>VLOOKUP(A:A,[1]TDSheet!$A:$X,24,0)</f>
        <v>450</v>
      </c>
      <c r="P31" s="14"/>
      <c r="Q31" s="14"/>
      <c r="R31" s="14"/>
      <c r="S31" s="14"/>
      <c r="T31" s="14"/>
      <c r="U31" s="14"/>
      <c r="V31" s="14"/>
      <c r="W31" s="14">
        <f t="shared" si="11"/>
        <v>338.57920000000001</v>
      </c>
      <c r="X31" s="16">
        <v>240</v>
      </c>
      <c r="Y31" s="17">
        <f t="shared" si="12"/>
        <v>7.5472385781524665</v>
      </c>
      <c r="Z31" s="14">
        <f t="shared" si="13"/>
        <v>2.5557919683193768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419.09280000000001</v>
      </c>
      <c r="AF31" s="14">
        <f>VLOOKUP(A:A,[1]TDSheet!$A:$AF,32,0)</f>
        <v>401.41219999999998</v>
      </c>
      <c r="AG31" s="14">
        <f>VLOOKUP(A:A,[1]TDSheet!$A:$AG,33,0)</f>
        <v>369.26100000000002</v>
      </c>
      <c r="AH31" s="14">
        <f>VLOOKUP(A:A,[3]TDSheet!$A:$D,4,0)</f>
        <v>283.21899999999999</v>
      </c>
      <c r="AI31" s="14" t="str">
        <f>VLOOKUP(A:A,[1]TDSheet!$A:$AI,35,0)</f>
        <v>оконч</v>
      </c>
      <c r="AJ31" s="14">
        <f t="shared" si="14"/>
        <v>240</v>
      </c>
      <c r="AK31" s="14"/>
      <c r="AL31" s="14"/>
      <c r="AM31" s="14"/>
    </row>
    <row r="32" spans="1:39" s="1" customFormat="1" ht="21.95" customHeight="1" outlineLevel="1" x14ac:dyDescent="0.2">
      <c r="A32" s="7" t="s">
        <v>35</v>
      </c>
      <c r="B32" s="7" t="s">
        <v>8</v>
      </c>
      <c r="C32" s="8">
        <v>146.58000000000001</v>
      </c>
      <c r="D32" s="8">
        <v>219.36600000000001</v>
      </c>
      <c r="E32" s="8">
        <v>93.581999999999994</v>
      </c>
      <c r="F32" s="8">
        <v>65.358000000000004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4">
        <f>VLOOKUP(A:A,[2]TDSheet!$A:$F,6,0)</f>
        <v>91.552999999999997</v>
      </c>
      <c r="K32" s="14">
        <f t="shared" si="10"/>
        <v>2.0289999999999964</v>
      </c>
      <c r="L32" s="14">
        <f>VLOOKUP(A:A,[1]TDSheet!$A:$M,13,0)</f>
        <v>30</v>
      </c>
      <c r="M32" s="14">
        <f>VLOOKUP(A:A,[1]TDSheet!$A:$N,14,0)</f>
        <v>30</v>
      </c>
      <c r="N32" s="14">
        <f>VLOOKUP(A:A,[1]TDSheet!$A:$O,15,0)</f>
        <v>30</v>
      </c>
      <c r="O32" s="14">
        <f>VLOOKUP(A:A,[1]TDSheet!$A:$X,24,0)</f>
        <v>30</v>
      </c>
      <c r="P32" s="14"/>
      <c r="Q32" s="14"/>
      <c r="R32" s="14"/>
      <c r="S32" s="14"/>
      <c r="T32" s="14"/>
      <c r="U32" s="14"/>
      <c r="V32" s="14"/>
      <c r="W32" s="14">
        <f t="shared" si="11"/>
        <v>18.7164</v>
      </c>
      <c r="X32" s="16"/>
      <c r="Y32" s="17">
        <f t="shared" si="12"/>
        <v>9.9035070846957751</v>
      </c>
      <c r="Z32" s="14">
        <f t="shared" si="13"/>
        <v>3.4920176957107136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29.279800000000002</v>
      </c>
      <c r="AF32" s="14">
        <f>VLOOKUP(A:A,[1]TDSheet!$A:$AF,32,0)</f>
        <v>27.809800000000003</v>
      </c>
      <c r="AG32" s="14">
        <f>VLOOKUP(A:A,[1]TDSheet!$A:$AG,33,0)</f>
        <v>18.463799999999999</v>
      </c>
      <c r="AH32" s="14">
        <f>VLOOKUP(A:A,[3]TDSheet!$A:$D,4,0)</f>
        <v>8.5890000000000004</v>
      </c>
      <c r="AI32" s="14">
        <f>VLOOKUP(A:A,[1]TDSheet!$A:$AI,35,0)</f>
        <v>0</v>
      </c>
      <c r="AJ32" s="14">
        <f t="shared" si="14"/>
        <v>0</v>
      </c>
      <c r="AK32" s="14"/>
      <c r="AL32" s="14"/>
      <c r="AM32" s="14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185.571</v>
      </c>
      <c r="D33" s="8">
        <v>349.09100000000001</v>
      </c>
      <c r="E33" s="8">
        <v>140.18100000000001</v>
      </c>
      <c r="F33" s="8">
        <v>20.484000000000002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4">
        <f>VLOOKUP(A:A,[2]TDSheet!$A:$F,6,0)</f>
        <v>150.6</v>
      </c>
      <c r="K33" s="14">
        <f t="shared" si="10"/>
        <v>-10.418999999999983</v>
      </c>
      <c r="L33" s="14">
        <f>VLOOKUP(A:A,[1]TDSheet!$A:$M,13,0)</f>
        <v>60</v>
      </c>
      <c r="M33" s="14">
        <f>VLOOKUP(A:A,[1]TDSheet!$A:$N,14,0)</f>
        <v>60</v>
      </c>
      <c r="N33" s="14">
        <f>VLOOKUP(A:A,[1]TDSheet!$A:$O,15,0)</f>
        <v>30</v>
      </c>
      <c r="O33" s="14">
        <f>VLOOKUP(A:A,[1]TDSheet!$A:$X,24,0)</f>
        <v>50</v>
      </c>
      <c r="P33" s="14"/>
      <c r="Q33" s="14"/>
      <c r="R33" s="14"/>
      <c r="S33" s="14"/>
      <c r="T33" s="14"/>
      <c r="U33" s="14"/>
      <c r="V33" s="14"/>
      <c r="W33" s="14">
        <f t="shared" si="11"/>
        <v>28.036200000000001</v>
      </c>
      <c r="X33" s="16"/>
      <c r="Y33" s="17">
        <f t="shared" si="12"/>
        <v>7.8642612051561906</v>
      </c>
      <c r="Z33" s="14">
        <f t="shared" si="13"/>
        <v>0.73062683245232951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40.351399999999998</v>
      </c>
      <c r="AF33" s="14">
        <f>VLOOKUP(A:A,[1]TDSheet!$A:$AF,32,0)</f>
        <v>29.194799999999997</v>
      </c>
      <c r="AG33" s="14">
        <f>VLOOKUP(A:A,[1]TDSheet!$A:$AG,33,0)</f>
        <v>15.586400000000001</v>
      </c>
      <c r="AH33" s="14">
        <f>VLOOKUP(A:A,[3]TDSheet!$A:$D,4,0)</f>
        <v>16.100000000000001</v>
      </c>
      <c r="AI33" s="14" t="str">
        <f>VLOOKUP(A:A,[1]TDSheet!$A:$AI,35,0)</f>
        <v>увел</v>
      </c>
      <c r="AJ33" s="14">
        <f t="shared" si="14"/>
        <v>0</v>
      </c>
      <c r="AK33" s="14"/>
      <c r="AL33" s="14"/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-2.379</v>
      </c>
      <c r="D34" s="8">
        <v>1403.8630000000001</v>
      </c>
      <c r="E34" s="8">
        <v>680.24</v>
      </c>
      <c r="F34" s="8">
        <v>421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771.57899999999995</v>
      </c>
      <c r="K34" s="14">
        <f t="shared" si="10"/>
        <v>-91.338999999999942</v>
      </c>
      <c r="L34" s="14">
        <f>VLOOKUP(A:A,[1]TDSheet!$A:$M,13,0)</f>
        <v>200</v>
      </c>
      <c r="M34" s="14">
        <f>VLOOKUP(A:A,[1]TDSheet!$A:$N,14,0)</f>
        <v>250</v>
      </c>
      <c r="N34" s="14">
        <f>VLOOKUP(A:A,[1]TDSheet!$A:$O,15,0)</f>
        <v>250</v>
      </c>
      <c r="O34" s="14">
        <f>VLOOKUP(A:A,[1]TDSheet!$A:$X,24,0)</f>
        <v>100</v>
      </c>
      <c r="P34" s="14"/>
      <c r="Q34" s="14"/>
      <c r="R34" s="14"/>
      <c r="S34" s="14"/>
      <c r="T34" s="14"/>
      <c r="U34" s="14"/>
      <c r="V34" s="14"/>
      <c r="W34" s="14">
        <f t="shared" si="11"/>
        <v>136.048</v>
      </c>
      <c r="X34" s="16">
        <v>140</v>
      </c>
      <c r="Y34" s="17">
        <f t="shared" si="12"/>
        <v>10.003822180406916</v>
      </c>
      <c r="Z34" s="14">
        <f t="shared" si="13"/>
        <v>3.0944960602140421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26.719200000000001</v>
      </c>
      <c r="AF34" s="14">
        <f>VLOOKUP(A:A,[1]TDSheet!$A:$AF,32,0)</f>
        <v>31.2606</v>
      </c>
      <c r="AG34" s="14">
        <f>VLOOKUP(A:A,[1]TDSheet!$A:$AG,33,0)</f>
        <v>133.37899999999999</v>
      </c>
      <c r="AH34" s="14">
        <f>VLOOKUP(A:A,[3]TDSheet!$A:$D,4,0)</f>
        <v>185.99799999999999</v>
      </c>
      <c r="AI34" s="14" t="str">
        <f>VLOOKUP(A:A,[1]TDSheet!$A:$AI,35,0)</f>
        <v>жц 160</v>
      </c>
      <c r="AJ34" s="14">
        <f t="shared" si="14"/>
        <v>140</v>
      </c>
      <c r="AK34" s="14"/>
      <c r="AL34" s="14"/>
      <c r="AM34" s="14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18.82</v>
      </c>
      <c r="D35" s="8">
        <v>15.77</v>
      </c>
      <c r="E35" s="8">
        <v>19.969000000000001</v>
      </c>
      <c r="F35" s="8">
        <v>10.904999999999999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4">
        <f>VLOOKUP(A:A,[2]TDSheet!$A:$F,6,0)</f>
        <v>19</v>
      </c>
      <c r="K35" s="14">
        <f t="shared" si="10"/>
        <v>0.96900000000000119</v>
      </c>
      <c r="L35" s="14">
        <f>VLOOKUP(A:A,[1]TDSheet!$A:$M,13,0)</f>
        <v>10</v>
      </c>
      <c r="M35" s="14">
        <f>VLOOKUP(A:A,[1]TDSheet!$A:$N,14,0)</f>
        <v>0</v>
      </c>
      <c r="N35" s="14">
        <f>VLOOKUP(A:A,[1]TDSheet!$A:$O,15,0)</f>
        <v>0</v>
      </c>
      <c r="O35" s="14">
        <f>VLOOKUP(A:A,[1]TDSheet!$A:$X,24,0)</f>
        <v>0</v>
      </c>
      <c r="P35" s="14"/>
      <c r="Q35" s="14"/>
      <c r="R35" s="14"/>
      <c r="S35" s="14"/>
      <c r="T35" s="14"/>
      <c r="U35" s="14"/>
      <c r="V35" s="14"/>
      <c r="W35" s="14">
        <f t="shared" si="11"/>
        <v>3.9938000000000002</v>
      </c>
      <c r="X35" s="16">
        <v>10</v>
      </c>
      <c r="Y35" s="17">
        <f t="shared" si="12"/>
        <v>7.7382442786318792</v>
      </c>
      <c r="Z35" s="14">
        <f t="shared" si="13"/>
        <v>2.7304822474835992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3.9704000000000002</v>
      </c>
      <c r="AF35" s="14">
        <f>VLOOKUP(A:A,[1]TDSheet!$A:$AF,32,0)</f>
        <v>0.89300000000000002</v>
      </c>
      <c r="AG35" s="14">
        <f>VLOOKUP(A:A,[1]TDSheet!$A:$AG,33,0)</f>
        <v>0.71679999999999999</v>
      </c>
      <c r="AH35" s="14">
        <f>VLOOKUP(A:A,[3]TDSheet!$A:$D,4,0)</f>
        <v>2.746</v>
      </c>
      <c r="AI35" s="14">
        <f>VLOOKUP(A:A,[1]TDSheet!$A:$AI,35,0)</f>
        <v>0</v>
      </c>
      <c r="AJ35" s="14">
        <f t="shared" si="14"/>
        <v>10</v>
      </c>
      <c r="AK35" s="14"/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26.643000000000001</v>
      </c>
      <c r="D36" s="8">
        <v>7.5179999999999998</v>
      </c>
      <c r="E36" s="8">
        <v>9.8810000000000002</v>
      </c>
      <c r="F36" s="8">
        <v>24.28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4">
        <f>VLOOKUP(A:A,[2]TDSheet!$A:$F,6,0)</f>
        <v>10.8</v>
      </c>
      <c r="K36" s="14">
        <f t="shared" si="10"/>
        <v>-0.91900000000000048</v>
      </c>
      <c r="L36" s="14">
        <f>VLOOKUP(A:A,[1]TDSheet!$A:$M,13,0)</f>
        <v>0</v>
      </c>
      <c r="M36" s="14">
        <f>VLOOKUP(A:A,[1]TDSheet!$A:$N,14,0)</f>
        <v>0</v>
      </c>
      <c r="N36" s="14">
        <f>VLOOKUP(A:A,[1]TDSheet!$A:$O,15,0)</f>
        <v>0</v>
      </c>
      <c r="O36" s="14">
        <f>VLOOKUP(A:A,[1]TDSheet!$A:$X,24,0)</f>
        <v>0</v>
      </c>
      <c r="P36" s="14"/>
      <c r="Q36" s="14"/>
      <c r="R36" s="14"/>
      <c r="S36" s="14"/>
      <c r="T36" s="14"/>
      <c r="U36" s="14"/>
      <c r="V36" s="14"/>
      <c r="W36" s="14">
        <f t="shared" si="11"/>
        <v>1.9762</v>
      </c>
      <c r="X36" s="16"/>
      <c r="Y36" s="17">
        <f t="shared" si="12"/>
        <v>12.286205849610365</v>
      </c>
      <c r="Z36" s="14">
        <f t="shared" si="13"/>
        <v>12.286205849610365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1.0964</v>
      </c>
      <c r="AF36" s="14">
        <f>VLOOKUP(A:A,[1]TDSheet!$A:$AF,32,0)</f>
        <v>0.18560000000000001</v>
      </c>
      <c r="AG36" s="14">
        <f>VLOOKUP(A:A,[1]TDSheet!$A:$AG,33,0)</f>
        <v>1.7934000000000001</v>
      </c>
      <c r="AH36" s="14">
        <f>VLOOKUP(A:A,[3]TDSheet!$A:$D,4,0)</f>
        <v>1.82</v>
      </c>
      <c r="AI36" s="18" t="str">
        <f>VLOOKUP(A:A,[1]TDSheet!$A:$AI,35,0)</f>
        <v>увел</v>
      </c>
      <c r="AJ36" s="14">
        <f t="shared" si="14"/>
        <v>0</v>
      </c>
      <c r="AK36" s="14"/>
      <c r="AL36" s="14"/>
      <c r="AM36" s="14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16.085999999999999</v>
      </c>
      <c r="D37" s="8">
        <v>19.236000000000001</v>
      </c>
      <c r="E37" s="8">
        <v>15.412000000000001</v>
      </c>
      <c r="F37" s="8">
        <v>9.1140000000000008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4">
        <f>VLOOKUP(A:A,[2]TDSheet!$A:$F,6,0)</f>
        <v>17.3</v>
      </c>
      <c r="K37" s="14">
        <f t="shared" si="10"/>
        <v>-1.8879999999999999</v>
      </c>
      <c r="L37" s="14">
        <f>VLOOKUP(A:A,[1]TDSheet!$A:$M,13,0)</f>
        <v>20</v>
      </c>
      <c r="M37" s="14">
        <f>VLOOKUP(A:A,[1]TDSheet!$A:$N,14,0)</f>
        <v>0</v>
      </c>
      <c r="N37" s="14">
        <f>VLOOKUP(A:A,[1]TDSheet!$A:$O,15,0)</f>
        <v>10</v>
      </c>
      <c r="O37" s="14">
        <f>VLOOKUP(A:A,[1]TDSheet!$A:$X,24,0)</f>
        <v>0</v>
      </c>
      <c r="P37" s="14"/>
      <c r="Q37" s="14"/>
      <c r="R37" s="14"/>
      <c r="S37" s="14"/>
      <c r="T37" s="14"/>
      <c r="U37" s="14"/>
      <c r="V37" s="14"/>
      <c r="W37" s="14">
        <f t="shared" si="11"/>
        <v>3.0824000000000003</v>
      </c>
      <c r="X37" s="16"/>
      <c r="Y37" s="17">
        <f t="shared" si="12"/>
        <v>12.689462756293798</v>
      </c>
      <c r="Z37" s="14">
        <f t="shared" si="13"/>
        <v>2.9567869192836751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1.8228000000000002</v>
      </c>
      <c r="AF37" s="14">
        <f>VLOOKUP(A:A,[1]TDSheet!$A:$AF,32,0)</f>
        <v>0.54400000000000004</v>
      </c>
      <c r="AG37" s="14">
        <f>VLOOKUP(A:A,[1]TDSheet!$A:$AG,33,0)</f>
        <v>1.9920000000000002</v>
      </c>
      <c r="AH37" s="14">
        <v>0</v>
      </c>
      <c r="AI37" s="18" t="str">
        <f>VLOOKUP(A:A,[1]TDSheet!$A:$AI,35,0)</f>
        <v>увел</v>
      </c>
      <c r="AJ37" s="14">
        <f t="shared" si="14"/>
        <v>0</v>
      </c>
      <c r="AK37" s="14"/>
      <c r="AL37" s="14"/>
      <c r="AM37" s="14"/>
    </row>
    <row r="38" spans="1:39" s="1" customFormat="1" ht="11.1" customHeight="1" outlineLevel="1" x14ac:dyDescent="0.2">
      <c r="A38" s="7" t="s">
        <v>41</v>
      </c>
      <c r="B38" s="7" t="s">
        <v>12</v>
      </c>
      <c r="C38" s="8">
        <v>1088</v>
      </c>
      <c r="D38" s="8">
        <v>5819</v>
      </c>
      <c r="E38" s="8">
        <v>1294</v>
      </c>
      <c r="F38" s="8">
        <v>1927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4">
        <f>VLOOKUP(A:A,[2]TDSheet!$A:$F,6,0)</f>
        <v>1332</v>
      </c>
      <c r="K38" s="14">
        <f t="shared" si="10"/>
        <v>-38</v>
      </c>
      <c r="L38" s="14">
        <f>VLOOKUP(A:A,[1]TDSheet!$A:$M,13,0)</f>
        <v>0</v>
      </c>
      <c r="M38" s="14">
        <f>VLOOKUP(A:A,[1]TDSheet!$A:$N,14,0)</f>
        <v>200</v>
      </c>
      <c r="N38" s="14">
        <f>VLOOKUP(A:A,[1]TDSheet!$A:$O,15,0)</f>
        <v>100</v>
      </c>
      <c r="O38" s="14">
        <f>VLOOKUP(A:A,[1]TDSheet!$A:$X,24,0)</f>
        <v>0</v>
      </c>
      <c r="P38" s="14"/>
      <c r="Q38" s="14"/>
      <c r="R38" s="14"/>
      <c r="S38" s="14"/>
      <c r="T38" s="14"/>
      <c r="U38" s="14"/>
      <c r="V38" s="14"/>
      <c r="W38" s="14">
        <f t="shared" si="11"/>
        <v>258.8</v>
      </c>
      <c r="X38" s="16"/>
      <c r="Y38" s="17">
        <f t="shared" si="12"/>
        <v>8.6051004636785162</v>
      </c>
      <c r="Z38" s="14">
        <f t="shared" si="13"/>
        <v>7.445904173106646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458.8</v>
      </c>
      <c r="AF38" s="14">
        <f>VLOOKUP(A:A,[1]TDSheet!$A:$AF,32,0)</f>
        <v>466.2</v>
      </c>
      <c r="AG38" s="14">
        <f>VLOOKUP(A:A,[1]TDSheet!$A:$AG,33,0)</f>
        <v>434.2</v>
      </c>
      <c r="AH38" s="14">
        <f>VLOOKUP(A:A,[3]TDSheet!$A:$D,4,0)</f>
        <v>231</v>
      </c>
      <c r="AI38" s="14" t="str">
        <f>VLOOKUP(A:A,[1]TDSheet!$A:$AI,35,0)</f>
        <v>оконч</v>
      </c>
      <c r="AJ38" s="14">
        <f t="shared" si="14"/>
        <v>0</v>
      </c>
      <c r="AK38" s="14"/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2250</v>
      </c>
      <c r="D39" s="8">
        <v>14306</v>
      </c>
      <c r="E39" s="8">
        <v>3809</v>
      </c>
      <c r="F39" s="8">
        <v>1569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4">
        <f>VLOOKUP(A:A,[2]TDSheet!$A:$F,6,0)</f>
        <v>3851</v>
      </c>
      <c r="K39" s="14">
        <f t="shared" si="10"/>
        <v>-42</v>
      </c>
      <c r="L39" s="14">
        <f>VLOOKUP(A:A,[1]TDSheet!$A:$M,13,0)</f>
        <v>500</v>
      </c>
      <c r="M39" s="14">
        <f>VLOOKUP(A:A,[1]TDSheet!$A:$N,14,0)</f>
        <v>700</v>
      </c>
      <c r="N39" s="14">
        <f>VLOOKUP(A:A,[1]TDSheet!$A:$O,15,0)</f>
        <v>700</v>
      </c>
      <c r="O39" s="14">
        <f>VLOOKUP(A:A,[1]TDSheet!$A:$X,24,0)</f>
        <v>900</v>
      </c>
      <c r="P39" s="14"/>
      <c r="Q39" s="14"/>
      <c r="R39" s="14"/>
      <c r="S39" s="14"/>
      <c r="T39" s="14"/>
      <c r="U39" s="14"/>
      <c r="V39" s="14"/>
      <c r="W39" s="14">
        <f t="shared" si="11"/>
        <v>651.4</v>
      </c>
      <c r="X39" s="16">
        <v>450</v>
      </c>
      <c r="Y39" s="17">
        <f t="shared" si="12"/>
        <v>7.3979121891311026</v>
      </c>
      <c r="Z39" s="14">
        <f t="shared" si="13"/>
        <v>2.408658274485723</v>
      </c>
      <c r="AA39" s="14"/>
      <c r="AB39" s="14"/>
      <c r="AC39" s="14"/>
      <c r="AD39" s="14">
        <f>VLOOKUP(A:A,[1]TDSheet!$A:$AD,30,0)</f>
        <v>552</v>
      </c>
      <c r="AE39" s="14">
        <f>VLOOKUP(A:A,[1]TDSheet!$A:$AE,31,0)</f>
        <v>733.4</v>
      </c>
      <c r="AF39" s="14">
        <f>VLOOKUP(A:A,[1]TDSheet!$A:$AF,32,0)</f>
        <v>753.6</v>
      </c>
      <c r="AG39" s="14">
        <f>VLOOKUP(A:A,[1]TDSheet!$A:$AG,33,0)</f>
        <v>651.6</v>
      </c>
      <c r="AH39" s="14">
        <f>VLOOKUP(A:A,[3]TDSheet!$A:$D,4,0)</f>
        <v>527</v>
      </c>
      <c r="AI39" s="14">
        <f>VLOOKUP(A:A,[1]TDSheet!$A:$AI,35,0)</f>
        <v>0</v>
      </c>
      <c r="AJ39" s="14">
        <f t="shared" si="14"/>
        <v>180</v>
      </c>
      <c r="AK39" s="14"/>
      <c r="AL39" s="14"/>
      <c r="AM39" s="14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3520</v>
      </c>
      <c r="D40" s="8">
        <v>18100</v>
      </c>
      <c r="E40" s="8">
        <v>5533</v>
      </c>
      <c r="F40" s="8">
        <v>2922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4">
        <f>VLOOKUP(A:A,[2]TDSheet!$A:$F,6,0)</f>
        <v>5571</v>
      </c>
      <c r="K40" s="14">
        <f t="shared" si="10"/>
        <v>-38</v>
      </c>
      <c r="L40" s="14">
        <f>VLOOKUP(A:A,[1]TDSheet!$A:$M,13,0)</f>
        <v>0</v>
      </c>
      <c r="M40" s="14">
        <f>VLOOKUP(A:A,[1]TDSheet!$A:$N,14,0)</f>
        <v>1000</v>
      </c>
      <c r="N40" s="14">
        <f>VLOOKUP(A:A,[1]TDSheet!$A:$O,15,0)</f>
        <v>700</v>
      </c>
      <c r="O40" s="14">
        <f>VLOOKUP(A:A,[1]TDSheet!$A:$X,24,0)</f>
        <v>400</v>
      </c>
      <c r="P40" s="14"/>
      <c r="Q40" s="14"/>
      <c r="R40" s="14"/>
      <c r="S40" s="14"/>
      <c r="T40" s="14"/>
      <c r="U40" s="14"/>
      <c r="V40" s="14"/>
      <c r="W40" s="14">
        <f t="shared" si="11"/>
        <v>666.6</v>
      </c>
      <c r="X40" s="16">
        <v>500</v>
      </c>
      <c r="Y40" s="17">
        <f t="shared" si="12"/>
        <v>8.2838283828382835</v>
      </c>
      <c r="Z40" s="14">
        <f t="shared" si="13"/>
        <v>4.3834383438343831</v>
      </c>
      <c r="AA40" s="14"/>
      <c r="AB40" s="14"/>
      <c r="AC40" s="14"/>
      <c r="AD40" s="14">
        <f>VLOOKUP(A:A,[1]TDSheet!$A:$AD,30,0)</f>
        <v>2200</v>
      </c>
      <c r="AE40" s="14">
        <f>VLOOKUP(A:A,[1]TDSheet!$A:$AE,31,0)</f>
        <v>685</v>
      </c>
      <c r="AF40" s="14">
        <f>VLOOKUP(A:A,[1]TDSheet!$A:$AF,32,0)</f>
        <v>692</v>
      </c>
      <c r="AG40" s="14">
        <f>VLOOKUP(A:A,[1]TDSheet!$A:$AG,33,0)</f>
        <v>625.20000000000005</v>
      </c>
      <c r="AH40" s="14">
        <f>VLOOKUP(A:A,[3]TDSheet!$A:$D,4,0)</f>
        <v>710</v>
      </c>
      <c r="AI40" s="14" t="str">
        <f>VLOOKUP(A:A,[1]TDSheet!$A:$AI,35,0)</f>
        <v>октяб</v>
      </c>
      <c r="AJ40" s="14">
        <f t="shared" si="14"/>
        <v>225</v>
      </c>
      <c r="AK40" s="14"/>
      <c r="AL40" s="14"/>
      <c r="AM40" s="14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748.03599999999994</v>
      </c>
      <c r="D41" s="8">
        <v>2641.08</v>
      </c>
      <c r="E41" s="8">
        <v>1565.1020000000001</v>
      </c>
      <c r="F41" s="8">
        <v>944.99199999999996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4">
        <f>VLOOKUP(A:A,[2]TDSheet!$A:$F,6,0)</f>
        <v>1495.316</v>
      </c>
      <c r="K41" s="14">
        <f t="shared" si="10"/>
        <v>69.786000000000058</v>
      </c>
      <c r="L41" s="14">
        <f>VLOOKUP(A:A,[1]TDSheet!$A:$M,13,0)</f>
        <v>200</v>
      </c>
      <c r="M41" s="14">
        <f>VLOOKUP(A:A,[1]TDSheet!$A:$N,14,0)</f>
        <v>320</v>
      </c>
      <c r="N41" s="14">
        <f>VLOOKUP(A:A,[1]TDSheet!$A:$O,15,0)</f>
        <v>350</v>
      </c>
      <c r="O41" s="14">
        <f>VLOOKUP(A:A,[1]TDSheet!$A:$X,24,0)</f>
        <v>300</v>
      </c>
      <c r="P41" s="14"/>
      <c r="Q41" s="14"/>
      <c r="R41" s="14"/>
      <c r="S41" s="14"/>
      <c r="T41" s="14"/>
      <c r="U41" s="14"/>
      <c r="V41" s="14"/>
      <c r="W41" s="14">
        <f t="shared" si="11"/>
        <v>313.0204</v>
      </c>
      <c r="X41" s="16">
        <v>270</v>
      </c>
      <c r="Y41" s="17">
        <f t="shared" si="12"/>
        <v>7.6192861551515501</v>
      </c>
      <c r="Z41" s="14">
        <f t="shared" si="13"/>
        <v>3.0189470079266401</v>
      </c>
      <c r="AA41" s="14"/>
      <c r="AB41" s="14"/>
      <c r="AC41" s="14"/>
      <c r="AD41" s="14">
        <f>VLOOKUP(A:A,[1]TDSheet!$A:$AD,30,0)</f>
        <v>0</v>
      </c>
      <c r="AE41" s="14">
        <f>VLOOKUP(A:A,[1]TDSheet!$A:$AE,31,0)</f>
        <v>283.8408</v>
      </c>
      <c r="AF41" s="14">
        <f>VLOOKUP(A:A,[1]TDSheet!$A:$AF,32,0)</f>
        <v>267.31119999999999</v>
      </c>
      <c r="AG41" s="14">
        <f>VLOOKUP(A:A,[1]TDSheet!$A:$AG,33,0)</f>
        <v>315.68060000000003</v>
      </c>
      <c r="AH41" s="14">
        <f>VLOOKUP(A:A,[3]TDSheet!$A:$D,4,0)</f>
        <v>281.262</v>
      </c>
      <c r="AI41" s="14" t="str">
        <f>VLOOKUP(A:A,[1]TDSheet!$A:$AI,35,0)</f>
        <v>жц200</v>
      </c>
      <c r="AJ41" s="14">
        <f t="shared" si="14"/>
        <v>270</v>
      </c>
      <c r="AK41" s="14"/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908</v>
      </c>
      <c r="D42" s="8">
        <v>1471</v>
      </c>
      <c r="E42" s="8">
        <v>964</v>
      </c>
      <c r="F42" s="8">
        <v>929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4">
        <f>VLOOKUP(A:A,[2]TDSheet!$A:$F,6,0)</f>
        <v>987</v>
      </c>
      <c r="K42" s="14">
        <f t="shared" si="10"/>
        <v>-23</v>
      </c>
      <c r="L42" s="14">
        <f>VLOOKUP(A:A,[1]TDSheet!$A:$M,13,0)</f>
        <v>0</v>
      </c>
      <c r="M42" s="14">
        <f>VLOOKUP(A:A,[1]TDSheet!$A:$N,14,0)</f>
        <v>1000</v>
      </c>
      <c r="N42" s="14">
        <f>VLOOKUP(A:A,[1]TDSheet!$A:$O,15,0)</f>
        <v>0</v>
      </c>
      <c r="O42" s="14">
        <f>VLOOKUP(A:A,[1]TDSheet!$A:$X,24,0)</f>
        <v>0</v>
      </c>
      <c r="P42" s="14"/>
      <c r="Q42" s="14"/>
      <c r="R42" s="14"/>
      <c r="S42" s="14"/>
      <c r="T42" s="14"/>
      <c r="U42" s="14"/>
      <c r="V42" s="14"/>
      <c r="W42" s="14">
        <f t="shared" si="11"/>
        <v>192.8</v>
      </c>
      <c r="X42" s="16"/>
      <c r="Y42" s="17">
        <f t="shared" si="12"/>
        <v>10.0051867219917</v>
      </c>
      <c r="Z42" s="14">
        <f t="shared" si="13"/>
        <v>4.8184647302904562</v>
      </c>
      <c r="AA42" s="14"/>
      <c r="AB42" s="14"/>
      <c r="AC42" s="14"/>
      <c r="AD42" s="14">
        <f>VLOOKUP(A:A,[1]TDSheet!$A:$AD,30,0)</f>
        <v>0</v>
      </c>
      <c r="AE42" s="14">
        <f>VLOOKUP(A:A,[1]TDSheet!$A:$AE,31,0)</f>
        <v>200.2</v>
      </c>
      <c r="AF42" s="14">
        <f>VLOOKUP(A:A,[1]TDSheet!$A:$AF,32,0)</f>
        <v>175.2</v>
      </c>
      <c r="AG42" s="14">
        <f>VLOOKUP(A:A,[1]TDSheet!$A:$AG,33,0)</f>
        <v>212.8</v>
      </c>
      <c r="AH42" s="14">
        <f>VLOOKUP(A:A,[3]TDSheet!$A:$D,4,0)</f>
        <v>156</v>
      </c>
      <c r="AI42" s="14">
        <f>VLOOKUP(A:A,[1]TDSheet!$A:$AI,35,0)</f>
        <v>0</v>
      </c>
      <c r="AJ42" s="14">
        <f t="shared" si="14"/>
        <v>0</v>
      </c>
      <c r="AK42" s="14"/>
      <c r="AL42" s="14"/>
      <c r="AM42" s="14"/>
    </row>
    <row r="43" spans="1:39" s="1" customFormat="1" ht="21.95" customHeight="1" outlineLevel="1" x14ac:dyDescent="0.2">
      <c r="A43" s="7" t="s">
        <v>46</v>
      </c>
      <c r="B43" s="7" t="s">
        <v>12</v>
      </c>
      <c r="C43" s="8">
        <v>494</v>
      </c>
      <c r="D43" s="8">
        <v>3671</v>
      </c>
      <c r="E43" s="8">
        <v>1134</v>
      </c>
      <c r="F43" s="8">
        <v>592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4">
        <f>VLOOKUP(A:A,[2]TDSheet!$A:$F,6,0)</f>
        <v>1168</v>
      </c>
      <c r="K43" s="14">
        <f t="shared" si="10"/>
        <v>-34</v>
      </c>
      <c r="L43" s="14">
        <f>VLOOKUP(A:A,[1]TDSheet!$A:$M,13,0)</f>
        <v>250</v>
      </c>
      <c r="M43" s="14">
        <f>VLOOKUP(A:A,[1]TDSheet!$A:$N,14,0)</f>
        <v>300</v>
      </c>
      <c r="N43" s="14">
        <f>VLOOKUP(A:A,[1]TDSheet!$A:$O,15,0)</f>
        <v>300</v>
      </c>
      <c r="O43" s="14">
        <f>VLOOKUP(A:A,[1]TDSheet!$A:$X,24,0)</f>
        <v>250</v>
      </c>
      <c r="P43" s="14"/>
      <c r="Q43" s="14"/>
      <c r="R43" s="14"/>
      <c r="S43" s="14"/>
      <c r="T43" s="14"/>
      <c r="U43" s="14"/>
      <c r="V43" s="14"/>
      <c r="W43" s="14">
        <f t="shared" si="11"/>
        <v>226.8</v>
      </c>
      <c r="X43" s="16"/>
      <c r="Y43" s="17">
        <f t="shared" si="12"/>
        <v>7.4603174603174596</v>
      </c>
      <c r="Z43" s="14">
        <f t="shared" si="13"/>
        <v>2.6102292768959434</v>
      </c>
      <c r="AA43" s="14"/>
      <c r="AB43" s="14"/>
      <c r="AC43" s="14"/>
      <c r="AD43" s="14">
        <f>VLOOKUP(A:A,[1]TDSheet!$A:$AD,30,0)</f>
        <v>0</v>
      </c>
      <c r="AE43" s="14">
        <f>VLOOKUP(A:A,[1]TDSheet!$A:$AE,31,0)</f>
        <v>250.6</v>
      </c>
      <c r="AF43" s="14">
        <f>VLOOKUP(A:A,[1]TDSheet!$A:$AF,32,0)</f>
        <v>240.2</v>
      </c>
      <c r="AG43" s="14">
        <f>VLOOKUP(A:A,[1]TDSheet!$A:$AG,33,0)</f>
        <v>246.6</v>
      </c>
      <c r="AH43" s="14">
        <f>VLOOKUP(A:A,[3]TDSheet!$A:$D,4,0)</f>
        <v>135</v>
      </c>
      <c r="AI43" s="14">
        <f>VLOOKUP(A:A,[1]TDSheet!$A:$AI,35,0)</f>
        <v>0</v>
      </c>
      <c r="AJ43" s="14">
        <f t="shared" si="14"/>
        <v>0</v>
      </c>
      <c r="AK43" s="14"/>
      <c r="AL43" s="14"/>
      <c r="AM43" s="14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184.22200000000001</v>
      </c>
      <c r="D44" s="8">
        <v>1174.5219999999999</v>
      </c>
      <c r="E44" s="8">
        <v>272.44600000000003</v>
      </c>
      <c r="F44" s="8">
        <v>193.44399999999999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281.46899999999999</v>
      </c>
      <c r="K44" s="14">
        <f t="shared" si="10"/>
        <v>-9.0229999999999677</v>
      </c>
      <c r="L44" s="14">
        <f>VLOOKUP(A:A,[1]TDSheet!$A:$M,13,0)</f>
        <v>50</v>
      </c>
      <c r="M44" s="14">
        <f>VLOOKUP(A:A,[1]TDSheet!$A:$N,14,0)</f>
        <v>60</v>
      </c>
      <c r="N44" s="14">
        <f>VLOOKUP(A:A,[1]TDSheet!$A:$O,15,0)</f>
        <v>60</v>
      </c>
      <c r="O44" s="14">
        <f>VLOOKUP(A:A,[1]TDSheet!$A:$X,24,0)</f>
        <v>50</v>
      </c>
      <c r="P44" s="14"/>
      <c r="Q44" s="14"/>
      <c r="R44" s="14"/>
      <c r="S44" s="14"/>
      <c r="T44" s="14"/>
      <c r="U44" s="14"/>
      <c r="V44" s="14"/>
      <c r="W44" s="14">
        <f t="shared" si="11"/>
        <v>54.489200000000004</v>
      </c>
      <c r="X44" s="16"/>
      <c r="Y44" s="17">
        <f t="shared" si="12"/>
        <v>7.5876320445152423</v>
      </c>
      <c r="Z44" s="14">
        <f t="shared" si="13"/>
        <v>3.5501347055930346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63.961199999999998</v>
      </c>
      <c r="AF44" s="14">
        <f>VLOOKUP(A:A,[1]TDSheet!$A:$AF,32,0)</f>
        <v>63.243399999999994</v>
      </c>
      <c r="AG44" s="14">
        <f>VLOOKUP(A:A,[1]TDSheet!$A:$AG,33,0)</f>
        <v>60.691800000000001</v>
      </c>
      <c r="AH44" s="14">
        <f>VLOOKUP(A:A,[3]TDSheet!$A:$D,4,0)</f>
        <v>45.073999999999998</v>
      </c>
      <c r="AI44" s="14">
        <f>VLOOKUP(A:A,[1]TDSheet!$A:$AI,35,0)</f>
        <v>0</v>
      </c>
      <c r="AJ44" s="14">
        <f t="shared" si="14"/>
        <v>0</v>
      </c>
      <c r="AK44" s="14"/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12</v>
      </c>
      <c r="C45" s="8">
        <v>504</v>
      </c>
      <c r="D45" s="8">
        <v>3380</v>
      </c>
      <c r="E45" s="8">
        <v>866</v>
      </c>
      <c r="F45" s="8">
        <v>793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4">
        <f>VLOOKUP(A:A,[2]TDSheet!$A:$F,6,0)</f>
        <v>882</v>
      </c>
      <c r="K45" s="14">
        <f t="shared" si="10"/>
        <v>-16</v>
      </c>
      <c r="L45" s="14">
        <f>VLOOKUP(A:A,[1]TDSheet!$A:$M,13,0)</f>
        <v>0</v>
      </c>
      <c r="M45" s="14">
        <f>VLOOKUP(A:A,[1]TDSheet!$A:$N,14,0)</f>
        <v>100</v>
      </c>
      <c r="N45" s="14">
        <f>VLOOKUP(A:A,[1]TDSheet!$A:$O,15,0)</f>
        <v>100</v>
      </c>
      <c r="O45" s="14">
        <f>VLOOKUP(A:A,[1]TDSheet!$A:$X,24,0)</f>
        <v>150</v>
      </c>
      <c r="P45" s="14"/>
      <c r="Q45" s="14"/>
      <c r="R45" s="14"/>
      <c r="S45" s="14"/>
      <c r="T45" s="14"/>
      <c r="U45" s="14"/>
      <c r="V45" s="14"/>
      <c r="W45" s="14">
        <f t="shared" si="11"/>
        <v>173.2</v>
      </c>
      <c r="X45" s="16">
        <v>150</v>
      </c>
      <c r="Y45" s="17">
        <f t="shared" si="12"/>
        <v>7.4653579676674369</v>
      </c>
      <c r="Z45" s="14">
        <f t="shared" si="13"/>
        <v>4.5785219399538111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199.8</v>
      </c>
      <c r="AF45" s="14">
        <f>VLOOKUP(A:A,[1]TDSheet!$A:$AF,32,0)</f>
        <v>198.8</v>
      </c>
      <c r="AG45" s="14">
        <f>VLOOKUP(A:A,[1]TDSheet!$A:$AG,33,0)</f>
        <v>190.4</v>
      </c>
      <c r="AH45" s="14">
        <f>VLOOKUP(A:A,[3]TDSheet!$A:$D,4,0)</f>
        <v>108</v>
      </c>
      <c r="AI45" s="14">
        <f>VLOOKUP(A:A,[1]TDSheet!$A:$AI,35,0)</f>
        <v>0</v>
      </c>
      <c r="AJ45" s="14">
        <f t="shared" si="14"/>
        <v>60</v>
      </c>
      <c r="AK45" s="14"/>
      <c r="AL45" s="14"/>
      <c r="AM45" s="14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1230</v>
      </c>
      <c r="D46" s="8">
        <v>6468</v>
      </c>
      <c r="E46" s="8">
        <v>1985</v>
      </c>
      <c r="F46" s="8">
        <v>603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4">
        <f>VLOOKUP(A:A,[2]TDSheet!$A:$F,6,0)</f>
        <v>2050</v>
      </c>
      <c r="K46" s="14">
        <f t="shared" si="10"/>
        <v>-65</v>
      </c>
      <c r="L46" s="14">
        <f>VLOOKUP(A:A,[1]TDSheet!$A:$M,13,0)</f>
        <v>400</v>
      </c>
      <c r="M46" s="14">
        <f>VLOOKUP(A:A,[1]TDSheet!$A:$N,14,0)</f>
        <v>500</v>
      </c>
      <c r="N46" s="14">
        <f>VLOOKUP(A:A,[1]TDSheet!$A:$O,15,0)</f>
        <v>400</v>
      </c>
      <c r="O46" s="14">
        <f>VLOOKUP(A:A,[1]TDSheet!$A:$X,24,0)</f>
        <v>450</v>
      </c>
      <c r="P46" s="14"/>
      <c r="Q46" s="14"/>
      <c r="R46" s="14"/>
      <c r="S46" s="14"/>
      <c r="T46" s="14"/>
      <c r="U46" s="14"/>
      <c r="V46" s="14"/>
      <c r="W46" s="14">
        <f t="shared" si="11"/>
        <v>397</v>
      </c>
      <c r="X46" s="16">
        <v>600</v>
      </c>
      <c r="Y46" s="17">
        <f t="shared" si="12"/>
        <v>7.4382871536523929</v>
      </c>
      <c r="Z46" s="14">
        <f t="shared" si="13"/>
        <v>1.5188916876574308</v>
      </c>
      <c r="AA46" s="14"/>
      <c r="AB46" s="14"/>
      <c r="AC46" s="14"/>
      <c r="AD46" s="14">
        <f>VLOOKUP(A:A,[1]TDSheet!$A:$AD,30,0)</f>
        <v>0</v>
      </c>
      <c r="AE46" s="14">
        <f>VLOOKUP(A:A,[1]TDSheet!$A:$AE,31,0)</f>
        <v>471.8</v>
      </c>
      <c r="AF46" s="14">
        <f>VLOOKUP(A:A,[1]TDSheet!$A:$AF,32,0)</f>
        <v>416.8</v>
      </c>
      <c r="AG46" s="14">
        <f>VLOOKUP(A:A,[1]TDSheet!$A:$AG,33,0)</f>
        <v>397.2</v>
      </c>
      <c r="AH46" s="14">
        <f>VLOOKUP(A:A,[3]TDSheet!$A:$D,4,0)</f>
        <v>523</v>
      </c>
      <c r="AI46" s="14">
        <f>VLOOKUP(A:A,[1]TDSheet!$A:$AI,35,0)</f>
        <v>0</v>
      </c>
      <c r="AJ46" s="14">
        <f t="shared" si="14"/>
        <v>240</v>
      </c>
      <c r="AK46" s="14"/>
      <c r="AL46" s="14"/>
      <c r="AM46" s="14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137.21799999999999</v>
      </c>
      <c r="D47" s="8">
        <v>341.733</v>
      </c>
      <c r="E47" s="8">
        <v>157.97999999999999</v>
      </c>
      <c r="F47" s="8">
        <v>89.319000000000003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161.083</v>
      </c>
      <c r="K47" s="14">
        <f t="shared" si="10"/>
        <v>-3.1030000000000086</v>
      </c>
      <c r="L47" s="14">
        <f>VLOOKUP(A:A,[1]TDSheet!$A:$M,13,0)</f>
        <v>30</v>
      </c>
      <c r="M47" s="14">
        <f>VLOOKUP(A:A,[1]TDSheet!$A:$N,14,0)</f>
        <v>0</v>
      </c>
      <c r="N47" s="14">
        <f>VLOOKUP(A:A,[1]TDSheet!$A:$O,15,0)</f>
        <v>50</v>
      </c>
      <c r="O47" s="14">
        <f>VLOOKUP(A:A,[1]TDSheet!$A:$X,24,0)</f>
        <v>40</v>
      </c>
      <c r="P47" s="14"/>
      <c r="Q47" s="14"/>
      <c r="R47" s="14"/>
      <c r="S47" s="14"/>
      <c r="T47" s="14"/>
      <c r="U47" s="14"/>
      <c r="V47" s="14"/>
      <c r="W47" s="14">
        <f t="shared" si="11"/>
        <v>31.595999999999997</v>
      </c>
      <c r="X47" s="16">
        <v>50</v>
      </c>
      <c r="Y47" s="17">
        <f t="shared" si="12"/>
        <v>8.2073363716926213</v>
      </c>
      <c r="Z47" s="14">
        <f t="shared" si="13"/>
        <v>2.8269084694265101</v>
      </c>
      <c r="AA47" s="14"/>
      <c r="AB47" s="14"/>
      <c r="AC47" s="14"/>
      <c r="AD47" s="14">
        <f>VLOOKUP(A:A,[1]TDSheet!$A:$AD,30,0)</f>
        <v>0</v>
      </c>
      <c r="AE47" s="14">
        <f>VLOOKUP(A:A,[1]TDSheet!$A:$AE,31,0)</f>
        <v>36.773000000000003</v>
      </c>
      <c r="AF47" s="14">
        <f>VLOOKUP(A:A,[1]TDSheet!$A:$AF,32,0)</f>
        <v>32.924400000000006</v>
      </c>
      <c r="AG47" s="14">
        <f>VLOOKUP(A:A,[1]TDSheet!$A:$AG,33,0)</f>
        <v>29.843599999999999</v>
      </c>
      <c r="AH47" s="14">
        <f>VLOOKUP(A:A,[3]TDSheet!$A:$D,4,0)</f>
        <v>28.574999999999999</v>
      </c>
      <c r="AI47" s="14">
        <f>VLOOKUP(A:A,[1]TDSheet!$A:$AI,35,0)</f>
        <v>0</v>
      </c>
      <c r="AJ47" s="14">
        <f t="shared" si="14"/>
        <v>50</v>
      </c>
      <c r="AK47" s="14"/>
      <c r="AL47" s="14"/>
      <c r="AM47" s="14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286.03399999999999</v>
      </c>
      <c r="D48" s="8">
        <v>1866.386</v>
      </c>
      <c r="E48" s="8">
        <v>675.26900000000001</v>
      </c>
      <c r="F48" s="8">
        <v>433.02600000000001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709.82399999999996</v>
      </c>
      <c r="K48" s="14">
        <f t="shared" si="10"/>
        <v>-34.55499999999995</v>
      </c>
      <c r="L48" s="14">
        <f>VLOOKUP(A:A,[1]TDSheet!$A:$M,13,0)</f>
        <v>80</v>
      </c>
      <c r="M48" s="14">
        <f>VLOOKUP(A:A,[1]TDSheet!$A:$N,14,0)</f>
        <v>100</v>
      </c>
      <c r="N48" s="14">
        <f>VLOOKUP(A:A,[1]TDSheet!$A:$O,15,0)</f>
        <v>150</v>
      </c>
      <c r="O48" s="14">
        <f>VLOOKUP(A:A,[1]TDSheet!$A:$X,24,0)</f>
        <v>180</v>
      </c>
      <c r="P48" s="14"/>
      <c r="Q48" s="14"/>
      <c r="R48" s="14"/>
      <c r="S48" s="14"/>
      <c r="T48" s="14"/>
      <c r="U48" s="14"/>
      <c r="V48" s="14"/>
      <c r="W48" s="14">
        <f t="shared" si="11"/>
        <v>135.0538</v>
      </c>
      <c r="X48" s="16">
        <v>100</v>
      </c>
      <c r="Y48" s="17">
        <f t="shared" si="12"/>
        <v>7.7230407437628568</v>
      </c>
      <c r="Z48" s="14">
        <f t="shared" si="13"/>
        <v>3.2063222212185072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156.97639999999998</v>
      </c>
      <c r="AF48" s="14">
        <f>VLOOKUP(A:A,[1]TDSheet!$A:$AF,32,0)</f>
        <v>144.7886</v>
      </c>
      <c r="AG48" s="14">
        <f>VLOOKUP(A:A,[1]TDSheet!$A:$AG,33,0)</f>
        <v>152.44220000000001</v>
      </c>
      <c r="AH48" s="14">
        <f>VLOOKUP(A:A,[3]TDSheet!$A:$D,4,0)</f>
        <v>150.84299999999999</v>
      </c>
      <c r="AI48" s="14">
        <f>VLOOKUP(A:A,[1]TDSheet!$A:$AI,35,0)</f>
        <v>0</v>
      </c>
      <c r="AJ48" s="14">
        <f t="shared" si="14"/>
        <v>100</v>
      </c>
      <c r="AK48" s="14"/>
      <c r="AL48" s="14"/>
      <c r="AM48" s="14"/>
    </row>
    <row r="49" spans="1:39" s="1" customFormat="1" ht="21.95" customHeight="1" outlineLevel="1" x14ac:dyDescent="0.2">
      <c r="A49" s="7" t="s">
        <v>52</v>
      </c>
      <c r="B49" s="7" t="s">
        <v>12</v>
      </c>
      <c r="C49" s="8">
        <v>693</v>
      </c>
      <c r="D49" s="8">
        <v>4100</v>
      </c>
      <c r="E49" s="8">
        <v>1371</v>
      </c>
      <c r="F49" s="8">
        <v>910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4">
        <f>VLOOKUP(A:A,[2]TDSheet!$A:$F,6,0)</f>
        <v>1405</v>
      </c>
      <c r="K49" s="14">
        <f t="shared" si="10"/>
        <v>-34</v>
      </c>
      <c r="L49" s="14">
        <f>VLOOKUP(A:A,[1]TDSheet!$A:$M,13,0)</f>
        <v>100</v>
      </c>
      <c r="M49" s="14">
        <f>VLOOKUP(A:A,[1]TDSheet!$A:$N,14,0)</f>
        <v>200</v>
      </c>
      <c r="N49" s="14">
        <f>VLOOKUP(A:A,[1]TDSheet!$A:$O,15,0)</f>
        <v>300</v>
      </c>
      <c r="O49" s="14">
        <f>VLOOKUP(A:A,[1]TDSheet!$A:$X,24,0)</f>
        <v>350</v>
      </c>
      <c r="P49" s="14"/>
      <c r="Q49" s="14"/>
      <c r="R49" s="14"/>
      <c r="S49" s="14"/>
      <c r="T49" s="14"/>
      <c r="U49" s="14"/>
      <c r="V49" s="14"/>
      <c r="W49" s="14">
        <f t="shared" si="11"/>
        <v>274.2</v>
      </c>
      <c r="X49" s="16">
        <v>200</v>
      </c>
      <c r="Y49" s="17">
        <f t="shared" si="12"/>
        <v>7.5127644055433995</v>
      </c>
      <c r="Z49" s="14">
        <f t="shared" si="13"/>
        <v>3.3187454412837347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300</v>
      </c>
      <c r="AF49" s="14">
        <f>VLOOKUP(A:A,[1]TDSheet!$A:$AF,32,0)</f>
        <v>288.39999999999998</v>
      </c>
      <c r="AG49" s="14">
        <f>VLOOKUP(A:A,[1]TDSheet!$A:$AG,33,0)</f>
        <v>281.2</v>
      </c>
      <c r="AH49" s="14">
        <f>VLOOKUP(A:A,[3]TDSheet!$A:$D,4,0)</f>
        <v>215</v>
      </c>
      <c r="AI49" s="14">
        <f>VLOOKUP(A:A,[1]TDSheet!$A:$AI,35,0)</f>
        <v>0</v>
      </c>
      <c r="AJ49" s="14">
        <f t="shared" si="14"/>
        <v>70</v>
      </c>
      <c r="AK49" s="14"/>
      <c r="AL49" s="14"/>
      <c r="AM49" s="14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669</v>
      </c>
      <c r="D50" s="8">
        <v>2661</v>
      </c>
      <c r="E50" s="8">
        <v>1931</v>
      </c>
      <c r="F50" s="8">
        <v>737</v>
      </c>
      <c r="G50" s="1" t="str">
        <f>VLOOKUP(A:A,[1]TDSheet!$A:$G,7,0)</f>
        <v>оконч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2319</v>
      </c>
      <c r="K50" s="14">
        <f t="shared" si="10"/>
        <v>-388</v>
      </c>
      <c r="L50" s="14">
        <f>VLOOKUP(A:A,[1]TDSheet!$A:$M,13,0)</f>
        <v>400</v>
      </c>
      <c r="M50" s="14">
        <f>VLOOKUP(A:A,[1]TDSheet!$A:$N,14,0)</f>
        <v>600</v>
      </c>
      <c r="N50" s="14">
        <f>VLOOKUP(A:A,[1]TDSheet!$A:$O,15,0)</f>
        <v>600</v>
      </c>
      <c r="O50" s="14">
        <f>VLOOKUP(A:A,[1]TDSheet!$A:$X,24,0)</f>
        <v>400</v>
      </c>
      <c r="P50" s="14"/>
      <c r="Q50" s="14"/>
      <c r="R50" s="14"/>
      <c r="S50" s="14"/>
      <c r="T50" s="14"/>
      <c r="U50" s="14"/>
      <c r="V50" s="14"/>
      <c r="W50" s="14">
        <f t="shared" si="11"/>
        <v>386.2</v>
      </c>
      <c r="X50" s="16">
        <v>500</v>
      </c>
      <c r="Y50" s="17">
        <f t="shared" si="12"/>
        <v>8.3816675297773173</v>
      </c>
      <c r="Z50" s="14">
        <f t="shared" si="13"/>
        <v>1.9083376488865873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583.79999999999995</v>
      </c>
      <c r="AF50" s="14">
        <f>VLOOKUP(A:A,[1]TDSheet!$A:$AF,32,0)</f>
        <v>510.2</v>
      </c>
      <c r="AG50" s="14">
        <f>VLOOKUP(A:A,[1]TDSheet!$A:$AG,33,0)</f>
        <v>417.4</v>
      </c>
      <c r="AH50" s="14">
        <f>VLOOKUP(A:A,[3]TDSheet!$A:$D,4,0)</f>
        <v>460</v>
      </c>
      <c r="AI50" s="14" t="str">
        <f>VLOOKUP(A:A,[1]TDSheet!$A:$AI,35,0)</f>
        <v>бонкон</v>
      </c>
      <c r="AJ50" s="14">
        <f t="shared" si="14"/>
        <v>175</v>
      </c>
      <c r="AK50" s="14"/>
      <c r="AL50" s="14"/>
      <c r="AM50" s="14"/>
    </row>
    <row r="51" spans="1:39" s="1" customFormat="1" ht="11.1" customHeight="1" outlineLevel="1" x14ac:dyDescent="0.2">
      <c r="A51" s="7" t="s">
        <v>54</v>
      </c>
      <c r="B51" s="7" t="s">
        <v>12</v>
      </c>
      <c r="C51" s="8">
        <v>887</v>
      </c>
      <c r="D51" s="8">
        <v>3355</v>
      </c>
      <c r="E51" s="8">
        <v>1225</v>
      </c>
      <c r="F51" s="8">
        <v>585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4">
        <f>VLOOKUP(A:A,[2]TDSheet!$A:$F,6,0)</f>
        <v>1248</v>
      </c>
      <c r="K51" s="14">
        <f t="shared" si="10"/>
        <v>-23</v>
      </c>
      <c r="L51" s="14">
        <f>VLOOKUP(A:A,[1]TDSheet!$A:$M,13,0)</f>
        <v>200</v>
      </c>
      <c r="M51" s="14">
        <f>VLOOKUP(A:A,[1]TDSheet!$A:$N,14,0)</f>
        <v>200</v>
      </c>
      <c r="N51" s="14">
        <f>VLOOKUP(A:A,[1]TDSheet!$A:$O,15,0)</f>
        <v>250</v>
      </c>
      <c r="O51" s="14">
        <f>VLOOKUP(A:A,[1]TDSheet!$A:$X,24,0)</f>
        <v>400</v>
      </c>
      <c r="P51" s="14"/>
      <c r="Q51" s="14"/>
      <c r="R51" s="14"/>
      <c r="S51" s="14"/>
      <c r="T51" s="14"/>
      <c r="U51" s="14"/>
      <c r="V51" s="14"/>
      <c r="W51" s="14">
        <f t="shared" si="11"/>
        <v>245</v>
      </c>
      <c r="X51" s="16">
        <v>200</v>
      </c>
      <c r="Y51" s="17">
        <f t="shared" si="12"/>
        <v>7.4897959183673466</v>
      </c>
      <c r="Z51" s="14">
        <f t="shared" si="13"/>
        <v>2.3877551020408165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299.39999999999998</v>
      </c>
      <c r="AF51" s="14">
        <f>VLOOKUP(A:A,[1]TDSheet!$A:$AF,32,0)</f>
        <v>281.60000000000002</v>
      </c>
      <c r="AG51" s="14">
        <f>VLOOKUP(A:A,[1]TDSheet!$A:$AG,33,0)</f>
        <v>242.6</v>
      </c>
      <c r="AH51" s="14">
        <f>VLOOKUP(A:A,[3]TDSheet!$A:$D,4,0)</f>
        <v>181</v>
      </c>
      <c r="AI51" s="14">
        <f>VLOOKUP(A:A,[1]TDSheet!$A:$AI,35,0)</f>
        <v>0</v>
      </c>
      <c r="AJ51" s="14">
        <f t="shared" si="14"/>
        <v>80</v>
      </c>
      <c r="AK51" s="14"/>
      <c r="AL51" s="14"/>
      <c r="AM51" s="14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615.11500000000001</v>
      </c>
      <c r="D52" s="8">
        <v>1271.8710000000001</v>
      </c>
      <c r="E52" s="8">
        <v>1023.534</v>
      </c>
      <c r="F52" s="8">
        <v>322.71899999999999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4">
        <f>VLOOKUP(A:A,[2]TDSheet!$A:$F,6,0)</f>
        <v>1064.5329999999999</v>
      </c>
      <c r="K52" s="14">
        <f t="shared" si="10"/>
        <v>-40.99899999999991</v>
      </c>
      <c r="L52" s="14">
        <f>VLOOKUP(A:A,[1]TDSheet!$A:$M,13,0)</f>
        <v>300</v>
      </c>
      <c r="M52" s="14">
        <f>VLOOKUP(A:A,[1]TDSheet!$A:$N,14,0)</f>
        <v>400</v>
      </c>
      <c r="N52" s="14">
        <f>VLOOKUP(A:A,[1]TDSheet!$A:$O,15,0)</f>
        <v>300</v>
      </c>
      <c r="O52" s="14">
        <f>VLOOKUP(A:A,[1]TDSheet!$A:$X,24,0)</f>
        <v>200</v>
      </c>
      <c r="P52" s="14"/>
      <c r="Q52" s="14"/>
      <c r="R52" s="14"/>
      <c r="S52" s="14"/>
      <c r="T52" s="14"/>
      <c r="U52" s="14"/>
      <c r="V52" s="14"/>
      <c r="W52" s="14">
        <f t="shared" si="11"/>
        <v>204.70679999999999</v>
      </c>
      <c r="X52" s="16">
        <v>100</v>
      </c>
      <c r="Y52" s="17">
        <f t="shared" si="12"/>
        <v>7.9270400397055703</v>
      </c>
      <c r="Z52" s="14">
        <f t="shared" si="13"/>
        <v>1.5764937950278155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59.508000000000003</v>
      </c>
      <c r="AF52" s="14">
        <f>VLOOKUP(A:A,[1]TDSheet!$A:$AF,32,0)</f>
        <v>70.16040000000001</v>
      </c>
      <c r="AG52" s="14">
        <f>VLOOKUP(A:A,[1]TDSheet!$A:$AG,33,0)</f>
        <v>141.61359999999999</v>
      </c>
      <c r="AH52" s="14">
        <f>VLOOKUP(A:A,[3]TDSheet!$A:$D,4,0)</f>
        <v>148.79900000000001</v>
      </c>
      <c r="AI52" s="14" t="str">
        <f>VLOOKUP(A:A,[1]TDSheet!$A:$AI,35,0)</f>
        <v>жц140</v>
      </c>
      <c r="AJ52" s="14">
        <f t="shared" si="14"/>
        <v>100</v>
      </c>
      <c r="AK52" s="14"/>
      <c r="AL52" s="14"/>
      <c r="AM52" s="14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1614.364</v>
      </c>
      <c r="D53" s="8">
        <v>1541.29</v>
      </c>
      <c r="E53" s="8">
        <v>630.72500000000002</v>
      </c>
      <c r="F53" s="8">
        <v>1327.94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4">
        <f>VLOOKUP(A:A,[2]TDSheet!$A:$F,6,0)</f>
        <v>625.72699999999998</v>
      </c>
      <c r="K53" s="14">
        <f t="shared" si="10"/>
        <v>4.9980000000000473</v>
      </c>
      <c r="L53" s="14">
        <f>VLOOKUP(A:A,[1]TDSheet!$A:$M,13,0)</f>
        <v>0</v>
      </c>
      <c r="M53" s="14">
        <f>VLOOKUP(A:A,[1]TDSheet!$A:$N,14,0)</f>
        <v>100</v>
      </c>
      <c r="N53" s="14">
        <f>VLOOKUP(A:A,[1]TDSheet!$A:$O,15,0)</f>
        <v>100</v>
      </c>
      <c r="O53" s="14">
        <f>VLOOKUP(A:A,[1]TDSheet!$A:$X,24,0)</f>
        <v>0</v>
      </c>
      <c r="P53" s="14"/>
      <c r="Q53" s="14"/>
      <c r="R53" s="14"/>
      <c r="S53" s="14"/>
      <c r="T53" s="14"/>
      <c r="U53" s="14"/>
      <c r="V53" s="14"/>
      <c r="W53" s="14">
        <f t="shared" si="11"/>
        <v>126.14500000000001</v>
      </c>
      <c r="X53" s="16">
        <v>100</v>
      </c>
      <c r="Y53" s="17">
        <f t="shared" si="12"/>
        <v>12.905307384359268</v>
      </c>
      <c r="Z53" s="14">
        <f t="shared" si="13"/>
        <v>10.527091838756986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227.77280000000002</v>
      </c>
      <c r="AF53" s="14">
        <f>VLOOKUP(A:A,[1]TDSheet!$A:$AF,32,0)</f>
        <v>238.5532</v>
      </c>
      <c r="AG53" s="14">
        <f>VLOOKUP(A:A,[1]TDSheet!$A:$AG,33,0)</f>
        <v>160.51600000000002</v>
      </c>
      <c r="AH53" s="14">
        <f>VLOOKUP(A:A,[3]TDSheet!$A:$D,4,0)</f>
        <v>123.405</v>
      </c>
      <c r="AI53" s="14" t="str">
        <f>VLOOKUP(A:A,[1]TDSheet!$A:$AI,35,0)</f>
        <v>октяб</v>
      </c>
      <c r="AJ53" s="14">
        <f t="shared" si="14"/>
        <v>100</v>
      </c>
      <c r="AK53" s="14"/>
      <c r="AL53" s="14"/>
      <c r="AM53" s="14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6.52</v>
      </c>
      <c r="D54" s="8">
        <v>88.358999999999995</v>
      </c>
      <c r="E54" s="8">
        <v>30.106999999999999</v>
      </c>
      <c r="F54" s="8">
        <v>64.772000000000006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4">
        <f>VLOOKUP(A:A,[2]TDSheet!$A:$F,6,0)</f>
        <v>30.1</v>
      </c>
      <c r="K54" s="14">
        <f t="shared" si="10"/>
        <v>6.9999999999978968E-3</v>
      </c>
      <c r="L54" s="14">
        <f>VLOOKUP(A:A,[1]TDSheet!$A:$M,13,0)</f>
        <v>0</v>
      </c>
      <c r="M54" s="14">
        <f>VLOOKUP(A:A,[1]TDSheet!$A:$N,14,0)</f>
        <v>0</v>
      </c>
      <c r="N54" s="14">
        <f>VLOOKUP(A:A,[1]TDSheet!$A:$O,15,0)</f>
        <v>0</v>
      </c>
      <c r="O54" s="14">
        <f>VLOOKUP(A:A,[1]TDSheet!$A:$X,24,0)</f>
        <v>0</v>
      </c>
      <c r="P54" s="14"/>
      <c r="Q54" s="14"/>
      <c r="R54" s="14"/>
      <c r="S54" s="14"/>
      <c r="T54" s="14"/>
      <c r="U54" s="14"/>
      <c r="V54" s="14"/>
      <c r="W54" s="14">
        <f t="shared" si="11"/>
        <v>6.0213999999999999</v>
      </c>
      <c r="X54" s="16"/>
      <c r="Y54" s="17">
        <f t="shared" si="12"/>
        <v>10.756966818347893</v>
      </c>
      <c r="Z54" s="14">
        <f t="shared" si="13"/>
        <v>10.756966818347893</v>
      </c>
      <c r="AA54" s="14"/>
      <c r="AB54" s="14"/>
      <c r="AC54" s="14"/>
      <c r="AD54" s="14">
        <f>VLOOKUP(A:A,[1]TDSheet!$A:$AD,30,0)</f>
        <v>0</v>
      </c>
      <c r="AE54" s="14">
        <f>VLOOKUP(A:A,[1]TDSheet!$A:$AE,31,0)</f>
        <v>4.8218000000000005</v>
      </c>
      <c r="AF54" s="14">
        <f>VLOOKUP(A:A,[1]TDSheet!$A:$AF,32,0)</f>
        <v>4.2051999999999996</v>
      </c>
      <c r="AG54" s="14">
        <f>VLOOKUP(A:A,[1]TDSheet!$A:$AG,33,0)</f>
        <v>7.8337999999999992</v>
      </c>
      <c r="AH54" s="14">
        <f>VLOOKUP(A:A,[3]TDSheet!$A:$D,4,0)</f>
        <v>7.5250000000000004</v>
      </c>
      <c r="AI54" s="14">
        <f>VLOOKUP(A:A,[1]TDSheet!$A:$AI,35,0)</f>
        <v>0</v>
      </c>
      <c r="AJ54" s="14">
        <f t="shared" si="14"/>
        <v>0</v>
      </c>
      <c r="AK54" s="14"/>
      <c r="AL54" s="14"/>
      <c r="AM54" s="14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2607.366</v>
      </c>
      <c r="D55" s="8">
        <v>8886.2860000000001</v>
      </c>
      <c r="E55" s="8">
        <v>4200.8620000000001</v>
      </c>
      <c r="F55" s="8">
        <v>2298.6060000000002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4">
        <f>VLOOKUP(A:A,[2]TDSheet!$A:$F,6,0)</f>
        <v>4173.5820000000003</v>
      </c>
      <c r="K55" s="14">
        <f t="shared" si="10"/>
        <v>27.279999999999745</v>
      </c>
      <c r="L55" s="14">
        <f>VLOOKUP(A:A,[1]TDSheet!$A:$M,13,0)</f>
        <v>600</v>
      </c>
      <c r="M55" s="14">
        <f>VLOOKUP(A:A,[1]TDSheet!$A:$N,14,0)</f>
        <v>1000</v>
      </c>
      <c r="N55" s="14">
        <f>VLOOKUP(A:A,[1]TDSheet!$A:$O,15,0)</f>
        <v>1000</v>
      </c>
      <c r="O55" s="14">
        <f>VLOOKUP(A:A,[1]TDSheet!$A:$X,24,0)</f>
        <v>800</v>
      </c>
      <c r="P55" s="14"/>
      <c r="Q55" s="14"/>
      <c r="R55" s="14"/>
      <c r="S55" s="14"/>
      <c r="T55" s="14"/>
      <c r="U55" s="14"/>
      <c r="V55" s="14"/>
      <c r="W55" s="14">
        <f t="shared" si="11"/>
        <v>840.17240000000004</v>
      </c>
      <c r="X55" s="16">
        <v>800</v>
      </c>
      <c r="Y55" s="17">
        <f t="shared" si="12"/>
        <v>7.7348482287682856</v>
      </c>
      <c r="Z55" s="14">
        <f t="shared" si="13"/>
        <v>2.7358742086743151</v>
      </c>
      <c r="AA55" s="14"/>
      <c r="AB55" s="14"/>
      <c r="AC55" s="14"/>
      <c r="AD55" s="14">
        <f>VLOOKUP(A:A,[1]TDSheet!$A:$AD,30,0)</f>
        <v>0</v>
      </c>
      <c r="AE55" s="14">
        <f>VLOOKUP(A:A,[1]TDSheet!$A:$AE,31,0)</f>
        <v>904.60799999999995</v>
      </c>
      <c r="AF55" s="14">
        <f>VLOOKUP(A:A,[1]TDSheet!$A:$AF,32,0)</f>
        <v>886.07540000000006</v>
      </c>
      <c r="AG55" s="14">
        <f>VLOOKUP(A:A,[1]TDSheet!$A:$AG,33,0)</f>
        <v>846.47559999999999</v>
      </c>
      <c r="AH55" s="14">
        <f>VLOOKUP(A:A,[3]TDSheet!$A:$D,4,0)</f>
        <v>842.50599999999997</v>
      </c>
      <c r="AI55" s="14" t="str">
        <f>VLOOKUP(A:A,[1]TDSheet!$A:$AI,35,0)</f>
        <v>октяб</v>
      </c>
      <c r="AJ55" s="14">
        <f t="shared" si="14"/>
        <v>800</v>
      </c>
      <c r="AK55" s="14"/>
      <c r="AL55" s="14"/>
      <c r="AM55" s="14"/>
    </row>
    <row r="56" spans="1:39" s="1" customFormat="1" ht="11.1" customHeight="1" outlineLevel="1" x14ac:dyDescent="0.2">
      <c r="A56" s="7" t="s">
        <v>59</v>
      </c>
      <c r="B56" s="7" t="s">
        <v>12</v>
      </c>
      <c r="C56" s="8">
        <v>3378</v>
      </c>
      <c r="D56" s="8">
        <v>2918</v>
      </c>
      <c r="E56" s="8">
        <v>2369</v>
      </c>
      <c r="F56" s="8">
        <v>3040</v>
      </c>
      <c r="G56" s="1" t="str">
        <f>VLOOKUP(A:A,[1]TDSheet!$A:$G,7,0)</f>
        <v>оконч</v>
      </c>
      <c r="H56" s="1">
        <f>VLOOKUP(A:A,[1]TDSheet!$A:$H,8,0)</f>
        <v>0.45</v>
      </c>
      <c r="I56" s="1">
        <f>VLOOKUP(A:A,[1]TDSheet!$A:$I,9,0)</f>
        <v>50</v>
      </c>
      <c r="J56" s="14">
        <f>VLOOKUP(A:A,[2]TDSheet!$A:$F,6,0)</f>
        <v>2421</v>
      </c>
      <c r="K56" s="14">
        <f t="shared" si="10"/>
        <v>-52</v>
      </c>
      <c r="L56" s="14">
        <f>VLOOKUP(A:A,[1]TDSheet!$A:$M,13,0)</f>
        <v>0</v>
      </c>
      <c r="M56" s="14">
        <f>VLOOKUP(A:A,[1]TDSheet!$A:$N,14,0)</f>
        <v>0</v>
      </c>
      <c r="N56" s="14">
        <f>VLOOKUP(A:A,[1]TDSheet!$A:$O,15,0)</f>
        <v>500</v>
      </c>
      <c r="O56" s="14">
        <f>VLOOKUP(A:A,[1]TDSheet!$A:$X,24,0)</f>
        <v>0</v>
      </c>
      <c r="P56" s="14"/>
      <c r="Q56" s="14"/>
      <c r="R56" s="14"/>
      <c r="S56" s="14"/>
      <c r="T56" s="14"/>
      <c r="U56" s="14"/>
      <c r="V56" s="14"/>
      <c r="W56" s="14">
        <f t="shared" si="11"/>
        <v>473.8</v>
      </c>
      <c r="X56" s="16">
        <v>200</v>
      </c>
      <c r="Y56" s="17">
        <f t="shared" si="12"/>
        <v>7.8936260025327138</v>
      </c>
      <c r="Z56" s="14">
        <f t="shared" si="13"/>
        <v>6.4162093710426342</v>
      </c>
      <c r="AA56" s="14"/>
      <c r="AB56" s="14"/>
      <c r="AC56" s="14"/>
      <c r="AD56" s="14">
        <f>VLOOKUP(A:A,[1]TDSheet!$A:$AD,30,0)</f>
        <v>0</v>
      </c>
      <c r="AE56" s="14">
        <f>VLOOKUP(A:A,[1]TDSheet!$A:$AE,31,0)</f>
        <v>1068.4000000000001</v>
      </c>
      <c r="AF56" s="14">
        <f>VLOOKUP(A:A,[1]TDSheet!$A:$AF,32,0)</f>
        <v>1078.8</v>
      </c>
      <c r="AG56" s="14">
        <f>VLOOKUP(A:A,[1]TDSheet!$A:$AG,33,0)</f>
        <v>620.6</v>
      </c>
      <c r="AH56" s="14">
        <f>VLOOKUP(A:A,[3]TDSheet!$A:$D,4,0)</f>
        <v>429</v>
      </c>
      <c r="AI56" s="14" t="str">
        <f>VLOOKUP(A:A,[1]TDSheet!$A:$AI,35,0)</f>
        <v>оконч</v>
      </c>
      <c r="AJ56" s="14">
        <f t="shared" si="14"/>
        <v>90</v>
      </c>
      <c r="AK56" s="14"/>
      <c r="AL56" s="14"/>
      <c r="AM56" s="14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1899</v>
      </c>
      <c r="D57" s="8">
        <v>15736</v>
      </c>
      <c r="E57" s="8">
        <v>5638</v>
      </c>
      <c r="F57" s="8">
        <v>2700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4">
        <f>VLOOKUP(A:A,[2]TDSheet!$A:$F,6,0)</f>
        <v>5722</v>
      </c>
      <c r="K57" s="14">
        <f t="shared" si="10"/>
        <v>-84</v>
      </c>
      <c r="L57" s="14">
        <f>VLOOKUP(A:A,[1]TDSheet!$A:$M,13,0)</f>
        <v>400</v>
      </c>
      <c r="M57" s="14">
        <f>VLOOKUP(A:A,[1]TDSheet!$A:$N,14,0)</f>
        <v>400</v>
      </c>
      <c r="N57" s="14">
        <f>VLOOKUP(A:A,[1]TDSheet!$A:$O,15,0)</f>
        <v>1000</v>
      </c>
      <c r="O57" s="14">
        <f>VLOOKUP(A:A,[1]TDSheet!$A:$X,24,0)</f>
        <v>900</v>
      </c>
      <c r="P57" s="14"/>
      <c r="Q57" s="14"/>
      <c r="R57" s="14"/>
      <c r="S57" s="14"/>
      <c r="T57" s="14"/>
      <c r="U57" s="14"/>
      <c r="V57" s="14"/>
      <c r="W57" s="14">
        <f t="shared" si="11"/>
        <v>787.6</v>
      </c>
      <c r="X57" s="16">
        <v>400</v>
      </c>
      <c r="Y57" s="17">
        <f t="shared" si="12"/>
        <v>7.3641442356526152</v>
      </c>
      <c r="Z57" s="14">
        <f t="shared" si="13"/>
        <v>3.4281361097003553</v>
      </c>
      <c r="AA57" s="14"/>
      <c r="AB57" s="14"/>
      <c r="AC57" s="14"/>
      <c r="AD57" s="14">
        <f>VLOOKUP(A:A,[1]TDSheet!$A:$AD,30,0)</f>
        <v>1700</v>
      </c>
      <c r="AE57" s="14">
        <f>VLOOKUP(A:A,[1]TDSheet!$A:$AE,31,0)</f>
        <v>934.2</v>
      </c>
      <c r="AF57" s="14">
        <f>VLOOKUP(A:A,[1]TDSheet!$A:$AF,32,0)</f>
        <v>897.2</v>
      </c>
      <c r="AG57" s="14">
        <f>VLOOKUP(A:A,[1]TDSheet!$A:$AG,33,0)</f>
        <v>880.2</v>
      </c>
      <c r="AH57" s="14">
        <f>VLOOKUP(A:A,[3]TDSheet!$A:$D,4,0)</f>
        <v>708</v>
      </c>
      <c r="AI57" s="14" t="str">
        <f>VLOOKUP(A:A,[1]TDSheet!$A:$AI,35,0)</f>
        <v>оконч</v>
      </c>
      <c r="AJ57" s="14">
        <f t="shared" si="14"/>
        <v>180</v>
      </c>
      <c r="AK57" s="14"/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1021</v>
      </c>
      <c r="D58" s="8">
        <v>3912</v>
      </c>
      <c r="E58" s="8">
        <v>1883</v>
      </c>
      <c r="F58" s="8">
        <v>1097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4">
        <f>VLOOKUP(A:A,[2]TDSheet!$A:$F,6,0)</f>
        <v>1917</v>
      </c>
      <c r="K58" s="14">
        <f t="shared" si="10"/>
        <v>-34</v>
      </c>
      <c r="L58" s="14">
        <f>VLOOKUP(A:A,[1]TDSheet!$A:$M,13,0)</f>
        <v>200</v>
      </c>
      <c r="M58" s="14">
        <f>VLOOKUP(A:A,[1]TDSheet!$A:$N,14,0)</f>
        <v>320</v>
      </c>
      <c r="N58" s="14">
        <f>VLOOKUP(A:A,[1]TDSheet!$A:$O,15,0)</f>
        <v>400</v>
      </c>
      <c r="O58" s="14">
        <f>VLOOKUP(A:A,[1]TDSheet!$A:$X,24,0)</f>
        <v>450</v>
      </c>
      <c r="P58" s="14"/>
      <c r="Q58" s="14"/>
      <c r="R58" s="14"/>
      <c r="S58" s="14"/>
      <c r="T58" s="14"/>
      <c r="U58" s="14"/>
      <c r="V58" s="14"/>
      <c r="W58" s="14">
        <f t="shared" si="11"/>
        <v>376.6</v>
      </c>
      <c r="X58" s="16">
        <v>400</v>
      </c>
      <c r="Y58" s="17">
        <f t="shared" si="12"/>
        <v>7.6128518321826864</v>
      </c>
      <c r="Z58" s="14">
        <f t="shared" si="13"/>
        <v>2.9129049389272437</v>
      </c>
      <c r="AA58" s="14"/>
      <c r="AB58" s="14"/>
      <c r="AC58" s="14"/>
      <c r="AD58" s="14">
        <f>VLOOKUP(A:A,[1]TDSheet!$A:$AD,30,0)</f>
        <v>0</v>
      </c>
      <c r="AE58" s="14">
        <f>VLOOKUP(A:A,[1]TDSheet!$A:$AE,31,0)</f>
        <v>297.39999999999998</v>
      </c>
      <c r="AF58" s="14">
        <f>VLOOKUP(A:A,[1]TDSheet!$A:$AF,32,0)</f>
        <v>287.39999999999998</v>
      </c>
      <c r="AG58" s="14">
        <f>VLOOKUP(A:A,[1]TDSheet!$A:$AG,33,0)</f>
        <v>364</v>
      </c>
      <c r="AH58" s="14">
        <f>VLOOKUP(A:A,[3]TDSheet!$A:$D,4,0)</f>
        <v>364</v>
      </c>
      <c r="AI58" s="14" t="str">
        <f>VLOOKUP(A:A,[1]TDSheet!$A:$AI,35,0)</f>
        <v>оконч,жц200</v>
      </c>
      <c r="AJ58" s="14">
        <f t="shared" si="14"/>
        <v>180</v>
      </c>
      <c r="AK58" s="14"/>
      <c r="AL58" s="14"/>
      <c r="AM58" s="14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335</v>
      </c>
      <c r="D59" s="8">
        <v>1167</v>
      </c>
      <c r="E59" s="8">
        <v>329</v>
      </c>
      <c r="F59" s="8">
        <v>296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4">
        <f>VLOOKUP(A:A,[2]TDSheet!$A:$F,6,0)</f>
        <v>354</v>
      </c>
      <c r="K59" s="14">
        <f t="shared" si="10"/>
        <v>-25</v>
      </c>
      <c r="L59" s="14">
        <f>VLOOKUP(A:A,[1]TDSheet!$A:$M,13,0)</f>
        <v>0</v>
      </c>
      <c r="M59" s="14">
        <f>VLOOKUP(A:A,[1]TDSheet!$A:$N,14,0)</f>
        <v>0</v>
      </c>
      <c r="N59" s="14">
        <f>VLOOKUP(A:A,[1]TDSheet!$A:$O,15,0)</f>
        <v>80</v>
      </c>
      <c r="O59" s="14">
        <f>VLOOKUP(A:A,[1]TDSheet!$A:$X,24,0)</f>
        <v>80</v>
      </c>
      <c r="P59" s="14"/>
      <c r="Q59" s="14"/>
      <c r="R59" s="14"/>
      <c r="S59" s="14"/>
      <c r="T59" s="14"/>
      <c r="U59" s="14"/>
      <c r="V59" s="14"/>
      <c r="W59" s="14">
        <f t="shared" si="11"/>
        <v>65.8</v>
      </c>
      <c r="X59" s="16">
        <v>50</v>
      </c>
      <c r="Y59" s="17">
        <f t="shared" si="12"/>
        <v>7.6899696048632222</v>
      </c>
      <c r="Z59" s="14">
        <f t="shared" si="13"/>
        <v>4.4984802431610946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106.4</v>
      </c>
      <c r="AF59" s="14">
        <f>VLOOKUP(A:A,[1]TDSheet!$A:$AF,32,0)</f>
        <v>95.6</v>
      </c>
      <c r="AG59" s="14">
        <f>VLOOKUP(A:A,[1]TDSheet!$A:$AG,33,0)</f>
        <v>78.599999999999994</v>
      </c>
      <c r="AH59" s="14">
        <f>VLOOKUP(A:A,[3]TDSheet!$A:$D,4,0)</f>
        <v>29</v>
      </c>
      <c r="AI59" s="14">
        <f>VLOOKUP(A:A,[1]TDSheet!$A:$AI,35,0)</f>
        <v>0</v>
      </c>
      <c r="AJ59" s="14">
        <f t="shared" si="14"/>
        <v>20</v>
      </c>
      <c r="AK59" s="14"/>
      <c r="AL59" s="14"/>
      <c r="AM59" s="14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135</v>
      </c>
      <c r="D60" s="8">
        <v>1225</v>
      </c>
      <c r="E60" s="8">
        <v>305</v>
      </c>
      <c r="F60" s="8">
        <v>471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4">
        <f>VLOOKUP(A:A,[2]TDSheet!$A:$F,6,0)</f>
        <v>314</v>
      </c>
      <c r="K60" s="14">
        <f t="shared" si="10"/>
        <v>-9</v>
      </c>
      <c r="L60" s="14">
        <f>VLOOKUP(A:A,[1]TDSheet!$A:$M,13,0)</f>
        <v>0</v>
      </c>
      <c r="M60" s="14">
        <f>VLOOKUP(A:A,[1]TDSheet!$A:$N,14,0)</f>
        <v>0</v>
      </c>
      <c r="N60" s="14">
        <f>VLOOKUP(A:A,[1]TDSheet!$A:$O,15,0)</f>
        <v>0</v>
      </c>
      <c r="O60" s="14">
        <f>VLOOKUP(A:A,[1]TDSheet!$A:$X,24,0)</f>
        <v>0</v>
      </c>
      <c r="P60" s="14"/>
      <c r="Q60" s="14"/>
      <c r="R60" s="14"/>
      <c r="S60" s="14"/>
      <c r="T60" s="14"/>
      <c r="U60" s="14"/>
      <c r="V60" s="14"/>
      <c r="W60" s="14">
        <f t="shared" si="11"/>
        <v>61</v>
      </c>
      <c r="X60" s="16"/>
      <c r="Y60" s="17">
        <f t="shared" si="12"/>
        <v>7.721311475409836</v>
      </c>
      <c r="Z60" s="14">
        <f t="shared" si="13"/>
        <v>7.721311475409836</v>
      </c>
      <c r="AA60" s="14"/>
      <c r="AB60" s="14"/>
      <c r="AC60" s="14"/>
      <c r="AD60" s="14">
        <f>VLOOKUP(A:A,[1]TDSheet!$A:$AD,30,0)</f>
        <v>0</v>
      </c>
      <c r="AE60" s="14">
        <f>VLOOKUP(A:A,[1]TDSheet!$A:$AE,31,0)</f>
        <v>81.8</v>
      </c>
      <c r="AF60" s="14">
        <f>VLOOKUP(A:A,[1]TDSheet!$A:$AF,32,0)</f>
        <v>63.2</v>
      </c>
      <c r="AG60" s="14">
        <f>VLOOKUP(A:A,[1]TDSheet!$A:$AG,33,0)</f>
        <v>70.400000000000006</v>
      </c>
      <c r="AH60" s="14">
        <f>VLOOKUP(A:A,[3]TDSheet!$A:$D,4,0)</f>
        <v>31</v>
      </c>
      <c r="AI60" s="14">
        <f>VLOOKUP(A:A,[1]TDSheet!$A:$AI,35,0)</f>
        <v>0</v>
      </c>
      <c r="AJ60" s="14">
        <f t="shared" si="14"/>
        <v>0</v>
      </c>
      <c r="AK60" s="14"/>
      <c r="AL60" s="14"/>
      <c r="AM60" s="14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536.16499999999996</v>
      </c>
      <c r="D61" s="8">
        <v>1463.2929999999999</v>
      </c>
      <c r="E61" s="8">
        <v>815.60199999999998</v>
      </c>
      <c r="F61" s="8">
        <v>352.49299999999999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4">
        <f>VLOOKUP(A:A,[2]TDSheet!$A:$F,6,0)</f>
        <v>859.43100000000004</v>
      </c>
      <c r="K61" s="14">
        <f t="shared" si="10"/>
        <v>-43.829000000000065</v>
      </c>
      <c r="L61" s="14">
        <f>VLOOKUP(A:A,[1]TDSheet!$A:$M,13,0)</f>
        <v>200</v>
      </c>
      <c r="M61" s="14">
        <f>VLOOKUP(A:A,[1]TDSheet!$A:$N,14,0)</f>
        <v>220</v>
      </c>
      <c r="N61" s="14">
        <f>VLOOKUP(A:A,[1]TDSheet!$A:$O,15,0)</f>
        <v>200</v>
      </c>
      <c r="O61" s="14">
        <f>VLOOKUP(A:A,[1]TDSheet!$A:$X,24,0)</f>
        <v>100</v>
      </c>
      <c r="P61" s="14"/>
      <c r="Q61" s="14"/>
      <c r="R61" s="14"/>
      <c r="S61" s="14"/>
      <c r="T61" s="14"/>
      <c r="U61" s="14"/>
      <c r="V61" s="14"/>
      <c r="W61" s="14">
        <f t="shared" si="11"/>
        <v>163.12039999999999</v>
      </c>
      <c r="X61" s="16">
        <v>200</v>
      </c>
      <c r="Y61" s="17">
        <f t="shared" si="12"/>
        <v>7.8009433522723093</v>
      </c>
      <c r="Z61" s="14">
        <f t="shared" si="13"/>
        <v>2.1609375651359364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158.96780000000001</v>
      </c>
      <c r="AF61" s="14">
        <f>VLOOKUP(A:A,[1]TDSheet!$A:$AF,32,0)</f>
        <v>177.6302</v>
      </c>
      <c r="AG61" s="14">
        <f>VLOOKUP(A:A,[1]TDSheet!$A:$AG,33,0)</f>
        <v>168.93779999999998</v>
      </c>
      <c r="AH61" s="14">
        <f>VLOOKUP(A:A,[3]TDSheet!$A:$D,4,0)</f>
        <v>193.37299999999999</v>
      </c>
      <c r="AI61" s="14">
        <f>VLOOKUP(A:A,[1]TDSheet!$A:$AI,35,0)</f>
        <v>0</v>
      </c>
      <c r="AJ61" s="14">
        <f t="shared" si="14"/>
        <v>200</v>
      </c>
      <c r="AK61" s="14"/>
      <c r="AL61" s="14"/>
      <c r="AM61" s="14"/>
    </row>
    <row r="62" spans="1:39" s="1" customFormat="1" ht="11.1" customHeight="1" outlineLevel="1" x14ac:dyDescent="0.2">
      <c r="A62" s="7" t="s">
        <v>65</v>
      </c>
      <c r="B62" s="7" t="s">
        <v>12</v>
      </c>
      <c r="C62" s="8">
        <v>202</v>
      </c>
      <c r="D62" s="8">
        <v>1734</v>
      </c>
      <c r="E62" s="8">
        <v>631</v>
      </c>
      <c r="F62" s="8">
        <v>1291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4">
        <f>VLOOKUP(A:A,[2]TDSheet!$A:$F,6,0)</f>
        <v>649</v>
      </c>
      <c r="K62" s="14">
        <f t="shared" si="10"/>
        <v>-18</v>
      </c>
      <c r="L62" s="14">
        <f>VLOOKUP(A:A,[1]TDSheet!$A:$M,13,0)</f>
        <v>0</v>
      </c>
      <c r="M62" s="14">
        <f>VLOOKUP(A:A,[1]TDSheet!$A:$N,14,0)</f>
        <v>0</v>
      </c>
      <c r="N62" s="14">
        <f>VLOOKUP(A:A,[1]TDSheet!$A:$O,15,0)</f>
        <v>0</v>
      </c>
      <c r="O62" s="14">
        <f>VLOOKUP(A:A,[1]TDSheet!$A:$X,24,0)</f>
        <v>0</v>
      </c>
      <c r="P62" s="14"/>
      <c r="Q62" s="14"/>
      <c r="R62" s="14"/>
      <c r="S62" s="14"/>
      <c r="T62" s="14"/>
      <c r="U62" s="14"/>
      <c r="V62" s="14"/>
      <c r="W62" s="14">
        <f t="shared" si="11"/>
        <v>126.2</v>
      </c>
      <c r="X62" s="16"/>
      <c r="Y62" s="17">
        <f t="shared" si="12"/>
        <v>10.229793977812996</v>
      </c>
      <c r="Z62" s="14">
        <f t="shared" si="13"/>
        <v>10.229793977812996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122.8</v>
      </c>
      <c r="AF62" s="14">
        <f>VLOOKUP(A:A,[1]TDSheet!$A:$AF,32,0)</f>
        <v>112.4</v>
      </c>
      <c r="AG62" s="14">
        <f>VLOOKUP(A:A,[1]TDSheet!$A:$AG,33,0)</f>
        <v>130.80000000000001</v>
      </c>
      <c r="AH62" s="14">
        <f>VLOOKUP(A:A,[3]TDSheet!$A:$D,4,0)</f>
        <v>99</v>
      </c>
      <c r="AI62" s="14">
        <f>VLOOKUP(A:A,[1]TDSheet!$A:$AI,35,0)</f>
        <v>0</v>
      </c>
      <c r="AJ62" s="14">
        <f t="shared" si="14"/>
        <v>0</v>
      </c>
      <c r="AK62" s="14"/>
      <c r="AL62" s="14"/>
      <c r="AM62" s="14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532.33699999999999</v>
      </c>
      <c r="D63" s="8">
        <v>1257.4849999999999</v>
      </c>
      <c r="E63" s="8">
        <v>1034.268</v>
      </c>
      <c r="F63" s="8">
        <v>444.93099999999998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4">
        <f>VLOOKUP(A:A,[2]TDSheet!$A:$F,6,0)</f>
        <v>1088.9390000000001</v>
      </c>
      <c r="K63" s="14">
        <f t="shared" si="10"/>
        <v>-54.671000000000049</v>
      </c>
      <c r="L63" s="14">
        <f>VLOOKUP(A:A,[1]TDSheet!$A:$M,13,0)</f>
        <v>150</v>
      </c>
      <c r="M63" s="14">
        <f>VLOOKUP(A:A,[1]TDSheet!$A:$N,14,0)</f>
        <v>250</v>
      </c>
      <c r="N63" s="14">
        <f>VLOOKUP(A:A,[1]TDSheet!$A:$O,15,0)</f>
        <v>250</v>
      </c>
      <c r="O63" s="14">
        <f>VLOOKUP(A:A,[1]TDSheet!$A:$X,24,0)</f>
        <v>300</v>
      </c>
      <c r="P63" s="14"/>
      <c r="Q63" s="14"/>
      <c r="R63" s="14"/>
      <c r="S63" s="14"/>
      <c r="T63" s="14"/>
      <c r="U63" s="14"/>
      <c r="V63" s="14"/>
      <c r="W63" s="14">
        <f t="shared" si="11"/>
        <v>206.8536</v>
      </c>
      <c r="X63" s="16">
        <v>200</v>
      </c>
      <c r="Y63" s="17">
        <f t="shared" si="12"/>
        <v>7.7104338527344947</v>
      </c>
      <c r="Z63" s="14">
        <f t="shared" si="13"/>
        <v>2.1509463697997036</v>
      </c>
      <c r="AA63" s="14"/>
      <c r="AB63" s="14"/>
      <c r="AC63" s="14"/>
      <c r="AD63" s="14">
        <f>VLOOKUP(A:A,[1]TDSheet!$A:$AD,30,0)</f>
        <v>0</v>
      </c>
      <c r="AE63" s="14">
        <f>VLOOKUP(A:A,[1]TDSheet!$A:$AE,31,0)</f>
        <v>42.587800000000001</v>
      </c>
      <c r="AF63" s="14">
        <f>VLOOKUP(A:A,[1]TDSheet!$A:$AF,32,0)</f>
        <v>45.511600000000001</v>
      </c>
      <c r="AG63" s="14">
        <f>VLOOKUP(A:A,[1]TDSheet!$A:$AG,33,0)</f>
        <v>138.70580000000001</v>
      </c>
      <c r="AH63" s="14">
        <f>VLOOKUP(A:A,[3]TDSheet!$A:$D,4,0)</f>
        <v>162.244</v>
      </c>
      <c r="AI63" s="14" t="str">
        <f>VLOOKUP(A:A,[1]TDSheet!$A:$AI,35,0)</f>
        <v>жц200</v>
      </c>
      <c r="AJ63" s="14">
        <f t="shared" si="14"/>
        <v>200</v>
      </c>
      <c r="AK63" s="14"/>
      <c r="AL63" s="14"/>
      <c r="AM63" s="14"/>
    </row>
    <row r="64" spans="1:39" s="1" customFormat="1" ht="11.1" customHeight="1" outlineLevel="1" x14ac:dyDescent="0.2">
      <c r="A64" s="7" t="s">
        <v>67</v>
      </c>
      <c r="B64" s="7" t="s">
        <v>12</v>
      </c>
      <c r="C64" s="8">
        <v>1491</v>
      </c>
      <c r="D64" s="8">
        <v>18640</v>
      </c>
      <c r="E64" s="8">
        <v>3419</v>
      </c>
      <c r="F64" s="8">
        <v>1716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4">
        <f>VLOOKUP(A:A,[2]TDSheet!$A:$F,6,0)</f>
        <v>3464</v>
      </c>
      <c r="K64" s="14">
        <f t="shared" si="10"/>
        <v>-45</v>
      </c>
      <c r="L64" s="14">
        <f>VLOOKUP(A:A,[1]TDSheet!$A:$M,13,0)</f>
        <v>500</v>
      </c>
      <c r="M64" s="14">
        <f>VLOOKUP(A:A,[1]TDSheet!$A:$N,14,0)</f>
        <v>600</v>
      </c>
      <c r="N64" s="14">
        <f>VLOOKUP(A:A,[1]TDSheet!$A:$O,15,0)</f>
        <v>700</v>
      </c>
      <c r="O64" s="14">
        <f>VLOOKUP(A:A,[1]TDSheet!$A:$X,24,0)</f>
        <v>700</v>
      </c>
      <c r="P64" s="14"/>
      <c r="Q64" s="14"/>
      <c r="R64" s="14"/>
      <c r="S64" s="14"/>
      <c r="T64" s="14"/>
      <c r="U64" s="14"/>
      <c r="V64" s="14"/>
      <c r="W64" s="14">
        <f t="shared" si="11"/>
        <v>593.79999999999995</v>
      </c>
      <c r="X64" s="16">
        <v>240</v>
      </c>
      <c r="Y64" s="17">
        <f t="shared" si="12"/>
        <v>7.5042101717750089</v>
      </c>
      <c r="Z64" s="14">
        <f t="shared" si="13"/>
        <v>2.88986190636578</v>
      </c>
      <c r="AA64" s="14"/>
      <c r="AB64" s="14"/>
      <c r="AC64" s="14"/>
      <c r="AD64" s="14">
        <f>VLOOKUP(A:A,[1]TDSheet!$A:$AD,30,0)</f>
        <v>450</v>
      </c>
      <c r="AE64" s="14">
        <f>VLOOKUP(A:A,[1]TDSheet!$A:$AE,31,0)</f>
        <v>663.6</v>
      </c>
      <c r="AF64" s="14">
        <f>VLOOKUP(A:A,[1]TDSheet!$A:$AF,32,0)</f>
        <v>587.20000000000005</v>
      </c>
      <c r="AG64" s="14">
        <f>VLOOKUP(A:A,[1]TDSheet!$A:$AG,33,0)</f>
        <v>586.79999999999995</v>
      </c>
      <c r="AH64" s="14">
        <f>VLOOKUP(A:A,[3]TDSheet!$A:$D,4,0)</f>
        <v>531</v>
      </c>
      <c r="AI64" s="14">
        <f>VLOOKUP(A:A,[1]TDSheet!$A:$AI,35,0)</f>
        <v>0</v>
      </c>
      <c r="AJ64" s="14">
        <f t="shared" si="14"/>
        <v>96</v>
      </c>
      <c r="AK64" s="14"/>
      <c r="AL64" s="14"/>
      <c r="AM64" s="14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1151</v>
      </c>
      <c r="D65" s="8">
        <v>10741</v>
      </c>
      <c r="E65" s="8">
        <v>2514</v>
      </c>
      <c r="F65" s="8">
        <v>1323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2543</v>
      </c>
      <c r="K65" s="14">
        <f t="shared" si="10"/>
        <v>-29</v>
      </c>
      <c r="L65" s="14">
        <f>VLOOKUP(A:A,[1]TDSheet!$A:$M,13,0)</f>
        <v>500</v>
      </c>
      <c r="M65" s="14">
        <f>VLOOKUP(A:A,[1]TDSheet!$A:$N,14,0)</f>
        <v>700</v>
      </c>
      <c r="N65" s="14">
        <f>VLOOKUP(A:A,[1]TDSheet!$A:$O,15,0)</f>
        <v>600</v>
      </c>
      <c r="O65" s="14">
        <f>VLOOKUP(A:A,[1]TDSheet!$A:$X,24,0)</f>
        <v>400</v>
      </c>
      <c r="P65" s="14"/>
      <c r="Q65" s="14"/>
      <c r="R65" s="14"/>
      <c r="S65" s="14"/>
      <c r="T65" s="14"/>
      <c r="U65" s="14"/>
      <c r="V65" s="14"/>
      <c r="W65" s="14">
        <f t="shared" si="11"/>
        <v>502.8</v>
      </c>
      <c r="X65" s="16">
        <v>250</v>
      </c>
      <c r="Y65" s="17">
        <f t="shared" si="12"/>
        <v>7.5039777247414481</v>
      </c>
      <c r="Z65" s="14">
        <f t="shared" si="13"/>
        <v>2.6312649164677802</v>
      </c>
      <c r="AA65" s="14"/>
      <c r="AB65" s="14"/>
      <c r="AC65" s="14"/>
      <c r="AD65" s="14">
        <f>VLOOKUP(A:A,[1]TDSheet!$A:$AD,30,0)</f>
        <v>0</v>
      </c>
      <c r="AE65" s="14">
        <f>VLOOKUP(A:A,[1]TDSheet!$A:$AE,31,0)</f>
        <v>612.4</v>
      </c>
      <c r="AF65" s="14">
        <f>VLOOKUP(A:A,[1]TDSheet!$A:$AF,32,0)</f>
        <v>482.6</v>
      </c>
      <c r="AG65" s="14">
        <f>VLOOKUP(A:A,[1]TDSheet!$A:$AG,33,0)</f>
        <v>497.4</v>
      </c>
      <c r="AH65" s="14">
        <f>VLOOKUP(A:A,[3]TDSheet!$A:$D,4,0)</f>
        <v>440</v>
      </c>
      <c r="AI65" s="14">
        <f>VLOOKUP(A:A,[1]TDSheet!$A:$AI,35,0)</f>
        <v>0</v>
      </c>
      <c r="AJ65" s="14">
        <f t="shared" si="14"/>
        <v>100</v>
      </c>
      <c r="AK65" s="14"/>
      <c r="AL65" s="14"/>
      <c r="AM65" s="14"/>
    </row>
    <row r="66" spans="1:39" s="1" customFormat="1" ht="21.95" customHeight="1" outlineLevel="1" x14ac:dyDescent="0.2">
      <c r="A66" s="7" t="s">
        <v>69</v>
      </c>
      <c r="B66" s="7" t="s">
        <v>8</v>
      </c>
      <c r="C66" s="8">
        <v>177.62</v>
      </c>
      <c r="D66" s="8">
        <v>1635.095</v>
      </c>
      <c r="E66" s="8">
        <v>497.50900000000001</v>
      </c>
      <c r="F66" s="8">
        <v>224.81100000000001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4">
        <f>VLOOKUP(A:A,[2]TDSheet!$A:$F,6,0)</f>
        <v>531.57299999999998</v>
      </c>
      <c r="K66" s="14">
        <f t="shared" si="10"/>
        <v>-34.063999999999965</v>
      </c>
      <c r="L66" s="14">
        <f>VLOOKUP(A:A,[1]TDSheet!$A:$M,13,0)</f>
        <v>80</v>
      </c>
      <c r="M66" s="14">
        <f>VLOOKUP(A:A,[1]TDSheet!$A:$N,14,0)</f>
        <v>110</v>
      </c>
      <c r="N66" s="14">
        <f>VLOOKUP(A:A,[1]TDSheet!$A:$O,15,0)</f>
        <v>110</v>
      </c>
      <c r="O66" s="14">
        <f>VLOOKUP(A:A,[1]TDSheet!$A:$X,24,0)</f>
        <v>90</v>
      </c>
      <c r="P66" s="14"/>
      <c r="Q66" s="14"/>
      <c r="R66" s="14"/>
      <c r="S66" s="14"/>
      <c r="T66" s="14"/>
      <c r="U66" s="14"/>
      <c r="V66" s="14"/>
      <c r="W66" s="14">
        <f t="shared" si="11"/>
        <v>99.501800000000003</v>
      </c>
      <c r="X66" s="16">
        <v>150</v>
      </c>
      <c r="Y66" s="17">
        <f t="shared" si="12"/>
        <v>7.6864036630493118</v>
      </c>
      <c r="Z66" s="14">
        <f t="shared" si="13"/>
        <v>2.2593661622201808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111.64320000000001</v>
      </c>
      <c r="AF66" s="14">
        <f>VLOOKUP(A:A,[1]TDSheet!$A:$AF,32,0)</f>
        <v>93.475800000000007</v>
      </c>
      <c r="AG66" s="14">
        <f>VLOOKUP(A:A,[1]TDSheet!$A:$AG,33,0)</f>
        <v>114.39659999999999</v>
      </c>
      <c r="AH66" s="14">
        <f>VLOOKUP(A:A,[3]TDSheet!$A:$D,4,0)</f>
        <v>119.91800000000001</v>
      </c>
      <c r="AI66" s="14">
        <f>VLOOKUP(A:A,[1]TDSheet!$A:$AI,35,0)</f>
        <v>0</v>
      </c>
      <c r="AJ66" s="14">
        <f t="shared" si="14"/>
        <v>150</v>
      </c>
      <c r="AK66" s="14"/>
      <c r="AL66" s="14"/>
      <c r="AM66" s="14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132.6</v>
      </c>
      <c r="D67" s="8">
        <v>592.22400000000005</v>
      </c>
      <c r="E67" s="8">
        <v>253.40799999999999</v>
      </c>
      <c r="F67" s="8">
        <v>163.12899999999999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4">
        <f>VLOOKUP(A:A,[2]TDSheet!$A:$F,6,0)</f>
        <v>251.31399999999999</v>
      </c>
      <c r="K67" s="14">
        <f t="shared" si="10"/>
        <v>2.0939999999999941</v>
      </c>
      <c r="L67" s="14">
        <f>VLOOKUP(A:A,[1]TDSheet!$A:$M,13,0)</f>
        <v>50</v>
      </c>
      <c r="M67" s="14">
        <f>VLOOKUP(A:A,[1]TDSheet!$A:$N,14,0)</f>
        <v>0</v>
      </c>
      <c r="N67" s="14">
        <f>VLOOKUP(A:A,[1]TDSheet!$A:$O,15,0)</f>
        <v>60</v>
      </c>
      <c r="O67" s="14">
        <f>VLOOKUP(A:A,[1]TDSheet!$A:$X,24,0)</f>
        <v>70</v>
      </c>
      <c r="P67" s="14"/>
      <c r="Q67" s="14"/>
      <c r="R67" s="14"/>
      <c r="S67" s="14"/>
      <c r="T67" s="14"/>
      <c r="U67" s="14"/>
      <c r="V67" s="14"/>
      <c r="W67" s="14">
        <f t="shared" si="11"/>
        <v>50.681599999999996</v>
      </c>
      <c r="X67" s="16">
        <v>50</v>
      </c>
      <c r="Y67" s="17">
        <f t="shared" si="12"/>
        <v>7.7568387738350815</v>
      </c>
      <c r="Z67" s="14">
        <f t="shared" si="13"/>
        <v>3.2187026455360526</v>
      </c>
      <c r="AA67" s="14"/>
      <c r="AB67" s="14"/>
      <c r="AC67" s="14"/>
      <c r="AD67" s="14">
        <f>VLOOKUP(A:A,[1]TDSheet!$A:$AD,30,0)</f>
        <v>0</v>
      </c>
      <c r="AE67" s="14">
        <f>VLOOKUP(A:A,[1]TDSheet!$A:$AE,31,0)</f>
        <v>49.446399999999997</v>
      </c>
      <c r="AF67" s="14">
        <f>VLOOKUP(A:A,[1]TDSheet!$A:$AF,32,0)</f>
        <v>48.9696</v>
      </c>
      <c r="AG67" s="14">
        <f>VLOOKUP(A:A,[1]TDSheet!$A:$AG,33,0)</f>
        <v>49.362200000000001</v>
      </c>
      <c r="AH67" s="14">
        <f>VLOOKUP(A:A,[3]TDSheet!$A:$D,4,0)</f>
        <v>46.676000000000002</v>
      </c>
      <c r="AI67" s="14">
        <f>VLOOKUP(A:A,[1]TDSheet!$A:$AI,35,0)</f>
        <v>0</v>
      </c>
      <c r="AJ67" s="14">
        <f t="shared" si="14"/>
        <v>50</v>
      </c>
      <c r="AK67" s="14"/>
      <c r="AL67" s="14"/>
      <c r="AM67" s="14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1034.691</v>
      </c>
      <c r="D68" s="8">
        <v>4353.375</v>
      </c>
      <c r="E68" s="8">
        <v>1950.847</v>
      </c>
      <c r="F68" s="8">
        <v>772.15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1910.75</v>
      </c>
      <c r="K68" s="14">
        <f t="shared" si="10"/>
        <v>40.09699999999998</v>
      </c>
      <c r="L68" s="14">
        <f>VLOOKUP(A:A,[1]TDSheet!$A:$M,13,0)</f>
        <v>300</v>
      </c>
      <c r="M68" s="14">
        <f>VLOOKUP(A:A,[1]TDSheet!$A:$N,14,0)</f>
        <v>600</v>
      </c>
      <c r="N68" s="14">
        <f>VLOOKUP(A:A,[1]TDSheet!$A:$O,15,0)</f>
        <v>420</v>
      </c>
      <c r="O68" s="14">
        <f>VLOOKUP(A:A,[1]TDSheet!$A:$X,24,0)</f>
        <v>500</v>
      </c>
      <c r="P68" s="14"/>
      <c r="Q68" s="14"/>
      <c r="R68" s="14"/>
      <c r="S68" s="14"/>
      <c r="T68" s="14"/>
      <c r="U68" s="14"/>
      <c r="V68" s="14"/>
      <c r="W68" s="14">
        <f t="shared" si="11"/>
        <v>390.1694</v>
      </c>
      <c r="X68" s="16">
        <v>350</v>
      </c>
      <c r="Y68" s="17">
        <f t="shared" si="12"/>
        <v>7.5406989886956799</v>
      </c>
      <c r="Z68" s="14">
        <f t="shared" si="13"/>
        <v>1.9790121931653277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303.86599999999999</v>
      </c>
      <c r="AF68" s="14">
        <f>VLOOKUP(A:A,[1]TDSheet!$A:$AF,32,0)</f>
        <v>302.5034</v>
      </c>
      <c r="AG68" s="14">
        <f>VLOOKUP(A:A,[1]TDSheet!$A:$AG,33,0)</f>
        <v>383.97539999999998</v>
      </c>
      <c r="AH68" s="14">
        <f>VLOOKUP(A:A,[3]TDSheet!$A:$D,4,0)</f>
        <v>352.09800000000001</v>
      </c>
      <c r="AI68" s="14" t="str">
        <f>VLOOKUP(A:A,[1]TDSheet!$A:$AI,35,0)</f>
        <v>жц200</v>
      </c>
      <c r="AJ68" s="14">
        <f t="shared" si="14"/>
        <v>350</v>
      </c>
      <c r="AK68" s="14"/>
      <c r="AL68" s="14"/>
      <c r="AM68" s="14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128.07499999999999</v>
      </c>
      <c r="D69" s="8">
        <v>653.26</v>
      </c>
      <c r="E69" s="8">
        <v>209.78</v>
      </c>
      <c r="F69" s="8">
        <v>69.272999999999996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4">
        <f>VLOOKUP(A:A,[2]TDSheet!$A:$F,6,0)</f>
        <v>306.26299999999998</v>
      </c>
      <c r="K69" s="14">
        <f t="shared" si="10"/>
        <v>-96.482999999999976</v>
      </c>
      <c r="L69" s="14">
        <f>VLOOKUP(A:A,[1]TDSheet!$A:$M,13,0)</f>
        <v>50</v>
      </c>
      <c r="M69" s="14">
        <f>VLOOKUP(A:A,[1]TDSheet!$A:$N,14,0)</f>
        <v>60</v>
      </c>
      <c r="N69" s="14">
        <f>VLOOKUP(A:A,[1]TDSheet!$A:$O,15,0)</f>
        <v>50</v>
      </c>
      <c r="O69" s="14">
        <f>VLOOKUP(A:A,[1]TDSheet!$A:$X,24,0)</f>
        <v>100</v>
      </c>
      <c r="P69" s="14"/>
      <c r="Q69" s="14"/>
      <c r="R69" s="14"/>
      <c r="S69" s="14"/>
      <c r="T69" s="14"/>
      <c r="U69" s="14"/>
      <c r="V69" s="14"/>
      <c r="W69" s="14">
        <f t="shared" si="11"/>
        <v>41.956000000000003</v>
      </c>
      <c r="X69" s="16">
        <v>50</v>
      </c>
      <c r="Y69" s="17">
        <f t="shared" si="12"/>
        <v>9.0397797692821058</v>
      </c>
      <c r="Z69" s="14">
        <f t="shared" si="13"/>
        <v>1.6510868528935072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52.854399999999998</v>
      </c>
      <c r="AF69" s="14">
        <f>VLOOKUP(A:A,[1]TDSheet!$A:$AF,32,0)</f>
        <v>47.210799999999999</v>
      </c>
      <c r="AG69" s="14">
        <f>VLOOKUP(A:A,[1]TDSheet!$A:$AG,33,0)</f>
        <v>49.498800000000003</v>
      </c>
      <c r="AH69" s="14">
        <f>VLOOKUP(A:A,[3]TDSheet!$A:$D,4,0)</f>
        <v>35.137</v>
      </c>
      <c r="AI69" s="14">
        <f>VLOOKUP(A:A,[1]TDSheet!$A:$AI,35,0)</f>
        <v>0</v>
      </c>
      <c r="AJ69" s="14">
        <f t="shared" si="14"/>
        <v>50</v>
      </c>
      <c r="AK69" s="14"/>
      <c r="AL69" s="14"/>
      <c r="AM69" s="14"/>
    </row>
    <row r="70" spans="1:39" s="1" customFormat="1" ht="11.1" customHeight="1" outlineLevel="1" x14ac:dyDescent="0.2">
      <c r="A70" s="7" t="s">
        <v>73</v>
      </c>
      <c r="B70" s="7" t="s">
        <v>12</v>
      </c>
      <c r="C70" s="8">
        <v>89</v>
      </c>
      <c r="D70" s="8">
        <v>369</v>
      </c>
      <c r="E70" s="8">
        <v>118</v>
      </c>
      <c r="F70" s="8">
        <v>81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4">
        <f>VLOOKUP(A:A,[2]TDSheet!$A:$F,6,0)</f>
        <v>130</v>
      </c>
      <c r="K70" s="14">
        <f t="shared" si="10"/>
        <v>-12</v>
      </c>
      <c r="L70" s="14">
        <f>VLOOKUP(A:A,[1]TDSheet!$A:$M,13,0)</f>
        <v>20</v>
      </c>
      <c r="M70" s="14">
        <f>VLOOKUP(A:A,[1]TDSheet!$A:$N,14,0)</f>
        <v>0</v>
      </c>
      <c r="N70" s="14">
        <f>VLOOKUP(A:A,[1]TDSheet!$A:$O,15,0)</f>
        <v>30</v>
      </c>
      <c r="O70" s="14">
        <f>VLOOKUP(A:A,[1]TDSheet!$A:$X,24,0)</f>
        <v>60</v>
      </c>
      <c r="P70" s="14"/>
      <c r="Q70" s="14"/>
      <c r="R70" s="14"/>
      <c r="S70" s="14"/>
      <c r="T70" s="14"/>
      <c r="U70" s="14"/>
      <c r="V70" s="14"/>
      <c r="W70" s="14">
        <f t="shared" si="11"/>
        <v>23.6</v>
      </c>
      <c r="X70" s="16"/>
      <c r="Y70" s="17">
        <f t="shared" si="12"/>
        <v>8.0932203389830502</v>
      </c>
      <c r="Z70" s="14">
        <f t="shared" si="13"/>
        <v>3.4322033898305082</v>
      </c>
      <c r="AA70" s="14"/>
      <c r="AB70" s="14"/>
      <c r="AC70" s="14"/>
      <c r="AD70" s="14">
        <f>VLOOKUP(A:A,[1]TDSheet!$A:$AD,30,0)</f>
        <v>0</v>
      </c>
      <c r="AE70" s="14">
        <f>VLOOKUP(A:A,[1]TDSheet!$A:$AE,31,0)</f>
        <v>29.6</v>
      </c>
      <c r="AF70" s="14">
        <f>VLOOKUP(A:A,[1]TDSheet!$A:$AF,32,0)</f>
        <v>27.8</v>
      </c>
      <c r="AG70" s="14">
        <f>VLOOKUP(A:A,[1]TDSheet!$A:$AG,33,0)</f>
        <v>26.8</v>
      </c>
      <c r="AH70" s="14">
        <f>VLOOKUP(A:A,[3]TDSheet!$A:$D,4,0)</f>
        <v>15</v>
      </c>
      <c r="AI70" s="14">
        <f>VLOOKUP(A:A,[1]TDSheet!$A:$AI,35,0)</f>
        <v>0</v>
      </c>
      <c r="AJ70" s="14">
        <f t="shared" si="14"/>
        <v>0</v>
      </c>
      <c r="AK70" s="14"/>
      <c r="AL70" s="14"/>
      <c r="AM70" s="14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276</v>
      </c>
      <c r="D71" s="8">
        <v>1015</v>
      </c>
      <c r="E71" s="8">
        <v>413</v>
      </c>
      <c r="F71" s="8">
        <v>245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4">
        <f>VLOOKUP(A:A,[2]TDSheet!$A:$F,6,0)</f>
        <v>428</v>
      </c>
      <c r="K71" s="14">
        <f t="shared" si="10"/>
        <v>-15</v>
      </c>
      <c r="L71" s="14">
        <f>VLOOKUP(A:A,[1]TDSheet!$A:$M,13,0)</f>
        <v>100</v>
      </c>
      <c r="M71" s="14">
        <f>VLOOKUP(A:A,[1]TDSheet!$A:$N,14,0)</f>
        <v>120</v>
      </c>
      <c r="N71" s="14">
        <f>VLOOKUP(A:A,[1]TDSheet!$A:$O,15,0)</f>
        <v>90</v>
      </c>
      <c r="O71" s="14">
        <f>VLOOKUP(A:A,[1]TDSheet!$A:$X,24,0)</f>
        <v>70</v>
      </c>
      <c r="P71" s="14"/>
      <c r="Q71" s="14"/>
      <c r="R71" s="14"/>
      <c r="S71" s="14"/>
      <c r="T71" s="14"/>
      <c r="U71" s="14"/>
      <c r="V71" s="14"/>
      <c r="W71" s="14">
        <f t="shared" si="11"/>
        <v>82.6</v>
      </c>
      <c r="X71" s="16"/>
      <c r="Y71" s="17">
        <f t="shared" si="12"/>
        <v>7.566585956416465</v>
      </c>
      <c r="Z71" s="14">
        <f t="shared" si="13"/>
        <v>2.9661016949152543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99</v>
      </c>
      <c r="AF71" s="14">
        <f>VLOOKUP(A:A,[1]TDSheet!$A:$AF,32,0)</f>
        <v>93.4</v>
      </c>
      <c r="AG71" s="14">
        <f>VLOOKUP(A:A,[1]TDSheet!$A:$AG,33,0)</f>
        <v>85.6</v>
      </c>
      <c r="AH71" s="14">
        <f>VLOOKUP(A:A,[3]TDSheet!$A:$D,4,0)</f>
        <v>86</v>
      </c>
      <c r="AI71" s="14" t="str">
        <f>VLOOKUP(A:A,[1]TDSheet!$A:$AI,35,0)</f>
        <v>продокт</v>
      </c>
      <c r="AJ71" s="14">
        <f t="shared" si="14"/>
        <v>0</v>
      </c>
      <c r="AK71" s="14"/>
      <c r="AL71" s="14"/>
      <c r="AM71" s="14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255</v>
      </c>
      <c r="D72" s="8">
        <v>1630</v>
      </c>
      <c r="E72" s="8">
        <v>559</v>
      </c>
      <c r="F72" s="8">
        <v>172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4">
        <f>VLOOKUP(A:A,[2]TDSheet!$A:$F,6,0)</f>
        <v>638</v>
      </c>
      <c r="K72" s="14">
        <f t="shared" ref="K72:K108" si="15">E72-J72</f>
        <v>-79</v>
      </c>
      <c r="L72" s="14">
        <f>VLOOKUP(A:A,[1]TDSheet!$A:$M,13,0)</f>
        <v>120</v>
      </c>
      <c r="M72" s="14">
        <f>VLOOKUP(A:A,[1]TDSheet!$A:$N,14,0)</f>
        <v>200</v>
      </c>
      <c r="N72" s="14">
        <f>VLOOKUP(A:A,[1]TDSheet!$A:$O,15,0)</f>
        <v>120</v>
      </c>
      <c r="O72" s="14">
        <f>VLOOKUP(A:A,[1]TDSheet!$A:$X,24,0)</f>
        <v>80</v>
      </c>
      <c r="P72" s="14"/>
      <c r="Q72" s="14"/>
      <c r="R72" s="14"/>
      <c r="S72" s="14"/>
      <c r="T72" s="14"/>
      <c r="U72" s="14"/>
      <c r="V72" s="14"/>
      <c r="W72" s="14">
        <f t="shared" ref="W72:W108" si="16">(E72-AD72)/5</f>
        <v>111.8</v>
      </c>
      <c r="X72" s="16">
        <v>150</v>
      </c>
      <c r="Y72" s="17">
        <f t="shared" ref="Y72:Y108" si="17">(F72+L72+M72+N72+O72+X72)/W72</f>
        <v>7.5313059033989269</v>
      </c>
      <c r="Z72" s="14">
        <f t="shared" ref="Z72:Z108" si="18">F72/W72</f>
        <v>1.5384615384615385</v>
      </c>
      <c r="AA72" s="14"/>
      <c r="AB72" s="14"/>
      <c r="AC72" s="14"/>
      <c r="AD72" s="14">
        <f>VLOOKUP(A:A,[1]TDSheet!$A:$AD,30,0)</f>
        <v>0</v>
      </c>
      <c r="AE72" s="14">
        <f>VLOOKUP(A:A,[1]TDSheet!$A:$AE,31,0)</f>
        <v>119.8</v>
      </c>
      <c r="AF72" s="14">
        <f>VLOOKUP(A:A,[1]TDSheet!$A:$AF,32,0)</f>
        <v>111.2</v>
      </c>
      <c r="AG72" s="14">
        <f>VLOOKUP(A:A,[1]TDSheet!$A:$AG,33,0)</f>
        <v>112.4</v>
      </c>
      <c r="AH72" s="14">
        <f>VLOOKUP(A:A,[3]TDSheet!$A:$D,4,0)</f>
        <v>134</v>
      </c>
      <c r="AI72" s="14" t="str">
        <f>VLOOKUP(A:A,[1]TDSheet!$A:$AI,35,0)</f>
        <v>продокт</v>
      </c>
      <c r="AJ72" s="14">
        <f t="shared" ref="AJ72:AJ108" si="19">X72*H72</f>
        <v>90</v>
      </c>
      <c r="AK72" s="14"/>
      <c r="AL72" s="14"/>
      <c r="AM72" s="14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140.446</v>
      </c>
      <c r="D73" s="8">
        <v>406.89699999999999</v>
      </c>
      <c r="E73" s="8">
        <v>221.304</v>
      </c>
      <c r="F73" s="8">
        <v>95.441999999999993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4">
        <f>VLOOKUP(A:A,[2]TDSheet!$A:$F,6,0)</f>
        <v>226.869</v>
      </c>
      <c r="K73" s="14">
        <f t="shared" si="15"/>
        <v>-5.5649999999999977</v>
      </c>
      <c r="L73" s="14">
        <f>VLOOKUP(A:A,[1]TDSheet!$A:$M,13,0)</f>
        <v>60</v>
      </c>
      <c r="M73" s="14">
        <f>VLOOKUP(A:A,[1]TDSheet!$A:$N,14,0)</f>
        <v>60</v>
      </c>
      <c r="N73" s="14">
        <f>VLOOKUP(A:A,[1]TDSheet!$A:$O,15,0)</f>
        <v>60</v>
      </c>
      <c r="O73" s="14">
        <f>VLOOKUP(A:A,[1]TDSheet!$A:$X,24,0)</f>
        <v>40</v>
      </c>
      <c r="P73" s="14"/>
      <c r="Q73" s="14"/>
      <c r="R73" s="14"/>
      <c r="S73" s="14"/>
      <c r="T73" s="14"/>
      <c r="U73" s="14"/>
      <c r="V73" s="14"/>
      <c r="W73" s="14">
        <f t="shared" si="16"/>
        <v>44.260800000000003</v>
      </c>
      <c r="X73" s="16">
        <v>30</v>
      </c>
      <c r="Y73" s="17">
        <f t="shared" si="17"/>
        <v>7.8046939955897763</v>
      </c>
      <c r="Z73" s="14">
        <f t="shared" si="18"/>
        <v>2.1563550591042184</v>
      </c>
      <c r="AA73" s="14"/>
      <c r="AB73" s="14"/>
      <c r="AC73" s="14"/>
      <c r="AD73" s="14">
        <f>VLOOKUP(A:A,[1]TDSheet!$A:$AD,30,0)</f>
        <v>0</v>
      </c>
      <c r="AE73" s="14">
        <f>VLOOKUP(A:A,[1]TDSheet!$A:$AE,31,0)</f>
        <v>31.479399999999998</v>
      </c>
      <c r="AF73" s="14">
        <f>VLOOKUP(A:A,[1]TDSheet!$A:$AF,32,0)</f>
        <v>42.158200000000001</v>
      </c>
      <c r="AG73" s="14">
        <f>VLOOKUP(A:A,[1]TDSheet!$A:$AG,33,0)</f>
        <v>39.160600000000002</v>
      </c>
      <c r="AH73" s="14">
        <f>VLOOKUP(A:A,[3]TDSheet!$A:$D,4,0)</f>
        <v>11.776999999999999</v>
      </c>
      <c r="AI73" s="14">
        <f>VLOOKUP(A:A,[1]TDSheet!$A:$AI,35,0)</f>
        <v>0</v>
      </c>
      <c r="AJ73" s="14">
        <f t="shared" si="19"/>
        <v>30</v>
      </c>
      <c r="AK73" s="14"/>
      <c r="AL73" s="14"/>
      <c r="AM73" s="14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335</v>
      </c>
      <c r="D74" s="8">
        <v>2179</v>
      </c>
      <c r="E74" s="8">
        <v>563</v>
      </c>
      <c r="F74" s="8">
        <v>440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4">
        <f>VLOOKUP(A:A,[2]TDSheet!$A:$F,6,0)</f>
        <v>558</v>
      </c>
      <c r="K74" s="14">
        <f t="shared" si="15"/>
        <v>5</v>
      </c>
      <c r="L74" s="14">
        <f>VLOOKUP(A:A,[1]TDSheet!$A:$M,13,0)</f>
        <v>50</v>
      </c>
      <c r="M74" s="14">
        <f>VLOOKUP(A:A,[1]TDSheet!$A:$N,14,0)</f>
        <v>80</v>
      </c>
      <c r="N74" s="14">
        <f>VLOOKUP(A:A,[1]TDSheet!$A:$O,15,0)</f>
        <v>130</v>
      </c>
      <c r="O74" s="14">
        <f>VLOOKUP(A:A,[1]TDSheet!$A:$X,24,0)</f>
        <v>110</v>
      </c>
      <c r="P74" s="14"/>
      <c r="Q74" s="14"/>
      <c r="R74" s="14"/>
      <c r="S74" s="14"/>
      <c r="T74" s="14"/>
      <c r="U74" s="14"/>
      <c r="V74" s="14"/>
      <c r="W74" s="14">
        <f t="shared" si="16"/>
        <v>112.6</v>
      </c>
      <c r="X74" s="16">
        <v>60</v>
      </c>
      <c r="Y74" s="17">
        <f t="shared" si="17"/>
        <v>7.7264653641207817</v>
      </c>
      <c r="Z74" s="14">
        <f t="shared" si="18"/>
        <v>3.9076376554174068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147</v>
      </c>
      <c r="AF74" s="14">
        <f>VLOOKUP(A:A,[1]TDSheet!$A:$AF,32,0)</f>
        <v>138.19999999999999</v>
      </c>
      <c r="AG74" s="14">
        <f>VLOOKUP(A:A,[1]TDSheet!$A:$AG,33,0)</f>
        <v>137.4</v>
      </c>
      <c r="AH74" s="14">
        <f>VLOOKUP(A:A,[3]TDSheet!$A:$D,4,0)</f>
        <v>98</v>
      </c>
      <c r="AI74" s="14">
        <f>VLOOKUP(A:A,[1]TDSheet!$A:$AI,35,0)</f>
        <v>0</v>
      </c>
      <c r="AJ74" s="14">
        <f t="shared" si="19"/>
        <v>36</v>
      </c>
      <c r="AK74" s="14"/>
      <c r="AL74" s="14"/>
      <c r="AM74" s="14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688</v>
      </c>
      <c r="D75" s="8">
        <v>2097</v>
      </c>
      <c r="E75" s="8">
        <v>861</v>
      </c>
      <c r="F75" s="8">
        <v>296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4">
        <f>VLOOKUP(A:A,[2]TDSheet!$A:$F,6,0)</f>
        <v>890</v>
      </c>
      <c r="K75" s="14">
        <f t="shared" si="15"/>
        <v>-29</v>
      </c>
      <c r="L75" s="14">
        <f>VLOOKUP(A:A,[1]TDSheet!$A:$M,13,0)</f>
        <v>200</v>
      </c>
      <c r="M75" s="14">
        <f>VLOOKUP(A:A,[1]TDSheet!$A:$N,14,0)</f>
        <v>300</v>
      </c>
      <c r="N75" s="14">
        <f>VLOOKUP(A:A,[1]TDSheet!$A:$O,15,0)</f>
        <v>170</v>
      </c>
      <c r="O75" s="14">
        <f>VLOOKUP(A:A,[1]TDSheet!$A:$X,24,0)</f>
        <v>220</v>
      </c>
      <c r="P75" s="14"/>
      <c r="Q75" s="14"/>
      <c r="R75" s="14"/>
      <c r="S75" s="14"/>
      <c r="T75" s="14"/>
      <c r="U75" s="14"/>
      <c r="V75" s="14"/>
      <c r="W75" s="14">
        <f t="shared" si="16"/>
        <v>172.2</v>
      </c>
      <c r="X75" s="16">
        <v>120</v>
      </c>
      <c r="Y75" s="17">
        <f t="shared" si="17"/>
        <v>7.5842044134727065</v>
      </c>
      <c r="Z75" s="14">
        <f t="shared" si="18"/>
        <v>1.7189314750290361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200.2</v>
      </c>
      <c r="AF75" s="14">
        <f>VLOOKUP(A:A,[1]TDSheet!$A:$AF,32,0)</f>
        <v>202.4</v>
      </c>
      <c r="AG75" s="14">
        <f>VLOOKUP(A:A,[1]TDSheet!$A:$AG,33,0)</f>
        <v>164.4</v>
      </c>
      <c r="AH75" s="14">
        <f>VLOOKUP(A:A,[3]TDSheet!$A:$D,4,0)</f>
        <v>158</v>
      </c>
      <c r="AI75" s="14">
        <f>VLOOKUP(A:A,[1]TDSheet!$A:$AI,35,0)</f>
        <v>0</v>
      </c>
      <c r="AJ75" s="14">
        <f t="shared" si="19"/>
        <v>72</v>
      </c>
      <c r="AK75" s="14"/>
      <c r="AL75" s="14"/>
      <c r="AM75" s="14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374</v>
      </c>
      <c r="D76" s="8">
        <v>1018</v>
      </c>
      <c r="E76" s="8">
        <v>754</v>
      </c>
      <c r="F76" s="8">
        <v>381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4">
        <f>VLOOKUP(A:A,[2]TDSheet!$A:$F,6,0)</f>
        <v>786</v>
      </c>
      <c r="K76" s="14">
        <f t="shared" si="15"/>
        <v>-32</v>
      </c>
      <c r="L76" s="14">
        <f>VLOOKUP(A:A,[1]TDSheet!$A:$M,13,0)</f>
        <v>70</v>
      </c>
      <c r="M76" s="14">
        <f>VLOOKUP(A:A,[1]TDSheet!$A:$N,14,0)</f>
        <v>100</v>
      </c>
      <c r="N76" s="14">
        <f>VLOOKUP(A:A,[1]TDSheet!$A:$O,15,0)</f>
        <v>150</v>
      </c>
      <c r="O76" s="14">
        <f>VLOOKUP(A:A,[1]TDSheet!$A:$X,24,0)</f>
        <v>320</v>
      </c>
      <c r="P76" s="14"/>
      <c r="Q76" s="14"/>
      <c r="R76" s="14"/>
      <c r="S76" s="14"/>
      <c r="T76" s="14"/>
      <c r="U76" s="14"/>
      <c r="V76" s="14"/>
      <c r="W76" s="14">
        <f t="shared" si="16"/>
        <v>150.80000000000001</v>
      </c>
      <c r="X76" s="16">
        <v>120</v>
      </c>
      <c r="Y76" s="17">
        <f t="shared" si="17"/>
        <v>7.5663129973474792</v>
      </c>
      <c r="Z76" s="14">
        <f t="shared" si="18"/>
        <v>2.5265251989389919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156</v>
      </c>
      <c r="AF76" s="14">
        <f>VLOOKUP(A:A,[1]TDSheet!$A:$AF,32,0)</f>
        <v>150.4</v>
      </c>
      <c r="AG76" s="14">
        <f>VLOOKUP(A:A,[1]TDSheet!$A:$AG,33,0)</f>
        <v>150.6</v>
      </c>
      <c r="AH76" s="14">
        <f>VLOOKUP(A:A,[3]TDSheet!$A:$D,4,0)</f>
        <v>136</v>
      </c>
      <c r="AI76" s="14">
        <f>VLOOKUP(A:A,[1]TDSheet!$A:$AI,35,0)</f>
        <v>0</v>
      </c>
      <c r="AJ76" s="14">
        <f t="shared" si="19"/>
        <v>48</v>
      </c>
      <c r="AK76" s="14"/>
      <c r="AL76" s="14"/>
      <c r="AM76" s="14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565</v>
      </c>
      <c r="D77" s="8">
        <v>495</v>
      </c>
      <c r="E77" s="8">
        <v>754</v>
      </c>
      <c r="F77" s="8">
        <v>99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4">
        <f>VLOOKUP(A:A,[2]TDSheet!$A:$F,6,0)</f>
        <v>881</v>
      </c>
      <c r="K77" s="14">
        <f t="shared" si="15"/>
        <v>-127</v>
      </c>
      <c r="L77" s="14">
        <f>VLOOKUP(A:A,[1]TDSheet!$A:$M,13,0)</f>
        <v>200</v>
      </c>
      <c r="M77" s="14">
        <f>VLOOKUP(A:A,[1]TDSheet!$A:$N,14,0)</f>
        <v>300</v>
      </c>
      <c r="N77" s="14">
        <f>VLOOKUP(A:A,[1]TDSheet!$A:$O,15,0)</f>
        <v>250</v>
      </c>
      <c r="O77" s="14">
        <f>VLOOKUP(A:A,[1]TDSheet!$A:$X,24,0)</f>
        <v>350</v>
      </c>
      <c r="P77" s="14"/>
      <c r="Q77" s="14"/>
      <c r="R77" s="14"/>
      <c r="S77" s="14"/>
      <c r="T77" s="14"/>
      <c r="U77" s="14"/>
      <c r="V77" s="14"/>
      <c r="W77" s="14">
        <f t="shared" si="16"/>
        <v>150.80000000000001</v>
      </c>
      <c r="X77" s="16">
        <v>200</v>
      </c>
      <c r="Y77" s="17">
        <f t="shared" si="17"/>
        <v>9.2771883289124659</v>
      </c>
      <c r="Z77" s="14">
        <f t="shared" si="18"/>
        <v>0.656498673740053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199.6</v>
      </c>
      <c r="AF77" s="14">
        <f>VLOOKUP(A:A,[1]TDSheet!$A:$AF,32,0)</f>
        <v>193</v>
      </c>
      <c r="AG77" s="14">
        <f>VLOOKUP(A:A,[1]TDSheet!$A:$AG,33,0)</f>
        <v>174.4</v>
      </c>
      <c r="AH77" s="14">
        <f>VLOOKUP(A:A,[3]TDSheet!$A:$D,4,0)</f>
        <v>53</v>
      </c>
      <c r="AI77" s="14">
        <f>VLOOKUP(A:A,[1]TDSheet!$A:$AI,35,0)</f>
        <v>0</v>
      </c>
      <c r="AJ77" s="14">
        <f t="shared" si="19"/>
        <v>66</v>
      </c>
      <c r="AK77" s="14"/>
      <c r="AL77" s="14"/>
      <c r="AM77" s="14"/>
    </row>
    <row r="78" spans="1:39" s="1" customFormat="1" ht="21.95" customHeight="1" outlineLevel="1" x14ac:dyDescent="0.2">
      <c r="A78" s="7" t="s">
        <v>81</v>
      </c>
      <c r="B78" s="7" t="s">
        <v>12</v>
      </c>
      <c r="C78" s="8">
        <v>265</v>
      </c>
      <c r="D78" s="8">
        <v>1084</v>
      </c>
      <c r="E78" s="8">
        <v>610</v>
      </c>
      <c r="F78" s="8">
        <v>387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4">
        <f>VLOOKUP(A:A,[2]TDSheet!$A:$F,6,0)</f>
        <v>637</v>
      </c>
      <c r="K78" s="14">
        <f t="shared" si="15"/>
        <v>-27</v>
      </c>
      <c r="L78" s="14">
        <f>VLOOKUP(A:A,[1]TDSheet!$A:$M,13,0)</f>
        <v>80</v>
      </c>
      <c r="M78" s="14">
        <f>VLOOKUP(A:A,[1]TDSheet!$A:$N,14,0)</f>
        <v>100</v>
      </c>
      <c r="N78" s="14">
        <f>VLOOKUP(A:A,[1]TDSheet!$A:$O,15,0)</f>
        <v>140</v>
      </c>
      <c r="O78" s="14">
        <f>VLOOKUP(A:A,[1]TDSheet!$A:$X,24,0)</f>
        <v>200</v>
      </c>
      <c r="P78" s="14"/>
      <c r="Q78" s="14"/>
      <c r="R78" s="14"/>
      <c r="S78" s="14"/>
      <c r="T78" s="14"/>
      <c r="U78" s="14"/>
      <c r="V78" s="14"/>
      <c r="W78" s="14">
        <f t="shared" si="16"/>
        <v>122</v>
      </c>
      <c r="X78" s="16">
        <v>50</v>
      </c>
      <c r="Y78" s="17">
        <f t="shared" si="17"/>
        <v>7.8442622950819674</v>
      </c>
      <c r="Z78" s="14">
        <f t="shared" si="18"/>
        <v>3.1721311475409837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137.6</v>
      </c>
      <c r="AF78" s="14">
        <f>VLOOKUP(A:A,[1]TDSheet!$A:$AF,32,0)</f>
        <v>126.6</v>
      </c>
      <c r="AG78" s="14">
        <f>VLOOKUP(A:A,[1]TDSheet!$A:$AG,33,0)</f>
        <v>134.4</v>
      </c>
      <c r="AH78" s="14">
        <f>VLOOKUP(A:A,[3]TDSheet!$A:$D,4,0)</f>
        <v>87</v>
      </c>
      <c r="AI78" s="14">
        <f>VLOOKUP(A:A,[1]TDSheet!$A:$AI,35,0)</f>
        <v>0</v>
      </c>
      <c r="AJ78" s="14">
        <f t="shared" si="19"/>
        <v>17.5</v>
      </c>
      <c r="AK78" s="14"/>
      <c r="AL78" s="14"/>
      <c r="AM78" s="14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790</v>
      </c>
      <c r="D79" s="8">
        <v>582</v>
      </c>
      <c r="E79" s="8">
        <v>319</v>
      </c>
      <c r="F79" s="8">
        <v>818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4">
        <f>VLOOKUP(A:A,[2]TDSheet!$A:$F,6,0)</f>
        <v>314</v>
      </c>
      <c r="K79" s="14">
        <f t="shared" si="15"/>
        <v>5</v>
      </c>
      <c r="L79" s="14">
        <f>VLOOKUP(A:A,[1]TDSheet!$A:$M,13,0)</f>
        <v>0</v>
      </c>
      <c r="M79" s="14">
        <f>VLOOKUP(A:A,[1]TDSheet!$A:$N,14,0)</f>
        <v>0</v>
      </c>
      <c r="N79" s="14">
        <f>VLOOKUP(A:A,[1]TDSheet!$A:$O,15,0)</f>
        <v>0</v>
      </c>
      <c r="O79" s="14">
        <f>VLOOKUP(A:A,[1]TDSheet!$A:$X,24,0)</f>
        <v>0</v>
      </c>
      <c r="P79" s="14"/>
      <c r="Q79" s="14"/>
      <c r="R79" s="14"/>
      <c r="S79" s="14"/>
      <c r="T79" s="14"/>
      <c r="U79" s="14"/>
      <c r="V79" s="14"/>
      <c r="W79" s="14">
        <f t="shared" si="16"/>
        <v>63.8</v>
      </c>
      <c r="X79" s="16"/>
      <c r="Y79" s="17">
        <f t="shared" si="17"/>
        <v>12.821316614420063</v>
      </c>
      <c r="Z79" s="14">
        <f t="shared" si="18"/>
        <v>12.821316614420063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59</v>
      </c>
      <c r="AF79" s="14">
        <f>VLOOKUP(A:A,[1]TDSheet!$A:$AF,32,0)</f>
        <v>67</v>
      </c>
      <c r="AG79" s="14">
        <f>VLOOKUP(A:A,[1]TDSheet!$A:$AG,33,0)</f>
        <v>51</v>
      </c>
      <c r="AH79" s="14">
        <f>VLOOKUP(A:A,[3]TDSheet!$A:$D,4,0)</f>
        <v>93</v>
      </c>
      <c r="AI79" s="14" t="str">
        <f>VLOOKUP(A:A,[1]TDSheet!$A:$AI,35,0)</f>
        <v>октяб</v>
      </c>
      <c r="AJ79" s="14">
        <f t="shared" si="19"/>
        <v>0</v>
      </c>
      <c r="AK79" s="14"/>
      <c r="AL79" s="14"/>
      <c r="AM79" s="14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2368</v>
      </c>
      <c r="D80" s="8">
        <v>26895</v>
      </c>
      <c r="E80" s="8">
        <v>6286</v>
      </c>
      <c r="F80" s="8">
        <v>3907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4">
        <f>VLOOKUP(A:A,[2]TDSheet!$A:$F,6,0)</f>
        <v>6372</v>
      </c>
      <c r="K80" s="14">
        <f t="shared" si="15"/>
        <v>-86</v>
      </c>
      <c r="L80" s="14">
        <f>VLOOKUP(A:A,[1]TDSheet!$A:$M,13,0)</f>
        <v>700</v>
      </c>
      <c r="M80" s="14">
        <f>VLOOKUP(A:A,[1]TDSheet!$A:$N,14,0)</f>
        <v>1000</v>
      </c>
      <c r="N80" s="14">
        <f>VLOOKUP(A:A,[1]TDSheet!$A:$O,15,0)</f>
        <v>1300</v>
      </c>
      <c r="O80" s="14">
        <f>VLOOKUP(A:A,[1]TDSheet!$A:$X,24,0)</f>
        <v>1100</v>
      </c>
      <c r="P80" s="14"/>
      <c r="Q80" s="14"/>
      <c r="R80" s="14"/>
      <c r="S80" s="14"/>
      <c r="T80" s="14"/>
      <c r="U80" s="14"/>
      <c r="V80" s="14"/>
      <c r="W80" s="14">
        <f t="shared" si="16"/>
        <v>1077.2</v>
      </c>
      <c r="X80" s="16">
        <v>1000</v>
      </c>
      <c r="Y80" s="17">
        <f t="shared" si="17"/>
        <v>8.3614927590048271</v>
      </c>
      <c r="Z80" s="14">
        <f t="shared" si="18"/>
        <v>3.6269959153360563</v>
      </c>
      <c r="AA80" s="14"/>
      <c r="AB80" s="14"/>
      <c r="AC80" s="14"/>
      <c r="AD80" s="14">
        <f>VLOOKUP(A:A,[1]TDSheet!$A:$AD,30,0)</f>
        <v>900</v>
      </c>
      <c r="AE80" s="14">
        <f>VLOOKUP(A:A,[1]TDSheet!$A:$AE,31,0)</f>
        <v>689</v>
      </c>
      <c r="AF80" s="14">
        <f>VLOOKUP(A:A,[1]TDSheet!$A:$AF,32,0)</f>
        <v>671.4</v>
      </c>
      <c r="AG80" s="14">
        <f>VLOOKUP(A:A,[1]TDSheet!$A:$AG,33,0)</f>
        <v>1099.4000000000001</v>
      </c>
      <c r="AH80" s="14">
        <f>VLOOKUP(A:A,[3]TDSheet!$A:$D,4,0)</f>
        <v>864</v>
      </c>
      <c r="AI80" s="14" t="str">
        <f>VLOOKUP(A:A,[1]TDSheet!$A:$AI,35,0)</f>
        <v>октяб, жц700</v>
      </c>
      <c r="AJ80" s="14">
        <f t="shared" si="19"/>
        <v>350</v>
      </c>
      <c r="AK80" s="14"/>
      <c r="AL80" s="14"/>
      <c r="AM80" s="14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3473</v>
      </c>
      <c r="D81" s="8">
        <v>45648</v>
      </c>
      <c r="E81" s="8">
        <v>14250</v>
      </c>
      <c r="F81" s="8">
        <v>5464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45</v>
      </c>
      <c r="J81" s="14">
        <f>VLOOKUP(A:A,[2]TDSheet!$A:$F,6,0)</f>
        <v>14342</v>
      </c>
      <c r="K81" s="14">
        <f t="shared" si="15"/>
        <v>-92</v>
      </c>
      <c r="L81" s="14">
        <f>VLOOKUP(A:A,[1]TDSheet!$A:$M,13,0)</f>
        <v>1900</v>
      </c>
      <c r="M81" s="14">
        <f>VLOOKUP(A:A,[1]TDSheet!$A:$N,14,0)</f>
        <v>3400</v>
      </c>
      <c r="N81" s="14">
        <f>VLOOKUP(A:A,[1]TDSheet!$A:$O,15,0)</f>
        <v>2600</v>
      </c>
      <c r="O81" s="14">
        <f>VLOOKUP(A:A,[1]TDSheet!$A:$X,24,0)</f>
        <v>2300</v>
      </c>
      <c r="P81" s="14"/>
      <c r="Q81" s="14"/>
      <c r="R81" s="14"/>
      <c r="S81" s="14"/>
      <c r="T81" s="14"/>
      <c r="U81" s="14"/>
      <c r="V81" s="14"/>
      <c r="W81" s="14">
        <f t="shared" si="16"/>
        <v>2409.6</v>
      </c>
      <c r="X81" s="16">
        <v>2100</v>
      </c>
      <c r="Y81" s="17">
        <f t="shared" si="17"/>
        <v>7.3721779548472774</v>
      </c>
      <c r="Z81" s="14">
        <f t="shared" si="18"/>
        <v>2.2675962815405049</v>
      </c>
      <c r="AA81" s="14"/>
      <c r="AB81" s="14"/>
      <c r="AC81" s="14"/>
      <c r="AD81" s="14">
        <f>VLOOKUP(A:A,[1]TDSheet!$A:$AD,30,0)</f>
        <v>2202</v>
      </c>
      <c r="AE81" s="14">
        <f>VLOOKUP(A:A,[1]TDSheet!$A:$AE,31,0)</f>
        <v>2194.4</v>
      </c>
      <c r="AF81" s="14">
        <f>VLOOKUP(A:A,[1]TDSheet!$A:$AF,32,0)</f>
        <v>2216.8000000000002</v>
      </c>
      <c r="AG81" s="14">
        <f>VLOOKUP(A:A,[1]TDSheet!$A:$AG,33,0)</f>
        <v>2347.4</v>
      </c>
      <c r="AH81" s="14">
        <f>VLOOKUP(A:A,[3]TDSheet!$A:$D,4,0)</f>
        <v>2566</v>
      </c>
      <c r="AI81" s="14" t="str">
        <f>VLOOKUP(A:A,[1]TDSheet!$A:$AI,35,0)</f>
        <v>оконч, жц1100</v>
      </c>
      <c r="AJ81" s="14">
        <f t="shared" si="19"/>
        <v>735</v>
      </c>
      <c r="AK81" s="14"/>
      <c r="AL81" s="14"/>
      <c r="AM81" s="14"/>
    </row>
    <row r="82" spans="1:39" s="1" customFormat="1" ht="21.95" customHeight="1" outlineLevel="1" x14ac:dyDescent="0.2">
      <c r="A82" s="7" t="s">
        <v>85</v>
      </c>
      <c r="B82" s="7" t="s">
        <v>12</v>
      </c>
      <c r="C82" s="8">
        <v>821</v>
      </c>
      <c r="D82" s="8">
        <v>1201</v>
      </c>
      <c r="E82" s="8">
        <v>553</v>
      </c>
      <c r="F82" s="8">
        <v>739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4">
        <f>VLOOKUP(A:A,[2]TDSheet!$A:$F,6,0)</f>
        <v>581</v>
      </c>
      <c r="K82" s="14">
        <f t="shared" si="15"/>
        <v>-28</v>
      </c>
      <c r="L82" s="14">
        <f>VLOOKUP(A:A,[1]TDSheet!$A:$M,13,0)</f>
        <v>0</v>
      </c>
      <c r="M82" s="14">
        <f>VLOOKUP(A:A,[1]TDSheet!$A:$N,14,0)</f>
        <v>100</v>
      </c>
      <c r="N82" s="14">
        <f>VLOOKUP(A:A,[1]TDSheet!$A:$O,15,0)</f>
        <v>100</v>
      </c>
      <c r="O82" s="14">
        <f>VLOOKUP(A:A,[1]TDSheet!$A:$X,24,0)</f>
        <v>100</v>
      </c>
      <c r="P82" s="14"/>
      <c r="Q82" s="14"/>
      <c r="R82" s="14"/>
      <c r="S82" s="14"/>
      <c r="T82" s="14"/>
      <c r="U82" s="14"/>
      <c r="V82" s="14"/>
      <c r="W82" s="14">
        <f t="shared" si="16"/>
        <v>110.6</v>
      </c>
      <c r="X82" s="16">
        <v>100</v>
      </c>
      <c r="Y82" s="17">
        <f t="shared" si="17"/>
        <v>10.298372513562388</v>
      </c>
      <c r="Z82" s="14">
        <f t="shared" si="18"/>
        <v>6.6817359855334546</v>
      </c>
      <c r="AA82" s="14"/>
      <c r="AB82" s="14"/>
      <c r="AC82" s="14"/>
      <c r="AD82" s="14">
        <f>VLOOKUP(A:A,[1]TDSheet!$A:$AD,30,0)</f>
        <v>0</v>
      </c>
      <c r="AE82" s="14">
        <f>VLOOKUP(A:A,[1]TDSheet!$A:$AE,31,0)</f>
        <v>165</v>
      </c>
      <c r="AF82" s="14">
        <f>VLOOKUP(A:A,[1]TDSheet!$A:$AF,32,0)</f>
        <v>163.4</v>
      </c>
      <c r="AG82" s="14">
        <f>VLOOKUP(A:A,[1]TDSheet!$A:$AG,33,0)</f>
        <v>134.19999999999999</v>
      </c>
      <c r="AH82" s="14">
        <f>VLOOKUP(A:A,[3]TDSheet!$A:$D,4,0)</f>
        <v>80</v>
      </c>
      <c r="AI82" s="14" t="str">
        <f>VLOOKUP(A:A,[1]TDSheet!$A:$AI,35,0)</f>
        <v>октяб</v>
      </c>
      <c r="AJ82" s="14">
        <f t="shared" si="19"/>
        <v>40</v>
      </c>
      <c r="AK82" s="14"/>
      <c r="AL82" s="14"/>
      <c r="AM82" s="14"/>
    </row>
    <row r="83" spans="1:39" s="1" customFormat="1" ht="21.95" customHeight="1" outlineLevel="1" x14ac:dyDescent="0.2">
      <c r="A83" s="7" t="s">
        <v>86</v>
      </c>
      <c r="B83" s="7" t="s">
        <v>8</v>
      </c>
      <c r="C83" s="8">
        <v>291.70299999999997</v>
      </c>
      <c r="D83" s="8">
        <v>835.92499999999995</v>
      </c>
      <c r="E83" s="8">
        <v>221.24100000000001</v>
      </c>
      <c r="F83" s="8">
        <v>171.89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4">
        <f>VLOOKUP(A:A,[2]TDSheet!$A:$F,6,0)</f>
        <v>250.24700000000001</v>
      </c>
      <c r="K83" s="14">
        <f t="shared" si="15"/>
        <v>-29.006</v>
      </c>
      <c r="L83" s="14">
        <f>VLOOKUP(A:A,[1]TDSheet!$A:$M,13,0)</f>
        <v>0</v>
      </c>
      <c r="M83" s="14">
        <f>VLOOKUP(A:A,[1]TDSheet!$A:$N,14,0)</f>
        <v>20</v>
      </c>
      <c r="N83" s="14">
        <f>VLOOKUP(A:A,[1]TDSheet!$A:$O,15,0)</f>
        <v>50</v>
      </c>
      <c r="O83" s="14">
        <f>VLOOKUP(A:A,[1]TDSheet!$A:$X,24,0)</f>
        <v>50</v>
      </c>
      <c r="P83" s="14"/>
      <c r="Q83" s="14"/>
      <c r="R83" s="14"/>
      <c r="S83" s="14"/>
      <c r="T83" s="14"/>
      <c r="U83" s="14"/>
      <c r="V83" s="14"/>
      <c r="W83" s="14">
        <f t="shared" si="16"/>
        <v>44.248200000000004</v>
      </c>
      <c r="X83" s="16">
        <v>50</v>
      </c>
      <c r="Y83" s="17">
        <f t="shared" si="17"/>
        <v>7.7266419876966737</v>
      </c>
      <c r="Z83" s="14">
        <f t="shared" si="18"/>
        <v>3.8846777948029518</v>
      </c>
      <c r="AA83" s="14"/>
      <c r="AB83" s="14"/>
      <c r="AC83" s="14"/>
      <c r="AD83" s="14">
        <f>VLOOKUP(A:A,[1]TDSheet!$A:$AD,30,0)</f>
        <v>0</v>
      </c>
      <c r="AE83" s="14">
        <f>VLOOKUP(A:A,[1]TDSheet!$A:$AE,31,0)</f>
        <v>92.279799999999994</v>
      </c>
      <c r="AF83" s="14">
        <f>VLOOKUP(A:A,[1]TDSheet!$A:$AF,32,0)</f>
        <v>65.90979999999999</v>
      </c>
      <c r="AG83" s="14">
        <f>VLOOKUP(A:A,[1]TDSheet!$A:$AG,33,0)</f>
        <v>43.490200000000002</v>
      </c>
      <c r="AH83" s="14">
        <f>VLOOKUP(A:A,[3]TDSheet!$A:$D,4,0)</f>
        <v>45.307000000000002</v>
      </c>
      <c r="AI83" s="14">
        <f>VLOOKUP(A:A,[1]TDSheet!$A:$AI,35,0)</f>
        <v>0</v>
      </c>
      <c r="AJ83" s="14">
        <f t="shared" si="19"/>
        <v>50</v>
      </c>
      <c r="AK83" s="14"/>
      <c r="AL83" s="14"/>
      <c r="AM83" s="14"/>
    </row>
    <row r="84" spans="1:39" s="1" customFormat="1" ht="21.95" customHeight="1" outlineLevel="1" x14ac:dyDescent="0.2">
      <c r="A84" s="7" t="s">
        <v>87</v>
      </c>
      <c r="B84" s="7" t="s">
        <v>12</v>
      </c>
      <c r="C84" s="8">
        <v>137</v>
      </c>
      <c r="D84" s="8">
        <v>886</v>
      </c>
      <c r="E84" s="8">
        <v>278</v>
      </c>
      <c r="F84" s="8">
        <v>85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4">
        <f>VLOOKUP(A:A,[2]TDSheet!$A:$F,6,0)</f>
        <v>294</v>
      </c>
      <c r="K84" s="14">
        <f t="shared" si="15"/>
        <v>-16</v>
      </c>
      <c r="L84" s="14">
        <f>VLOOKUP(A:A,[1]TDSheet!$A:$M,13,0)</f>
        <v>0</v>
      </c>
      <c r="M84" s="14">
        <f>VLOOKUP(A:A,[1]TDSheet!$A:$N,14,0)</f>
        <v>120</v>
      </c>
      <c r="N84" s="14">
        <f>VLOOKUP(A:A,[1]TDSheet!$A:$O,15,0)</f>
        <v>50</v>
      </c>
      <c r="O84" s="14">
        <f>VLOOKUP(A:A,[1]TDSheet!$A:$X,24,0)</f>
        <v>150</v>
      </c>
      <c r="P84" s="14"/>
      <c r="Q84" s="14"/>
      <c r="R84" s="14"/>
      <c r="S84" s="14"/>
      <c r="T84" s="14"/>
      <c r="U84" s="14"/>
      <c r="V84" s="14"/>
      <c r="W84" s="14">
        <f t="shared" si="16"/>
        <v>55.6</v>
      </c>
      <c r="X84" s="16">
        <v>30</v>
      </c>
      <c r="Y84" s="17">
        <f t="shared" si="17"/>
        <v>7.8237410071942444</v>
      </c>
      <c r="Z84" s="14">
        <f t="shared" si="18"/>
        <v>1.5287769784172662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53.8</v>
      </c>
      <c r="AF84" s="14">
        <f>VLOOKUP(A:A,[1]TDSheet!$A:$AF,32,0)</f>
        <v>51.6</v>
      </c>
      <c r="AG84" s="14">
        <f>VLOOKUP(A:A,[1]TDSheet!$A:$AG,33,0)</f>
        <v>52</v>
      </c>
      <c r="AH84" s="14">
        <f>VLOOKUP(A:A,[3]TDSheet!$A:$D,4,0)</f>
        <v>37</v>
      </c>
      <c r="AI84" s="14">
        <f>VLOOKUP(A:A,[1]TDSheet!$A:$AI,35,0)</f>
        <v>0</v>
      </c>
      <c r="AJ84" s="14">
        <f t="shared" si="19"/>
        <v>12</v>
      </c>
      <c r="AK84" s="14"/>
      <c r="AL84" s="14"/>
      <c r="AM84" s="14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130.19399999999999</v>
      </c>
      <c r="D85" s="8">
        <v>92.528000000000006</v>
      </c>
      <c r="E85" s="8">
        <v>72.358999999999995</v>
      </c>
      <c r="F85" s="8">
        <v>80.153999999999996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4">
        <f>VLOOKUP(A:A,[2]TDSheet!$A:$F,6,0)</f>
        <v>72.194000000000003</v>
      </c>
      <c r="K85" s="14">
        <f t="shared" si="15"/>
        <v>0.16499999999999204</v>
      </c>
      <c r="L85" s="14">
        <f>VLOOKUP(A:A,[1]TDSheet!$A:$M,13,0)</f>
        <v>0</v>
      </c>
      <c r="M85" s="14">
        <f>VLOOKUP(A:A,[1]TDSheet!$A:$N,14,0)</f>
        <v>20</v>
      </c>
      <c r="N85" s="14">
        <f>VLOOKUP(A:A,[1]TDSheet!$A:$O,15,0)</f>
        <v>0</v>
      </c>
      <c r="O85" s="14">
        <f>VLOOKUP(A:A,[1]TDSheet!$A:$X,24,0)</f>
        <v>20</v>
      </c>
      <c r="P85" s="14"/>
      <c r="Q85" s="14"/>
      <c r="R85" s="14"/>
      <c r="S85" s="14"/>
      <c r="T85" s="14"/>
      <c r="U85" s="14"/>
      <c r="V85" s="14"/>
      <c r="W85" s="14">
        <f t="shared" si="16"/>
        <v>14.471799999999998</v>
      </c>
      <c r="X85" s="16"/>
      <c r="Y85" s="17">
        <f t="shared" si="17"/>
        <v>8.3026299423706806</v>
      </c>
      <c r="Z85" s="14">
        <f t="shared" si="18"/>
        <v>5.5386337566854165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14.1768</v>
      </c>
      <c r="AF85" s="14">
        <f>VLOOKUP(A:A,[1]TDSheet!$A:$AF,32,0)</f>
        <v>20.174799999999998</v>
      </c>
      <c r="AG85" s="14">
        <f>VLOOKUP(A:A,[1]TDSheet!$A:$AG,33,0)</f>
        <v>12.748999999999999</v>
      </c>
      <c r="AH85" s="14">
        <f>VLOOKUP(A:A,[3]TDSheet!$A:$D,4,0)</f>
        <v>12.996</v>
      </c>
      <c r="AI85" s="14">
        <f>VLOOKUP(A:A,[1]TDSheet!$A:$AI,35,0)</f>
        <v>0</v>
      </c>
      <c r="AJ85" s="14">
        <f t="shared" si="19"/>
        <v>0</v>
      </c>
      <c r="AK85" s="14"/>
      <c r="AL85" s="14"/>
      <c r="AM85" s="14"/>
    </row>
    <row r="86" spans="1:39" s="1" customFormat="1" ht="21.95" customHeight="1" outlineLevel="1" x14ac:dyDescent="0.2">
      <c r="A86" s="7" t="s">
        <v>89</v>
      </c>
      <c r="B86" s="7" t="s">
        <v>12</v>
      </c>
      <c r="C86" s="8">
        <v>210</v>
      </c>
      <c r="D86" s="8">
        <v>1615</v>
      </c>
      <c r="E86" s="8">
        <v>609</v>
      </c>
      <c r="F86" s="8">
        <v>852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4">
        <f>VLOOKUP(A:A,[2]TDSheet!$A:$F,6,0)</f>
        <v>636</v>
      </c>
      <c r="K86" s="14">
        <f t="shared" si="15"/>
        <v>-27</v>
      </c>
      <c r="L86" s="14">
        <f>VLOOKUP(A:A,[1]TDSheet!$A:$M,13,0)</f>
        <v>0</v>
      </c>
      <c r="M86" s="14">
        <f>VLOOKUP(A:A,[1]TDSheet!$A:$N,14,0)</f>
        <v>100</v>
      </c>
      <c r="N86" s="14">
        <f>VLOOKUP(A:A,[1]TDSheet!$A:$O,15,0)</f>
        <v>0</v>
      </c>
      <c r="O86" s="14">
        <f>VLOOKUP(A:A,[1]TDSheet!$A:$X,24,0)</f>
        <v>0</v>
      </c>
      <c r="P86" s="14"/>
      <c r="Q86" s="14"/>
      <c r="R86" s="14"/>
      <c r="S86" s="14"/>
      <c r="T86" s="14"/>
      <c r="U86" s="14"/>
      <c r="V86" s="14"/>
      <c r="W86" s="14">
        <f t="shared" si="16"/>
        <v>121.8</v>
      </c>
      <c r="X86" s="16"/>
      <c r="Y86" s="17">
        <f t="shared" si="17"/>
        <v>7.8160919540229887</v>
      </c>
      <c r="Z86" s="14">
        <f t="shared" si="18"/>
        <v>6.9950738916256157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147.6</v>
      </c>
      <c r="AF86" s="14">
        <f>VLOOKUP(A:A,[1]TDSheet!$A:$AF,32,0)</f>
        <v>123</v>
      </c>
      <c r="AG86" s="14">
        <f>VLOOKUP(A:A,[1]TDSheet!$A:$AG,33,0)</f>
        <v>144.6</v>
      </c>
      <c r="AH86" s="14">
        <f>VLOOKUP(A:A,[3]TDSheet!$A:$D,4,0)</f>
        <v>80</v>
      </c>
      <c r="AI86" s="14">
        <f>VLOOKUP(A:A,[1]TDSheet!$A:$AI,35,0)</f>
        <v>0</v>
      </c>
      <c r="AJ86" s="14">
        <f t="shared" si="19"/>
        <v>0</v>
      </c>
      <c r="AK86" s="14"/>
      <c r="AL86" s="14"/>
      <c r="AM86" s="14"/>
    </row>
    <row r="87" spans="1:39" s="1" customFormat="1" ht="11.1" customHeight="1" outlineLevel="1" x14ac:dyDescent="0.2">
      <c r="A87" s="7" t="s">
        <v>90</v>
      </c>
      <c r="B87" s="7" t="s">
        <v>12</v>
      </c>
      <c r="C87" s="8">
        <v>299</v>
      </c>
      <c r="D87" s="8">
        <v>2058</v>
      </c>
      <c r="E87" s="8">
        <v>330</v>
      </c>
      <c r="F87" s="8">
        <v>846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4">
        <f>VLOOKUP(A:A,[2]TDSheet!$A:$F,6,0)</f>
        <v>354</v>
      </c>
      <c r="K87" s="14">
        <f t="shared" si="15"/>
        <v>-24</v>
      </c>
      <c r="L87" s="14">
        <f>VLOOKUP(A:A,[1]TDSheet!$A:$M,13,0)</f>
        <v>0</v>
      </c>
      <c r="M87" s="14">
        <f>VLOOKUP(A:A,[1]TDSheet!$A:$N,14,0)</f>
        <v>0</v>
      </c>
      <c r="N87" s="14">
        <f>VLOOKUP(A:A,[1]TDSheet!$A:$O,15,0)</f>
        <v>0</v>
      </c>
      <c r="O87" s="14">
        <f>VLOOKUP(A:A,[1]TDSheet!$A:$X,24,0)</f>
        <v>0</v>
      </c>
      <c r="P87" s="14"/>
      <c r="Q87" s="14"/>
      <c r="R87" s="14"/>
      <c r="S87" s="14"/>
      <c r="T87" s="14"/>
      <c r="U87" s="14"/>
      <c r="V87" s="14"/>
      <c r="W87" s="14">
        <f t="shared" si="16"/>
        <v>66</v>
      </c>
      <c r="X87" s="16"/>
      <c r="Y87" s="17">
        <f t="shared" si="17"/>
        <v>12.818181818181818</v>
      </c>
      <c r="Z87" s="14">
        <f t="shared" si="18"/>
        <v>12.818181818181818</v>
      </c>
      <c r="AA87" s="14"/>
      <c r="AB87" s="14"/>
      <c r="AC87" s="14"/>
      <c r="AD87" s="14">
        <f>VLOOKUP(A:A,[1]TDSheet!$A:$AD,30,0)</f>
        <v>0</v>
      </c>
      <c r="AE87" s="14">
        <f>VLOOKUP(A:A,[1]TDSheet!$A:$AE,31,0)</f>
        <v>193.4</v>
      </c>
      <c r="AF87" s="14">
        <f>VLOOKUP(A:A,[1]TDSheet!$A:$AF,32,0)</f>
        <v>192.2</v>
      </c>
      <c r="AG87" s="14">
        <f>VLOOKUP(A:A,[1]TDSheet!$A:$AG,33,0)</f>
        <v>141</v>
      </c>
      <c r="AH87" s="14">
        <f>VLOOKUP(A:A,[3]TDSheet!$A:$D,4,0)</f>
        <v>61</v>
      </c>
      <c r="AI87" s="14" t="str">
        <f>VLOOKUP(A:A,[1]TDSheet!$A:$AI,35,0)</f>
        <v>оконч</v>
      </c>
      <c r="AJ87" s="14">
        <f t="shared" si="19"/>
        <v>0</v>
      </c>
      <c r="AK87" s="14"/>
      <c r="AL87" s="14"/>
      <c r="AM87" s="14"/>
    </row>
    <row r="88" spans="1:39" s="1" customFormat="1" ht="11.1" customHeight="1" outlineLevel="1" x14ac:dyDescent="0.2">
      <c r="A88" s="7" t="s">
        <v>91</v>
      </c>
      <c r="B88" s="7" t="s">
        <v>8</v>
      </c>
      <c r="C88" s="8">
        <v>259.726</v>
      </c>
      <c r="D88" s="8">
        <v>1290.605</v>
      </c>
      <c r="E88" s="8">
        <v>464.78399999999999</v>
      </c>
      <c r="F88" s="8">
        <v>160.12200000000001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4">
        <f>VLOOKUP(A:A,[2]TDSheet!$A:$F,6,0)</f>
        <v>517.28399999999999</v>
      </c>
      <c r="K88" s="14">
        <f t="shared" si="15"/>
        <v>-52.5</v>
      </c>
      <c r="L88" s="14">
        <f>VLOOKUP(A:A,[1]TDSheet!$A:$M,13,0)</f>
        <v>100</v>
      </c>
      <c r="M88" s="14">
        <f>VLOOKUP(A:A,[1]TDSheet!$A:$N,14,0)</f>
        <v>170</v>
      </c>
      <c r="N88" s="14">
        <f>VLOOKUP(A:A,[1]TDSheet!$A:$O,15,0)</f>
        <v>120</v>
      </c>
      <c r="O88" s="14">
        <f>VLOOKUP(A:A,[1]TDSheet!$A:$X,24,0)</f>
        <v>100</v>
      </c>
      <c r="P88" s="14"/>
      <c r="Q88" s="14"/>
      <c r="R88" s="14"/>
      <c r="S88" s="14"/>
      <c r="T88" s="14"/>
      <c r="U88" s="14"/>
      <c r="V88" s="14"/>
      <c r="W88" s="14">
        <f t="shared" si="16"/>
        <v>92.956800000000001</v>
      </c>
      <c r="X88" s="16">
        <v>50</v>
      </c>
      <c r="Y88" s="17">
        <f t="shared" si="17"/>
        <v>7.5316921408654354</v>
      </c>
      <c r="Z88" s="14">
        <f t="shared" si="18"/>
        <v>1.722542084064856</v>
      </c>
      <c r="AA88" s="14"/>
      <c r="AB88" s="14"/>
      <c r="AC88" s="14"/>
      <c r="AD88" s="14">
        <f>VLOOKUP(A:A,[1]TDSheet!$A:$AD,30,0)</f>
        <v>0</v>
      </c>
      <c r="AE88" s="14">
        <f>VLOOKUP(A:A,[1]TDSheet!$A:$AE,31,0)</f>
        <v>101.1546</v>
      </c>
      <c r="AF88" s="14">
        <f>VLOOKUP(A:A,[1]TDSheet!$A:$AF,32,0)</f>
        <v>84.976599999999991</v>
      </c>
      <c r="AG88" s="14">
        <f>VLOOKUP(A:A,[1]TDSheet!$A:$AG,33,0)</f>
        <v>83.524199999999993</v>
      </c>
      <c r="AH88" s="14">
        <f>VLOOKUP(A:A,[3]TDSheet!$A:$D,4,0)</f>
        <v>107.327</v>
      </c>
      <c r="AI88" s="14">
        <f>VLOOKUP(A:A,[1]TDSheet!$A:$AI,35,0)</f>
        <v>0</v>
      </c>
      <c r="AJ88" s="14">
        <f t="shared" si="19"/>
        <v>50</v>
      </c>
      <c r="AK88" s="14"/>
      <c r="AL88" s="14"/>
      <c r="AM88" s="14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2784.002</v>
      </c>
      <c r="D89" s="8">
        <v>10227.067999999999</v>
      </c>
      <c r="E89" s="8">
        <v>4620.8760000000002</v>
      </c>
      <c r="F89" s="8">
        <v>1964.836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4">
        <f>VLOOKUP(A:A,[2]TDSheet!$A:$F,6,0)</f>
        <v>4650.9160000000002</v>
      </c>
      <c r="K89" s="14">
        <f t="shared" si="15"/>
        <v>-30.039999999999964</v>
      </c>
      <c r="L89" s="14">
        <f>VLOOKUP(A:A,[1]TDSheet!$A:$M,13,0)</f>
        <v>800</v>
      </c>
      <c r="M89" s="14">
        <f>VLOOKUP(A:A,[1]TDSheet!$A:$N,14,0)</f>
        <v>1300</v>
      </c>
      <c r="N89" s="14">
        <f>VLOOKUP(A:A,[1]TDSheet!$A:$O,15,0)</f>
        <v>1200</v>
      </c>
      <c r="O89" s="14">
        <f>VLOOKUP(A:A,[1]TDSheet!$A:$X,24,0)</f>
        <v>1000</v>
      </c>
      <c r="P89" s="14"/>
      <c r="Q89" s="14"/>
      <c r="R89" s="14"/>
      <c r="S89" s="14"/>
      <c r="T89" s="14"/>
      <c r="U89" s="14"/>
      <c r="V89" s="14"/>
      <c r="W89" s="14">
        <f t="shared" si="16"/>
        <v>924.17520000000002</v>
      </c>
      <c r="X89" s="16">
        <v>1000</v>
      </c>
      <c r="Y89" s="17">
        <f t="shared" si="17"/>
        <v>7.8608861176971638</v>
      </c>
      <c r="Z89" s="14">
        <f t="shared" si="18"/>
        <v>2.1260427676483853</v>
      </c>
      <c r="AA89" s="14"/>
      <c r="AB89" s="14"/>
      <c r="AC89" s="14"/>
      <c r="AD89" s="14">
        <f>VLOOKUP(A:A,[1]TDSheet!$A:$AD,30,0)</f>
        <v>0</v>
      </c>
      <c r="AE89" s="14">
        <f>VLOOKUP(A:A,[1]TDSheet!$A:$AE,31,0)</f>
        <v>839.7023999999999</v>
      </c>
      <c r="AF89" s="14">
        <f>VLOOKUP(A:A,[1]TDSheet!$A:$AF,32,0)</f>
        <v>864.83359999999993</v>
      </c>
      <c r="AG89" s="14">
        <f>VLOOKUP(A:A,[1]TDSheet!$A:$AG,33,0)</f>
        <v>823.68780000000004</v>
      </c>
      <c r="AH89" s="14">
        <f>VLOOKUP(A:A,[3]TDSheet!$A:$D,4,0)</f>
        <v>932.83500000000004</v>
      </c>
      <c r="AI89" s="14" t="str">
        <f>VLOOKUP(A:A,[1]TDSheet!$A:$AI,35,0)</f>
        <v>октяб</v>
      </c>
      <c r="AJ89" s="14">
        <f t="shared" si="19"/>
        <v>1000</v>
      </c>
      <c r="AK89" s="14"/>
      <c r="AL89" s="14"/>
      <c r="AM89" s="14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3375.6379999999999</v>
      </c>
      <c r="D90" s="8">
        <v>16371.77</v>
      </c>
      <c r="E90" s="8">
        <v>5283.5680000000002</v>
      </c>
      <c r="F90" s="8">
        <v>3784.69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4">
        <f>VLOOKUP(A:A,[2]TDSheet!$A:$F,6,0)</f>
        <v>5327.3050000000003</v>
      </c>
      <c r="K90" s="14">
        <f t="shared" si="15"/>
        <v>-43.73700000000008</v>
      </c>
      <c r="L90" s="14">
        <f>VLOOKUP(A:A,[1]TDSheet!$A:$M,13,0)</f>
        <v>0</v>
      </c>
      <c r="M90" s="14">
        <f>VLOOKUP(A:A,[1]TDSheet!$A:$N,14,0)</f>
        <v>500</v>
      </c>
      <c r="N90" s="14">
        <f>VLOOKUP(A:A,[1]TDSheet!$A:$O,15,0)</f>
        <v>1200</v>
      </c>
      <c r="O90" s="14">
        <f>VLOOKUP(A:A,[1]TDSheet!$A:$X,24,0)</f>
        <v>1600</v>
      </c>
      <c r="P90" s="14"/>
      <c r="Q90" s="14"/>
      <c r="R90" s="14"/>
      <c r="S90" s="14"/>
      <c r="T90" s="14"/>
      <c r="U90" s="14"/>
      <c r="V90" s="14"/>
      <c r="W90" s="14">
        <f t="shared" si="16"/>
        <v>1050.6838</v>
      </c>
      <c r="X90" s="16">
        <v>1000</v>
      </c>
      <c r="Y90" s="17">
        <f t="shared" si="17"/>
        <v>7.6946936842463929</v>
      </c>
      <c r="Z90" s="14">
        <f t="shared" si="18"/>
        <v>3.6021208283595882</v>
      </c>
      <c r="AA90" s="14"/>
      <c r="AB90" s="14"/>
      <c r="AC90" s="14"/>
      <c r="AD90" s="14">
        <f>VLOOKUP(A:A,[1]TDSheet!$A:$AD,30,0)</f>
        <v>30.149000000000001</v>
      </c>
      <c r="AE90" s="14">
        <f>VLOOKUP(A:A,[1]TDSheet!$A:$AE,31,0)</f>
        <v>1493.7356</v>
      </c>
      <c r="AF90" s="14">
        <f>VLOOKUP(A:A,[1]TDSheet!$A:$AF,32,0)</f>
        <v>1370.1155999999999</v>
      </c>
      <c r="AG90" s="14">
        <f>VLOOKUP(A:A,[1]TDSheet!$A:$AG,33,0)</f>
        <v>1247.0293999999999</v>
      </c>
      <c r="AH90" s="14">
        <f>VLOOKUP(A:A,[3]TDSheet!$A:$D,4,0)</f>
        <v>994.02599999999995</v>
      </c>
      <c r="AI90" s="14" t="str">
        <f>VLOOKUP(A:A,[1]TDSheet!$A:$AI,35,0)</f>
        <v>оконч</v>
      </c>
      <c r="AJ90" s="14">
        <f t="shared" si="19"/>
        <v>1000</v>
      </c>
      <c r="AK90" s="14"/>
      <c r="AL90" s="14"/>
      <c r="AM90" s="14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3284.5680000000002</v>
      </c>
      <c r="D91" s="8">
        <v>18585.933000000001</v>
      </c>
      <c r="E91" s="8">
        <v>7244.0810000000001</v>
      </c>
      <c r="F91" s="8">
        <v>3283.9760000000001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4">
        <f>VLOOKUP(A:A,[2]TDSheet!$A:$F,6,0)</f>
        <v>7389.6760000000004</v>
      </c>
      <c r="K91" s="14">
        <f t="shared" si="15"/>
        <v>-145.59500000000025</v>
      </c>
      <c r="L91" s="14">
        <f>VLOOKUP(A:A,[1]TDSheet!$A:$M,13,0)</f>
        <v>1700</v>
      </c>
      <c r="M91" s="14">
        <f>VLOOKUP(A:A,[1]TDSheet!$A:$N,14,0)</f>
        <v>2000</v>
      </c>
      <c r="N91" s="14">
        <f>VLOOKUP(A:A,[1]TDSheet!$A:$O,15,0)</f>
        <v>2000</v>
      </c>
      <c r="O91" s="14">
        <f>VLOOKUP(A:A,[1]TDSheet!$A:$X,24,0)</f>
        <v>1600</v>
      </c>
      <c r="P91" s="14"/>
      <c r="Q91" s="14"/>
      <c r="R91" s="14"/>
      <c r="S91" s="14"/>
      <c r="T91" s="14"/>
      <c r="U91" s="14"/>
      <c r="V91" s="14"/>
      <c r="W91" s="14">
        <f t="shared" si="16"/>
        <v>1448.8162</v>
      </c>
      <c r="X91" s="16">
        <v>1000</v>
      </c>
      <c r="Y91" s="17">
        <f t="shared" si="17"/>
        <v>7.9954765828819427</v>
      </c>
      <c r="Z91" s="14">
        <f t="shared" si="18"/>
        <v>2.2666615682513767</v>
      </c>
      <c r="AA91" s="14"/>
      <c r="AB91" s="14"/>
      <c r="AC91" s="14"/>
      <c r="AD91" s="14">
        <f>VLOOKUP(A:A,[1]TDSheet!$A:$AD,30,0)</f>
        <v>0</v>
      </c>
      <c r="AE91" s="14">
        <f>VLOOKUP(A:A,[1]TDSheet!$A:$AE,31,0)</f>
        <v>1235.8150000000001</v>
      </c>
      <c r="AF91" s="14">
        <f>VLOOKUP(A:A,[1]TDSheet!$A:$AF,32,0)</f>
        <v>1273.5524</v>
      </c>
      <c r="AG91" s="14">
        <f>VLOOKUP(A:A,[1]TDSheet!$A:$AG,33,0)</f>
        <v>1427.7892000000002</v>
      </c>
      <c r="AH91" s="14">
        <f>VLOOKUP(A:A,[3]TDSheet!$A:$D,4,0)</f>
        <v>1167.336</v>
      </c>
      <c r="AI91" s="14" t="str">
        <f>VLOOKUP(A:A,[1]TDSheet!$A:$AI,35,0)</f>
        <v>октяб, жц</v>
      </c>
      <c r="AJ91" s="14">
        <f t="shared" si="19"/>
        <v>1000</v>
      </c>
      <c r="AK91" s="14"/>
      <c r="AL91" s="14"/>
      <c r="AM91" s="14"/>
    </row>
    <row r="92" spans="1:39" s="1" customFormat="1" ht="21.95" customHeight="1" outlineLevel="1" x14ac:dyDescent="0.2">
      <c r="A92" s="7" t="s">
        <v>95</v>
      </c>
      <c r="B92" s="7" t="s">
        <v>8</v>
      </c>
      <c r="C92" s="8">
        <v>105.902</v>
      </c>
      <c r="D92" s="8">
        <v>580.32299999999998</v>
      </c>
      <c r="E92" s="8">
        <v>198.476</v>
      </c>
      <c r="F92" s="8">
        <v>243.24199999999999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4">
        <f>VLOOKUP(A:A,[2]TDSheet!$A:$F,6,0)</f>
        <v>200.012</v>
      </c>
      <c r="K92" s="14">
        <f t="shared" si="15"/>
        <v>-1.5360000000000014</v>
      </c>
      <c r="L92" s="14">
        <f>VLOOKUP(A:A,[1]TDSheet!$A:$M,13,0)</f>
        <v>0</v>
      </c>
      <c r="M92" s="14">
        <f>VLOOKUP(A:A,[1]TDSheet!$A:$N,14,0)</f>
        <v>0</v>
      </c>
      <c r="N92" s="14">
        <f>VLOOKUP(A:A,[1]TDSheet!$A:$O,15,0)</f>
        <v>30</v>
      </c>
      <c r="O92" s="14">
        <f>VLOOKUP(A:A,[1]TDSheet!$A:$X,24,0)</f>
        <v>50</v>
      </c>
      <c r="P92" s="14"/>
      <c r="Q92" s="14"/>
      <c r="R92" s="14"/>
      <c r="S92" s="14"/>
      <c r="T92" s="14"/>
      <c r="U92" s="14"/>
      <c r="V92" s="14"/>
      <c r="W92" s="14">
        <f t="shared" si="16"/>
        <v>39.6952</v>
      </c>
      <c r="X92" s="16"/>
      <c r="Y92" s="17">
        <f t="shared" si="17"/>
        <v>8.1431004252403305</v>
      </c>
      <c r="Z92" s="14">
        <f t="shared" si="18"/>
        <v>6.1277434047441499</v>
      </c>
      <c r="AA92" s="14"/>
      <c r="AB92" s="14"/>
      <c r="AC92" s="14"/>
      <c r="AD92" s="14">
        <f>VLOOKUP(A:A,[1]TDSheet!$A:$AD,30,0)</f>
        <v>0</v>
      </c>
      <c r="AE92" s="14">
        <f>VLOOKUP(A:A,[1]TDSheet!$A:$AE,31,0)</f>
        <v>44.132600000000004</v>
      </c>
      <c r="AF92" s="14">
        <f>VLOOKUP(A:A,[1]TDSheet!$A:$AF,32,0)</f>
        <v>40.779000000000003</v>
      </c>
      <c r="AG92" s="14">
        <f>VLOOKUP(A:A,[1]TDSheet!$A:$AG,33,0)</f>
        <v>48.795200000000001</v>
      </c>
      <c r="AH92" s="14">
        <f>VLOOKUP(A:A,[3]TDSheet!$A:$D,4,0)</f>
        <v>31.34</v>
      </c>
      <c r="AI92" s="14">
        <f>VLOOKUP(A:A,[1]TDSheet!$A:$AI,35,0)</f>
        <v>0</v>
      </c>
      <c r="AJ92" s="14">
        <f t="shared" si="19"/>
        <v>0</v>
      </c>
      <c r="AK92" s="14"/>
      <c r="AL92" s="14"/>
      <c r="AM92" s="14"/>
    </row>
    <row r="93" spans="1:39" s="1" customFormat="1" ht="11.1" customHeight="1" outlineLevel="1" x14ac:dyDescent="0.2">
      <c r="A93" s="7" t="s">
        <v>96</v>
      </c>
      <c r="B93" s="7" t="s">
        <v>12</v>
      </c>
      <c r="C93" s="8">
        <v>108</v>
      </c>
      <c r="D93" s="8">
        <v>334</v>
      </c>
      <c r="E93" s="8">
        <v>155</v>
      </c>
      <c r="F93" s="8">
        <v>43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4">
        <f>VLOOKUP(A:A,[2]TDSheet!$A:$F,6,0)</f>
        <v>166</v>
      </c>
      <c r="K93" s="14">
        <f t="shared" si="15"/>
        <v>-11</v>
      </c>
      <c r="L93" s="14">
        <f>VLOOKUP(A:A,[1]TDSheet!$A:$M,13,0)</f>
        <v>80</v>
      </c>
      <c r="M93" s="14">
        <f>VLOOKUP(A:A,[1]TDSheet!$A:$N,14,0)</f>
        <v>0</v>
      </c>
      <c r="N93" s="14">
        <f>VLOOKUP(A:A,[1]TDSheet!$A:$O,15,0)</f>
        <v>50</v>
      </c>
      <c r="O93" s="14">
        <f>VLOOKUP(A:A,[1]TDSheet!$A:$X,24,0)</f>
        <v>20</v>
      </c>
      <c r="P93" s="14"/>
      <c r="Q93" s="14"/>
      <c r="R93" s="14"/>
      <c r="S93" s="14"/>
      <c r="T93" s="14"/>
      <c r="U93" s="14"/>
      <c r="V93" s="14"/>
      <c r="W93" s="14">
        <f t="shared" si="16"/>
        <v>31</v>
      </c>
      <c r="X93" s="16">
        <v>50</v>
      </c>
      <c r="Y93" s="17">
        <f t="shared" si="17"/>
        <v>7.838709677419355</v>
      </c>
      <c r="Z93" s="14">
        <f t="shared" si="18"/>
        <v>1.3870967741935485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26.4</v>
      </c>
      <c r="AF93" s="14">
        <f>VLOOKUP(A:A,[1]TDSheet!$A:$AF,32,0)</f>
        <v>28.8</v>
      </c>
      <c r="AG93" s="14">
        <f>VLOOKUP(A:A,[1]TDSheet!$A:$AG,33,0)</f>
        <v>26.8</v>
      </c>
      <c r="AH93" s="14">
        <f>VLOOKUP(A:A,[3]TDSheet!$A:$D,4,0)</f>
        <v>34</v>
      </c>
      <c r="AI93" s="14">
        <f>VLOOKUP(A:A,[1]TDSheet!$A:$AI,35,0)</f>
        <v>0</v>
      </c>
      <c r="AJ93" s="14">
        <f t="shared" si="19"/>
        <v>25</v>
      </c>
      <c r="AK93" s="14"/>
      <c r="AL93" s="14"/>
      <c r="AM93" s="14"/>
    </row>
    <row r="94" spans="1:39" s="1" customFormat="1" ht="11.1" customHeight="1" outlineLevel="1" x14ac:dyDescent="0.2">
      <c r="A94" s="7" t="s">
        <v>97</v>
      </c>
      <c r="B94" s="7" t="s">
        <v>8</v>
      </c>
      <c r="C94" s="8">
        <v>56.173000000000002</v>
      </c>
      <c r="D94" s="8">
        <v>88.619</v>
      </c>
      <c r="E94" s="8">
        <v>33.286999999999999</v>
      </c>
      <c r="F94" s="8">
        <v>84.561000000000007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4">
        <f>VLOOKUP(A:A,[2]TDSheet!$A:$F,6,0)</f>
        <v>29.2</v>
      </c>
      <c r="K94" s="14">
        <f t="shared" si="15"/>
        <v>4.0869999999999997</v>
      </c>
      <c r="L94" s="14">
        <f>VLOOKUP(A:A,[1]TDSheet!$A:$M,13,0)</f>
        <v>0</v>
      </c>
      <c r="M94" s="14">
        <f>VLOOKUP(A:A,[1]TDSheet!$A:$N,14,0)</f>
        <v>0</v>
      </c>
      <c r="N94" s="14">
        <f>VLOOKUP(A:A,[1]TDSheet!$A:$O,15,0)</f>
        <v>0</v>
      </c>
      <c r="O94" s="14">
        <f>VLOOKUP(A:A,[1]TDSheet!$A:$X,24,0)</f>
        <v>0</v>
      </c>
      <c r="P94" s="14"/>
      <c r="Q94" s="14"/>
      <c r="R94" s="14"/>
      <c r="S94" s="14"/>
      <c r="T94" s="14"/>
      <c r="U94" s="14"/>
      <c r="V94" s="14"/>
      <c r="W94" s="14">
        <f t="shared" si="16"/>
        <v>6.6574</v>
      </c>
      <c r="X94" s="16"/>
      <c r="Y94" s="17">
        <f t="shared" si="17"/>
        <v>12.701805509658426</v>
      </c>
      <c r="Z94" s="14">
        <f t="shared" si="18"/>
        <v>12.701805509658426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2.3428</v>
      </c>
      <c r="AF94" s="14">
        <f>VLOOKUP(A:A,[1]TDSheet!$A:$AF,32,0)</f>
        <v>9.5841999999999992</v>
      </c>
      <c r="AG94" s="14">
        <f>VLOOKUP(A:A,[1]TDSheet!$A:$AG,33,0)</f>
        <v>8.7105999999999995</v>
      </c>
      <c r="AH94" s="14">
        <f>VLOOKUP(A:A,[3]TDSheet!$A:$D,4,0)</f>
        <v>6.0380000000000003</v>
      </c>
      <c r="AI94" s="14" t="str">
        <f>VLOOKUP(A:A,[1]TDSheet!$A:$AI,35,0)</f>
        <v>увел</v>
      </c>
      <c r="AJ94" s="14">
        <f t="shared" si="19"/>
        <v>0</v>
      </c>
      <c r="AK94" s="14"/>
      <c r="AL94" s="14"/>
      <c r="AM94" s="14"/>
    </row>
    <row r="95" spans="1:39" s="1" customFormat="1" ht="21.95" customHeight="1" outlineLevel="1" x14ac:dyDescent="0.2">
      <c r="A95" s="7" t="s">
        <v>98</v>
      </c>
      <c r="B95" s="7" t="s">
        <v>12</v>
      </c>
      <c r="C95" s="8">
        <v>537</v>
      </c>
      <c r="D95" s="8">
        <v>7525</v>
      </c>
      <c r="E95" s="8">
        <v>1907</v>
      </c>
      <c r="F95" s="8">
        <v>731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4">
        <f>VLOOKUP(A:A,[2]TDSheet!$A:$F,6,0)</f>
        <v>1975</v>
      </c>
      <c r="K95" s="14">
        <f t="shared" si="15"/>
        <v>-68</v>
      </c>
      <c r="L95" s="14">
        <f>VLOOKUP(A:A,[1]TDSheet!$A:$M,13,0)</f>
        <v>500</v>
      </c>
      <c r="M95" s="14">
        <f>VLOOKUP(A:A,[1]TDSheet!$A:$N,14,0)</f>
        <v>0</v>
      </c>
      <c r="N95" s="14">
        <f>VLOOKUP(A:A,[1]TDSheet!$A:$O,15,0)</f>
        <v>320</v>
      </c>
      <c r="O95" s="14">
        <f>VLOOKUP(A:A,[1]TDSheet!$A:$X,24,0)</f>
        <v>400</v>
      </c>
      <c r="P95" s="14"/>
      <c r="Q95" s="14"/>
      <c r="R95" s="14"/>
      <c r="S95" s="14"/>
      <c r="T95" s="14"/>
      <c r="U95" s="14"/>
      <c r="V95" s="14"/>
      <c r="W95" s="14">
        <f t="shared" si="16"/>
        <v>280.60000000000002</v>
      </c>
      <c r="X95" s="16">
        <v>150</v>
      </c>
      <c r="Y95" s="17">
        <f t="shared" si="17"/>
        <v>7.4875267284390583</v>
      </c>
      <c r="Z95" s="14">
        <f t="shared" si="18"/>
        <v>2.6051318602993585</v>
      </c>
      <c r="AA95" s="14"/>
      <c r="AB95" s="14"/>
      <c r="AC95" s="14"/>
      <c r="AD95" s="14">
        <f>VLOOKUP(A:A,[1]TDSheet!$A:$AD,30,0)</f>
        <v>504</v>
      </c>
      <c r="AE95" s="14">
        <f>VLOOKUP(A:A,[1]TDSheet!$A:$AE,31,0)</f>
        <v>297</v>
      </c>
      <c r="AF95" s="14">
        <f>VLOOKUP(A:A,[1]TDSheet!$A:$AF,32,0)</f>
        <v>261.8</v>
      </c>
      <c r="AG95" s="14">
        <f>VLOOKUP(A:A,[1]TDSheet!$A:$AG,33,0)</f>
        <v>285.39999999999998</v>
      </c>
      <c r="AH95" s="14">
        <f>VLOOKUP(A:A,[3]TDSheet!$A:$D,4,0)</f>
        <v>222</v>
      </c>
      <c r="AI95" s="14">
        <f>VLOOKUP(A:A,[1]TDSheet!$A:$AI,35,0)</f>
        <v>0</v>
      </c>
      <c r="AJ95" s="14">
        <f t="shared" si="19"/>
        <v>45</v>
      </c>
      <c r="AK95" s="14"/>
      <c r="AL95" s="14"/>
      <c r="AM95" s="14"/>
    </row>
    <row r="96" spans="1:39" s="1" customFormat="1" ht="11.1" customHeight="1" outlineLevel="1" x14ac:dyDescent="0.2">
      <c r="A96" s="7" t="s">
        <v>99</v>
      </c>
      <c r="B96" s="7" t="s">
        <v>12</v>
      </c>
      <c r="C96" s="8">
        <v>400</v>
      </c>
      <c r="D96" s="8">
        <v>2175</v>
      </c>
      <c r="E96" s="8">
        <v>709</v>
      </c>
      <c r="F96" s="8">
        <v>408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4">
        <f>VLOOKUP(A:A,[2]TDSheet!$A:$F,6,0)</f>
        <v>726</v>
      </c>
      <c r="K96" s="14">
        <f t="shared" si="15"/>
        <v>-17</v>
      </c>
      <c r="L96" s="14">
        <f>VLOOKUP(A:A,[1]TDSheet!$A:$M,13,0)</f>
        <v>200</v>
      </c>
      <c r="M96" s="14">
        <f>VLOOKUP(A:A,[1]TDSheet!$A:$N,14,0)</f>
        <v>0</v>
      </c>
      <c r="N96" s="14">
        <f>VLOOKUP(A:A,[1]TDSheet!$A:$O,15,0)</f>
        <v>170</v>
      </c>
      <c r="O96" s="14">
        <f>VLOOKUP(A:A,[1]TDSheet!$A:$X,24,0)</f>
        <v>220</v>
      </c>
      <c r="P96" s="14"/>
      <c r="Q96" s="14"/>
      <c r="R96" s="14"/>
      <c r="S96" s="14"/>
      <c r="T96" s="14"/>
      <c r="U96" s="14"/>
      <c r="V96" s="14"/>
      <c r="W96" s="14">
        <f t="shared" si="16"/>
        <v>141.80000000000001</v>
      </c>
      <c r="X96" s="16">
        <v>80</v>
      </c>
      <c r="Y96" s="17">
        <f t="shared" si="17"/>
        <v>7.6022566995768681</v>
      </c>
      <c r="Z96" s="14">
        <f t="shared" si="18"/>
        <v>2.8772919605077574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187.4</v>
      </c>
      <c r="AF96" s="14">
        <f>VLOOKUP(A:A,[1]TDSheet!$A:$AF,32,0)</f>
        <v>156</v>
      </c>
      <c r="AG96" s="14">
        <f>VLOOKUP(A:A,[1]TDSheet!$A:$AG,33,0)</f>
        <v>155.19999999999999</v>
      </c>
      <c r="AH96" s="14">
        <f>VLOOKUP(A:A,[3]TDSheet!$A:$D,4,0)</f>
        <v>83</v>
      </c>
      <c r="AI96" s="14">
        <f>VLOOKUP(A:A,[1]TDSheet!$A:$AI,35,0)</f>
        <v>0</v>
      </c>
      <c r="AJ96" s="14">
        <f t="shared" si="19"/>
        <v>24</v>
      </c>
      <c r="AK96" s="14"/>
      <c r="AL96" s="14"/>
      <c r="AM96" s="14"/>
    </row>
    <row r="97" spans="1:39" s="1" customFormat="1" ht="11.1" customHeight="1" outlineLevel="1" x14ac:dyDescent="0.2">
      <c r="A97" s="7" t="s">
        <v>100</v>
      </c>
      <c r="B97" s="7" t="s">
        <v>12</v>
      </c>
      <c r="C97" s="8">
        <v>633</v>
      </c>
      <c r="D97" s="8">
        <v>5053</v>
      </c>
      <c r="E97" s="8">
        <v>1217</v>
      </c>
      <c r="F97" s="8">
        <v>479</v>
      </c>
      <c r="G97" s="1">
        <f>VLOOKUP(A:A,[1]TDSheet!$A:$G,7,0)</f>
        <v>0</v>
      </c>
      <c r="H97" s="1">
        <f>VLOOKUP(A:A,[1]TDSheet!$A:$H,8,0)</f>
        <v>0.3</v>
      </c>
      <c r="I97" s="1" t="e">
        <f>VLOOKUP(A:A,[1]TDSheet!$A:$I,9,0)</f>
        <v>#N/A</v>
      </c>
      <c r="J97" s="14">
        <f>VLOOKUP(A:A,[2]TDSheet!$A:$F,6,0)</f>
        <v>1244</v>
      </c>
      <c r="K97" s="14">
        <f t="shared" si="15"/>
        <v>-27</v>
      </c>
      <c r="L97" s="14">
        <f>VLOOKUP(A:A,[1]TDSheet!$A:$M,13,0)</f>
        <v>350</v>
      </c>
      <c r="M97" s="14">
        <f>VLOOKUP(A:A,[1]TDSheet!$A:$N,14,0)</f>
        <v>0</v>
      </c>
      <c r="N97" s="14">
        <f>VLOOKUP(A:A,[1]TDSheet!$A:$O,15,0)</f>
        <v>220</v>
      </c>
      <c r="O97" s="14">
        <f>VLOOKUP(A:A,[1]TDSheet!$A:$X,24,0)</f>
        <v>320</v>
      </c>
      <c r="P97" s="14"/>
      <c r="Q97" s="14"/>
      <c r="R97" s="14"/>
      <c r="S97" s="14"/>
      <c r="T97" s="14"/>
      <c r="U97" s="14"/>
      <c r="V97" s="14"/>
      <c r="W97" s="14">
        <f t="shared" si="16"/>
        <v>202.6</v>
      </c>
      <c r="X97" s="16">
        <v>150</v>
      </c>
      <c r="Y97" s="17">
        <f t="shared" si="17"/>
        <v>7.4975320829220138</v>
      </c>
      <c r="Z97" s="14">
        <f t="shared" si="18"/>
        <v>2.36426456071076</v>
      </c>
      <c r="AA97" s="14"/>
      <c r="AB97" s="14"/>
      <c r="AC97" s="14"/>
      <c r="AD97" s="14">
        <f>VLOOKUP(A:A,[1]TDSheet!$A:$AD,30,0)</f>
        <v>204</v>
      </c>
      <c r="AE97" s="14">
        <f>VLOOKUP(A:A,[1]TDSheet!$A:$AE,31,0)</f>
        <v>237.8</v>
      </c>
      <c r="AF97" s="14">
        <f>VLOOKUP(A:A,[1]TDSheet!$A:$AF,32,0)</f>
        <v>221.4</v>
      </c>
      <c r="AG97" s="14">
        <f>VLOOKUP(A:A,[1]TDSheet!$A:$AG,33,0)</f>
        <v>205.8</v>
      </c>
      <c r="AH97" s="14">
        <f>VLOOKUP(A:A,[3]TDSheet!$A:$D,4,0)</f>
        <v>142</v>
      </c>
      <c r="AI97" s="14">
        <f>VLOOKUP(A:A,[1]TDSheet!$A:$AI,35,0)</f>
        <v>0</v>
      </c>
      <c r="AJ97" s="14">
        <f t="shared" si="19"/>
        <v>45</v>
      </c>
      <c r="AK97" s="14"/>
      <c r="AL97" s="14"/>
      <c r="AM97" s="14"/>
    </row>
    <row r="98" spans="1:39" s="1" customFormat="1" ht="11.1" customHeight="1" outlineLevel="1" x14ac:dyDescent="0.2">
      <c r="A98" s="7" t="s">
        <v>101</v>
      </c>
      <c r="B98" s="7" t="s">
        <v>12</v>
      </c>
      <c r="C98" s="8">
        <v>424</v>
      </c>
      <c r="D98" s="8">
        <v>1749</v>
      </c>
      <c r="E98" s="8">
        <v>707</v>
      </c>
      <c r="F98" s="8">
        <v>460</v>
      </c>
      <c r="G98" s="1">
        <f>VLOOKUP(A:A,[1]TDSheet!$A:$G,7,0)</f>
        <v>0</v>
      </c>
      <c r="H98" s="1">
        <f>VLOOKUP(A:A,[1]TDSheet!$A:$H,8,0)</f>
        <v>0.3</v>
      </c>
      <c r="I98" s="1" t="e">
        <f>VLOOKUP(A:A,[1]TDSheet!$A:$I,9,0)</f>
        <v>#N/A</v>
      </c>
      <c r="J98" s="14">
        <f>VLOOKUP(A:A,[2]TDSheet!$A:$F,6,0)</f>
        <v>725</v>
      </c>
      <c r="K98" s="14">
        <f t="shared" si="15"/>
        <v>-18</v>
      </c>
      <c r="L98" s="14">
        <f>VLOOKUP(A:A,[1]TDSheet!$A:$M,13,0)</f>
        <v>100</v>
      </c>
      <c r="M98" s="14">
        <f>VLOOKUP(A:A,[1]TDSheet!$A:$N,14,0)</f>
        <v>0</v>
      </c>
      <c r="N98" s="14">
        <f>VLOOKUP(A:A,[1]TDSheet!$A:$O,15,0)</f>
        <v>160</v>
      </c>
      <c r="O98" s="14">
        <f>VLOOKUP(A:A,[1]TDSheet!$A:$X,24,0)</f>
        <v>240</v>
      </c>
      <c r="P98" s="14"/>
      <c r="Q98" s="14"/>
      <c r="R98" s="14"/>
      <c r="S98" s="14"/>
      <c r="T98" s="14"/>
      <c r="U98" s="14"/>
      <c r="V98" s="14"/>
      <c r="W98" s="14">
        <f t="shared" si="16"/>
        <v>141.4</v>
      </c>
      <c r="X98" s="16">
        <v>100</v>
      </c>
      <c r="Y98" s="17">
        <f t="shared" si="17"/>
        <v>7.4964639321074964</v>
      </c>
      <c r="Z98" s="14">
        <f t="shared" si="18"/>
        <v>3.2531824611032532</v>
      </c>
      <c r="AA98" s="14"/>
      <c r="AB98" s="14"/>
      <c r="AC98" s="14"/>
      <c r="AD98" s="14">
        <f>VLOOKUP(A:A,[1]TDSheet!$A:$AD,30,0)</f>
        <v>0</v>
      </c>
      <c r="AE98" s="14">
        <f>VLOOKUP(A:A,[1]TDSheet!$A:$AE,31,0)</f>
        <v>170.6</v>
      </c>
      <c r="AF98" s="14">
        <f>VLOOKUP(A:A,[1]TDSheet!$A:$AF,32,0)</f>
        <v>150</v>
      </c>
      <c r="AG98" s="14">
        <f>VLOOKUP(A:A,[1]TDSheet!$A:$AG,33,0)</f>
        <v>143</v>
      </c>
      <c r="AH98" s="14">
        <f>VLOOKUP(A:A,[3]TDSheet!$A:$D,4,0)</f>
        <v>110</v>
      </c>
      <c r="AI98" s="14">
        <f>VLOOKUP(A:A,[1]TDSheet!$A:$AI,35,0)</f>
        <v>0</v>
      </c>
      <c r="AJ98" s="14">
        <f t="shared" si="19"/>
        <v>30</v>
      </c>
      <c r="AK98" s="14"/>
      <c r="AL98" s="14"/>
      <c r="AM98" s="14"/>
    </row>
    <row r="99" spans="1:39" s="1" customFormat="1" ht="11.1" customHeight="1" outlineLevel="1" x14ac:dyDescent="0.2">
      <c r="A99" s="7" t="s">
        <v>110</v>
      </c>
      <c r="B99" s="7" t="s">
        <v>12</v>
      </c>
      <c r="C99" s="8">
        <v>4</v>
      </c>
      <c r="D99" s="8">
        <v>1002</v>
      </c>
      <c r="E99" s="8">
        <v>150</v>
      </c>
      <c r="F99" s="8"/>
      <c r="G99" s="1">
        <f>VLOOKUP(A:A,[1]TDSheet!$A:$G,7,0)</f>
        <v>0</v>
      </c>
      <c r="H99" s="1">
        <f>VLOOKUP(A:A,[1]TDSheet!$A:$H,8,0)</f>
        <v>0.33</v>
      </c>
      <c r="I99" s="1" t="e">
        <f>VLOOKUP(A:A,[1]TDSheet!$A:$I,9,0)</f>
        <v>#N/A</v>
      </c>
      <c r="J99" s="14">
        <f>VLOOKUP(A:A,[2]TDSheet!$A:$F,6,0)</f>
        <v>150</v>
      </c>
      <c r="K99" s="14">
        <f t="shared" si="15"/>
        <v>0</v>
      </c>
      <c r="L99" s="14">
        <f>VLOOKUP(A:A,[1]TDSheet!$A:$M,13,0)</f>
        <v>0</v>
      </c>
      <c r="M99" s="14">
        <f>VLOOKUP(A:A,[1]TDSheet!$A:$N,14,0)</f>
        <v>0</v>
      </c>
      <c r="N99" s="14">
        <f>VLOOKUP(A:A,[1]TDSheet!$A:$O,15,0)</f>
        <v>0</v>
      </c>
      <c r="O99" s="14">
        <f>VLOOKUP(A:A,[1]TDSheet!$A:$X,24,0)</f>
        <v>0</v>
      </c>
      <c r="P99" s="14"/>
      <c r="Q99" s="14"/>
      <c r="R99" s="14"/>
      <c r="S99" s="14"/>
      <c r="T99" s="14"/>
      <c r="U99" s="14"/>
      <c r="V99" s="14"/>
      <c r="W99" s="14">
        <f t="shared" si="16"/>
        <v>0</v>
      </c>
      <c r="X99" s="16"/>
      <c r="Y99" s="17" t="e">
        <f t="shared" si="17"/>
        <v>#DIV/0!</v>
      </c>
      <c r="Z99" s="14" t="e">
        <f t="shared" si="18"/>
        <v>#DIV/0!</v>
      </c>
      <c r="AA99" s="14"/>
      <c r="AB99" s="14"/>
      <c r="AC99" s="14"/>
      <c r="AD99" s="14">
        <f>VLOOKUP(A:A,[1]TDSheet!$A:$AD,30,0)</f>
        <v>150</v>
      </c>
      <c r="AE99" s="14">
        <f>VLOOKUP(A:A,[1]TDSheet!$A:$AE,31,0)</f>
        <v>0</v>
      </c>
      <c r="AF99" s="14">
        <f>VLOOKUP(A:A,[1]TDSheet!$A:$AF,32,0)</f>
        <v>0</v>
      </c>
      <c r="AG99" s="14">
        <f>VLOOKUP(A:A,[1]TDSheet!$A:$AG,33,0)</f>
        <v>0</v>
      </c>
      <c r="AH99" s="14">
        <v>0</v>
      </c>
      <c r="AI99" s="14">
        <f>VLOOKUP(A:A,[1]TDSheet!$A:$AI,35,0)</f>
        <v>0</v>
      </c>
      <c r="AJ99" s="14">
        <f t="shared" si="19"/>
        <v>0</v>
      </c>
      <c r="AK99" s="14"/>
      <c r="AL99" s="14"/>
      <c r="AM99" s="14"/>
    </row>
    <row r="100" spans="1:39" s="1" customFormat="1" ht="11.1" customHeight="1" outlineLevel="1" x14ac:dyDescent="0.2">
      <c r="A100" s="7" t="s">
        <v>102</v>
      </c>
      <c r="B100" s="7" t="s">
        <v>12</v>
      </c>
      <c r="C100" s="8">
        <v>3</v>
      </c>
      <c r="D100" s="8">
        <v>16</v>
      </c>
      <c r="E100" s="8">
        <v>7</v>
      </c>
      <c r="F100" s="8">
        <v>11</v>
      </c>
      <c r="G100" s="1">
        <f>VLOOKUP(A:A,[1]TDSheet!$A:$G,7,0)</f>
        <v>0</v>
      </c>
      <c r="H100" s="1">
        <f>VLOOKUP(A:A,[1]TDSheet!$A:$H,8,0)</f>
        <v>0.3</v>
      </c>
      <c r="I100" s="1" t="e">
        <f>VLOOKUP(A:A,[1]TDSheet!$A:$I,9,0)</f>
        <v>#N/A</v>
      </c>
      <c r="J100" s="14">
        <f>VLOOKUP(A:A,[2]TDSheet!$A:$F,6,0)</f>
        <v>15</v>
      </c>
      <c r="K100" s="14">
        <f t="shared" si="15"/>
        <v>-8</v>
      </c>
      <c r="L100" s="14">
        <f>VLOOKUP(A:A,[1]TDSheet!$A:$M,13,0)</f>
        <v>0</v>
      </c>
      <c r="M100" s="14">
        <f>VLOOKUP(A:A,[1]TDSheet!$A:$N,14,0)</f>
        <v>0</v>
      </c>
      <c r="N100" s="14">
        <f>VLOOKUP(A:A,[1]TDSheet!$A:$O,15,0)</f>
        <v>0</v>
      </c>
      <c r="O100" s="14">
        <f>VLOOKUP(A:A,[1]TDSheet!$A:$X,24,0)</f>
        <v>0</v>
      </c>
      <c r="P100" s="14"/>
      <c r="Q100" s="14"/>
      <c r="R100" s="14"/>
      <c r="S100" s="14"/>
      <c r="T100" s="14"/>
      <c r="U100" s="14"/>
      <c r="V100" s="14"/>
      <c r="W100" s="14">
        <f t="shared" si="16"/>
        <v>1.4</v>
      </c>
      <c r="X100" s="16"/>
      <c r="Y100" s="17">
        <f t="shared" si="17"/>
        <v>7.8571428571428577</v>
      </c>
      <c r="Z100" s="14">
        <f t="shared" si="18"/>
        <v>7.8571428571428577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1.8</v>
      </c>
      <c r="AF100" s="14">
        <f>VLOOKUP(A:A,[1]TDSheet!$A:$AF,32,0)</f>
        <v>1.4</v>
      </c>
      <c r="AG100" s="14">
        <f>VLOOKUP(A:A,[1]TDSheet!$A:$AG,33,0)</f>
        <v>1.4</v>
      </c>
      <c r="AH100" s="14">
        <f>VLOOKUP(A:A,[3]TDSheet!$A:$D,4,0)</f>
        <v>2</v>
      </c>
      <c r="AI100" s="14" t="str">
        <f>VLOOKUP(A:A,[1]TDSheet!$A:$AI,35,0)</f>
        <v>увел</v>
      </c>
      <c r="AJ100" s="14">
        <f t="shared" si="19"/>
        <v>0</v>
      </c>
      <c r="AK100" s="14"/>
      <c r="AL100" s="14"/>
      <c r="AM100" s="14"/>
    </row>
    <row r="101" spans="1:39" s="1" customFormat="1" ht="11.1" customHeight="1" outlineLevel="1" x14ac:dyDescent="0.2">
      <c r="A101" s="7" t="s">
        <v>103</v>
      </c>
      <c r="B101" s="7" t="s">
        <v>12</v>
      </c>
      <c r="C101" s="8">
        <v>395</v>
      </c>
      <c r="D101" s="8">
        <v>404</v>
      </c>
      <c r="E101" s="8">
        <v>371</v>
      </c>
      <c r="F101" s="8">
        <v>222</v>
      </c>
      <c r="G101" s="1">
        <f>VLOOKUP(A:A,[1]TDSheet!$A:$G,7,0)</f>
        <v>0</v>
      </c>
      <c r="H101" s="1">
        <f>VLOOKUP(A:A,[1]TDSheet!$A:$H,8,0)</f>
        <v>0.12</v>
      </c>
      <c r="I101" s="1" t="e">
        <f>VLOOKUP(A:A,[1]TDSheet!$A:$I,9,0)</f>
        <v>#N/A</v>
      </c>
      <c r="J101" s="14">
        <f>VLOOKUP(A:A,[2]TDSheet!$A:$F,6,0)</f>
        <v>376</v>
      </c>
      <c r="K101" s="14">
        <f t="shared" si="15"/>
        <v>-5</v>
      </c>
      <c r="L101" s="14">
        <f>VLOOKUP(A:A,[1]TDSheet!$A:$M,13,0)</f>
        <v>250</v>
      </c>
      <c r="M101" s="14">
        <f>VLOOKUP(A:A,[1]TDSheet!$A:$N,14,0)</f>
        <v>0</v>
      </c>
      <c r="N101" s="14">
        <f>VLOOKUP(A:A,[1]TDSheet!$A:$O,15,0)</f>
        <v>150</v>
      </c>
      <c r="O101" s="14">
        <f>VLOOKUP(A:A,[1]TDSheet!$A:$X,24,0)</f>
        <v>0</v>
      </c>
      <c r="P101" s="14"/>
      <c r="Q101" s="14"/>
      <c r="R101" s="14"/>
      <c r="S101" s="14"/>
      <c r="T101" s="14"/>
      <c r="U101" s="14"/>
      <c r="V101" s="14"/>
      <c r="W101" s="14">
        <f t="shared" si="16"/>
        <v>74.2</v>
      </c>
      <c r="X101" s="16">
        <v>50</v>
      </c>
      <c r="Y101" s="17">
        <f t="shared" si="17"/>
        <v>9.0566037735849054</v>
      </c>
      <c r="Z101" s="14">
        <f t="shared" si="18"/>
        <v>2.9919137466307277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92.4</v>
      </c>
      <c r="AF101" s="14">
        <f>VLOOKUP(A:A,[1]TDSheet!$A:$AF,32,0)</f>
        <v>68.599999999999994</v>
      </c>
      <c r="AG101" s="14">
        <f>VLOOKUP(A:A,[1]TDSheet!$A:$AG,33,0)</f>
        <v>67</v>
      </c>
      <c r="AH101" s="14">
        <f>VLOOKUP(A:A,[3]TDSheet!$A:$D,4,0)</f>
        <v>50</v>
      </c>
      <c r="AI101" s="14" t="str">
        <f>VLOOKUP(A:A,[1]TDSheet!$A:$AI,35,0)</f>
        <v>выв?</v>
      </c>
      <c r="AJ101" s="14">
        <f t="shared" si="19"/>
        <v>6</v>
      </c>
      <c r="AK101" s="14"/>
      <c r="AL101" s="14"/>
      <c r="AM101" s="14"/>
    </row>
    <row r="102" spans="1:39" s="1" customFormat="1" ht="21.95" customHeight="1" outlineLevel="1" x14ac:dyDescent="0.2">
      <c r="A102" s="7" t="s">
        <v>104</v>
      </c>
      <c r="B102" s="7" t="s">
        <v>12</v>
      </c>
      <c r="C102" s="8">
        <v>215</v>
      </c>
      <c r="D102" s="8">
        <v>1194</v>
      </c>
      <c r="E102" s="8">
        <v>799</v>
      </c>
      <c r="F102" s="8">
        <v>351</v>
      </c>
      <c r="G102" s="1">
        <f>VLOOKUP(A:A,[1]TDSheet!$A:$G,7,0)</f>
        <v>0</v>
      </c>
      <c r="H102" s="1">
        <f>VLOOKUP(A:A,[1]TDSheet!$A:$H,8,0)</f>
        <v>7.0000000000000007E-2</v>
      </c>
      <c r="I102" s="1" t="e">
        <f>VLOOKUP(A:A,[1]TDSheet!$A:$I,9,0)</f>
        <v>#N/A</v>
      </c>
      <c r="J102" s="14">
        <f>VLOOKUP(A:A,[2]TDSheet!$A:$F,6,0)</f>
        <v>936</v>
      </c>
      <c r="K102" s="14">
        <f t="shared" si="15"/>
        <v>-137</v>
      </c>
      <c r="L102" s="14">
        <f>VLOOKUP(A:A,[1]TDSheet!$A:$M,13,0)</f>
        <v>800</v>
      </c>
      <c r="M102" s="14">
        <f>VLOOKUP(A:A,[1]TDSheet!$A:$N,14,0)</f>
        <v>0</v>
      </c>
      <c r="N102" s="14">
        <f>VLOOKUP(A:A,[1]TDSheet!$A:$O,15,0)</f>
        <v>200</v>
      </c>
      <c r="O102" s="14">
        <f>VLOOKUP(A:A,[1]TDSheet!$A:$X,24,0)</f>
        <v>0</v>
      </c>
      <c r="P102" s="14"/>
      <c r="Q102" s="14"/>
      <c r="R102" s="14"/>
      <c r="S102" s="14"/>
      <c r="T102" s="14"/>
      <c r="U102" s="14"/>
      <c r="V102" s="14"/>
      <c r="W102" s="14">
        <f t="shared" si="16"/>
        <v>159.80000000000001</v>
      </c>
      <c r="X102" s="16">
        <v>150</v>
      </c>
      <c r="Y102" s="17">
        <f t="shared" si="17"/>
        <v>9.3929912390488095</v>
      </c>
      <c r="Z102" s="14">
        <f t="shared" si="18"/>
        <v>2.1964956195244052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98.4</v>
      </c>
      <c r="AF102" s="14">
        <f>VLOOKUP(A:A,[1]TDSheet!$A:$AF,32,0)</f>
        <v>70.2</v>
      </c>
      <c r="AG102" s="14">
        <f>VLOOKUP(A:A,[1]TDSheet!$A:$AG,33,0)</f>
        <v>104.6</v>
      </c>
      <c r="AH102" s="14">
        <f>VLOOKUP(A:A,[3]TDSheet!$A:$D,4,0)</f>
        <v>151</v>
      </c>
      <c r="AI102" s="14" t="str">
        <f>VLOOKUP(A:A,[1]TDSheet!$A:$AI,35,0)</f>
        <v>Ларин</v>
      </c>
      <c r="AJ102" s="14">
        <f t="shared" si="19"/>
        <v>10.500000000000002</v>
      </c>
      <c r="AK102" s="14"/>
      <c r="AL102" s="14"/>
      <c r="AM102" s="14"/>
    </row>
    <row r="103" spans="1:39" s="1" customFormat="1" ht="11.1" customHeight="1" outlineLevel="1" x14ac:dyDescent="0.2">
      <c r="A103" s="7" t="s">
        <v>105</v>
      </c>
      <c r="B103" s="7" t="s">
        <v>12</v>
      </c>
      <c r="C103" s="8">
        <v>178</v>
      </c>
      <c r="D103" s="8">
        <v>399</v>
      </c>
      <c r="E103" s="8">
        <v>329</v>
      </c>
      <c r="F103" s="8">
        <v>44</v>
      </c>
      <c r="G103" s="1">
        <f>VLOOKUP(A:A,[1]TDSheet!$A:$G,7,0)</f>
        <v>0</v>
      </c>
      <c r="H103" s="1">
        <f>VLOOKUP(A:A,[1]TDSheet!$A:$H,8,0)</f>
        <v>7.0000000000000007E-2</v>
      </c>
      <c r="I103" s="1" t="e">
        <f>VLOOKUP(A:A,[1]TDSheet!$A:$I,9,0)</f>
        <v>#N/A</v>
      </c>
      <c r="J103" s="14">
        <f>VLOOKUP(A:A,[2]TDSheet!$A:$F,6,0)</f>
        <v>375</v>
      </c>
      <c r="K103" s="14">
        <f t="shared" si="15"/>
        <v>-46</v>
      </c>
      <c r="L103" s="14">
        <f>VLOOKUP(A:A,[1]TDSheet!$A:$M,13,0)</f>
        <v>250</v>
      </c>
      <c r="M103" s="14">
        <f>VLOOKUP(A:A,[1]TDSheet!$A:$N,14,0)</f>
        <v>0</v>
      </c>
      <c r="N103" s="14">
        <f>VLOOKUP(A:A,[1]TDSheet!$A:$O,15,0)</f>
        <v>100</v>
      </c>
      <c r="O103" s="14">
        <f>VLOOKUP(A:A,[1]TDSheet!$A:$X,24,0)</f>
        <v>200</v>
      </c>
      <c r="P103" s="14"/>
      <c r="Q103" s="14"/>
      <c r="R103" s="14"/>
      <c r="S103" s="14"/>
      <c r="T103" s="14"/>
      <c r="U103" s="14"/>
      <c r="V103" s="14"/>
      <c r="W103" s="14">
        <f t="shared" si="16"/>
        <v>65.8</v>
      </c>
      <c r="X103" s="16">
        <v>60</v>
      </c>
      <c r="Y103" s="17">
        <f t="shared" si="17"/>
        <v>9.9392097264437691</v>
      </c>
      <c r="Z103" s="14">
        <f t="shared" si="18"/>
        <v>0.66869300911854102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70.599999999999994</v>
      </c>
      <c r="AF103" s="14">
        <f>VLOOKUP(A:A,[1]TDSheet!$A:$AF,32,0)</f>
        <v>65</v>
      </c>
      <c r="AG103" s="14">
        <f>VLOOKUP(A:A,[1]TDSheet!$A:$AG,33,0)</f>
        <v>56.2</v>
      </c>
      <c r="AH103" s="14">
        <f>VLOOKUP(A:A,[3]TDSheet!$A:$D,4,0)</f>
        <v>44</v>
      </c>
      <c r="AI103" s="14">
        <f>VLOOKUP(A:A,[1]TDSheet!$A:$AI,35,0)</f>
        <v>0</v>
      </c>
      <c r="AJ103" s="14">
        <f t="shared" si="19"/>
        <v>4.2</v>
      </c>
      <c r="AK103" s="14"/>
      <c r="AL103" s="14"/>
      <c r="AM103" s="14"/>
    </row>
    <row r="104" spans="1:39" s="1" customFormat="1" ht="11.1" customHeight="1" outlineLevel="1" x14ac:dyDescent="0.2">
      <c r="A104" s="7" t="s">
        <v>106</v>
      </c>
      <c r="B104" s="7" t="s">
        <v>12</v>
      </c>
      <c r="C104" s="8">
        <v>344</v>
      </c>
      <c r="D104" s="8">
        <v>1722</v>
      </c>
      <c r="E104" s="8">
        <v>831</v>
      </c>
      <c r="F104" s="8">
        <v>814</v>
      </c>
      <c r="G104" s="1">
        <f>VLOOKUP(A:A,[1]TDSheet!$A:$G,7,0)</f>
        <v>0</v>
      </c>
      <c r="H104" s="1">
        <f>VLOOKUP(A:A,[1]TDSheet!$A:$H,8,0)</f>
        <v>7.0000000000000007E-2</v>
      </c>
      <c r="I104" s="1" t="e">
        <f>VLOOKUP(A:A,[1]TDSheet!$A:$I,9,0)</f>
        <v>#N/A</v>
      </c>
      <c r="J104" s="14">
        <f>VLOOKUP(A:A,[2]TDSheet!$A:$F,6,0)</f>
        <v>874</v>
      </c>
      <c r="K104" s="14">
        <f t="shared" si="15"/>
        <v>-43</v>
      </c>
      <c r="L104" s="14">
        <f>VLOOKUP(A:A,[1]TDSheet!$A:$M,13,0)</f>
        <v>600</v>
      </c>
      <c r="M104" s="14">
        <f>VLOOKUP(A:A,[1]TDSheet!$A:$N,14,0)</f>
        <v>0</v>
      </c>
      <c r="N104" s="14">
        <f>VLOOKUP(A:A,[1]TDSheet!$A:$O,15,0)</f>
        <v>200</v>
      </c>
      <c r="O104" s="14">
        <f>VLOOKUP(A:A,[1]TDSheet!$A:$X,24,0)</f>
        <v>100</v>
      </c>
      <c r="P104" s="14"/>
      <c r="Q104" s="14"/>
      <c r="R104" s="14"/>
      <c r="S104" s="14"/>
      <c r="T104" s="14"/>
      <c r="U104" s="14"/>
      <c r="V104" s="14"/>
      <c r="W104" s="14">
        <f t="shared" si="16"/>
        <v>166.2</v>
      </c>
      <c r="X104" s="16"/>
      <c r="Y104" s="17">
        <f t="shared" si="17"/>
        <v>10.312876052948257</v>
      </c>
      <c r="Z104" s="14">
        <f t="shared" si="18"/>
        <v>4.8977135980746089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146.80000000000001</v>
      </c>
      <c r="AF104" s="14">
        <f>VLOOKUP(A:A,[1]TDSheet!$A:$AF,32,0)</f>
        <v>111</v>
      </c>
      <c r="AG104" s="14">
        <f>VLOOKUP(A:A,[1]TDSheet!$A:$AG,33,0)</f>
        <v>163.6</v>
      </c>
      <c r="AH104" s="14">
        <f>VLOOKUP(A:A,[3]TDSheet!$A:$D,4,0)</f>
        <v>119</v>
      </c>
      <c r="AI104" s="14" t="str">
        <f>VLOOKUP(A:A,[1]TDSheet!$A:$AI,35,0)</f>
        <v>Ларин</v>
      </c>
      <c r="AJ104" s="14">
        <f t="shared" si="19"/>
        <v>0</v>
      </c>
      <c r="AK104" s="14"/>
      <c r="AL104" s="14"/>
      <c r="AM104" s="14"/>
    </row>
    <row r="105" spans="1:39" s="1" customFormat="1" ht="11.1" customHeight="1" outlineLevel="1" x14ac:dyDescent="0.2">
      <c r="A105" s="7" t="s">
        <v>107</v>
      </c>
      <c r="B105" s="7" t="s">
        <v>12</v>
      </c>
      <c r="C105" s="8">
        <v>326</v>
      </c>
      <c r="D105" s="8">
        <v>1875</v>
      </c>
      <c r="E105" s="8">
        <v>962</v>
      </c>
      <c r="F105" s="8">
        <v>609</v>
      </c>
      <c r="G105" s="1">
        <f>VLOOKUP(A:A,[1]TDSheet!$A:$G,7,0)</f>
        <v>0</v>
      </c>
      <c r="H105" s="1">
        <f>VLOOKUP(A:A,[1]TDSheet!$A:$H,8,0)</f>
        <v>7.0000000000000007E-2</v>
      </c>
      <c r="I105" s="1">
        <f>VLOOKUP(A:A,[1]TDSheet!$A:$I,9,0)</f>
        <v>90</v>
      </c>
      <c r="J105" s="14">
        <f>VLOOKUP(A:A,[2]TDSheet!$A:$F,6,0)</f>
        <v>989</v>
      </c>
      <c r="K105" s="14">
        <f t="shared" si="15"/>
        <v>-27</v>
      </c>
      <c r="L105" s="14">
        <f>VLOOKUP(A:A,[1]TDSheet!$A:$M,13,0)</f>
        <v>600</v>
      </c>
      <c r="M105" s="14">
        <f>VLOOKUP(A:A,[1]TDSheet!$A:$N,14,0)</f>
        <v>0</v>
      </c>
      <c r="N105" s="14">
        <f>VLOOKUP(A:A,[1]TDSheet!$A:$O,15,0)</f>
        <v>250</v>
      </c>
      <c r="O105" s="14">
        <f>VLOOKUP(A:A,[1]TDSheet!$A:$X,24,0)</f>
        <v>100</v>
      </c>
      <c r="P105" s="14"/>
      <c r="Q105" s="14"/>
      <c r="R105" s="14"/>
      <c r="S105" s="14"/>
      <c r="T105" s="14"/>
      <c r="U105" s="14"/>
      <c r="V105" s="14"/>
      <c r="W105" s="14">
        <f t="shared" si="16"/>
        <v>192.4</v>
      </c>
      <c r="X105" s="16">
        <v>250</v>
      </c>
      <c r="Y105" s="17">
        <f t="shared" si="17"/>
        <v>9.4022869022869013</v>
      </c>
      <c r="Z105" s="14">
        <f t="shared" si="18"/>
        <v>3.1652806652806653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171.8</v>
      </c>
      <c r="AF105" s="14">
        <f>VLOOKUP(A:A,[1]TDSheet!$A:$AF,32,0)</f>
        <v>125.4</v>
      </c>
      <c r="AG105" s="14">
        <f>VLOOKUP(A:A,[1]TDSheet!$A:$AG,33,0)</f>
        <v>175</v>
      </c>
      <c r="AH105" s="14">
        <f>VLOOKUP(A:A,[3]TDSheet!$A:$D,4,0)</f>
        <v>172</v>
      </c>
      <c r="AI105" s="14" t="str">
        <f>VLOOKUP(A:A,[1]TDSheet!$A:$AI,35,0)</f>
        <v>Ларин</v>
      </c>
      <c r="AJ105" s="14">
        <f t="shared" si="19"/>
        <v>17.5</v>
      </c>
      <c r="AK105" s="14"/>
      <c r="AL105" s="14"/>
      <c r="AM105" s="14"/>
    </row>
    <row r="106" spans="1:39" s="1" customFormat="1" ht="11.1" customHeight="1" outlineLevel="1" x14ac:dyDescent="0.2">
      <c r="A106" s="7" t="s">
        <v>108</v>
      </c>
      <c r="B106" s="7" t="s">
        <v>12</v>
      </c>
      <c r="C106" s="8">
        <v>679</v>
      </c>
      <c r="D106" s="8">
        <v>437</v>
      </c>
      <c r="E106" s="8">
        <v>475</v>
      </c>
      <c r="F106" s="8">
        <v>320</v>
      </c>
      <c r="G106" s="1">
        <f>VLOOKUP(A:A,[1]TDSheet!$A:$G,7,0)</f>
        <v>0</v>
      </c>
      <c r="H106" s="1">
        <f>VLOOKUP(A:A,[1]TDSheet!$A:$H,8,0)</f>
        <v>7.0000000000000007E-2</v>
      </c>
      <c r="I106" s="1" t="e">
        <f>VLOOKUP(A:A,[1]TDSheet!$A:$I,9,0)</f>
        <v>#N/A</v>
      </c>
      <c r="J106" s="14">
        <f>VLOOKUP(A:A,[2]TDSheet!$A:$F,6,0)</f>
        <v>490</v>
      </c>
      <c r="K106" s="14">
        <f t="shared" si="15"/>
        <v>-15</v>
      </c>
      <c r="L106" s="14">
        <f>VLOOKUP(A:A,[1]TDSheet!$A:$M,13,0)</f>
        <v>300</v>
      </c>
      <c r="M106" s="14">
        <f>VLOOKUP(A:A,[1]TDSheet!$A:$N,14,0)</f>
        <v>0</v>
      </c>
      <c r="N106" s="14">
        <f>VLOOKUP(A:A,[1]TDSheet!$A:$O,15,0)</f>
        <v>150</v>
      </c>
      <c r="O106" s="14">
        <f>VLOOKUP(A:A,[1]TDSheet!$A:$X,24,0)</f>
        <v>0</v>
      </c>
      <c r="P106" s="14"/>
      <c r="Q106" s="14"/>
      <c r="R106" s="14"/>
      <c r="S106" s="14"/>
      <c r="T106" s="14"/>
      <c r="U106" s="14"/>
      <c r="V106" s="14"/>
      <c r="W106" s="14">
        <f t="shared" si="16"/>
        <v>95</v>
      </c>
      <c r="X106" s="16">
        <v>150</v>
      </c>
      <c r="Y106" s="17">
        <f t="shared" si="17"/>
        <v>9.6842105263157894</v>
      </c>
      <c r="Z106" s="14">
        <f t="shared" si="18"/>
        <v>3.3684210526315788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136.4</v>
      </c>
      <c r="AF106" s="14">
        <f>VLOOKUP(A:A,[1]TDSheet!$A:$AF,32,0)</f>
        <v>88.4</v>
      </c>
      <c r="AG106" s="14">
        <f>VLOOKUP(A:A,[1]TDSheet!$A:$AG,33,0)</f>
        <v>75.599999999999994</v>
      </c>
      <c r="AH106" s="14">
        <f>VLOOKUP(A:A,[3]TDSheet!$A:$D,4,0)</f>
        <v>61</v>
      </c>
      <c r="AI106" s="14" t="str">
        <f>VLOOKUP(A:A,[1]TDSheet!$A:$AI,35,0)</f>
        <v>увел</v>
      </c>
      <c r="AJ106" s="14">
        <f t="shared" si="19"/>
        <v>10.500000000000002</v>
      </c>
      <c r="AK106" s="14"/>
      <c r="AL106" s="14"/>
      <c r="AM106" s="14"/>
    </row>
    <row r="107" spans="1:39" s="1" customFormat="1" ht="11.1" customHeight="1" outlineLevel="1" x14ac:dyDescent="0.2">
      <c r="A107" s="7" t="s">
        <v>109</v>
      </c>
      <c r="B107" s="7" t="s">
        <v>12</v>
      </c>
      <c r="C107" s="8">
        <v>548</v>
      </c>
      <c r="D107" s="8">
        <v>67</v>
      </c>
      <c r="E107" s="8">
        <v>298</v>
      </c>
      <c r="F107" s="8">
        <v>311</v>
      </c>
      <c r="G107" s="1">
        <f>VLOOKUP(A:A,[1]TDSheet!$A:$G,7,0)</f>
        <v>0</v>
      </c>
      <c r="H107" s="1">
        <f>VLOOKUP(A:A,[1]TDSheet!$A:$H,8,0)</f>
        <v>5.5E-2</v>
      </c>
      <c r="I107" s="1" t="e">
        <f>VLOOKUP(A:A,[1]TDSheet!$A:$I,9,0)</f>
        <v>#N/A</v>
      </c>
      <c r="J107" s="14">
        <f>VLOOKUP(A:A,[2]TDSheet!$A:$F,6,0)</f>
        <v>303</v>
      </c>
      <c r="K107" s="14">
        <f t="shared" si="15"/>
        <v>-5</v>
      </c>
      <c r="L107" s="14">
        <f>VLOOKUP(A:A,[1]TDSheet!$A:$M,13,0)</f>
        <v>0</v>
      </c>
      <c r="M107" s="14">
        <f>VLOOKUP(A:A,[1]TDSheet!$A:$N,14,0)</f>
        <v>0</v>
      </c>
      <c r="N107" s="14">
        <f>VLOOKUP(A:A,[1]TDSheet!$A:$O,15,0)</f>
        <v>50</v>
      </c>
      <c r="O107" s="14">
        <f>VLOOKUP(A:A,[1]TDSheet!$A:$X,24,0)</f>
        <v>150</v>
      </c>
      <c r="P107" s="14"/>
      <c r="Q107" s="14"/>
      <c r="R107" s="14"/>
      <c r="S107" s="14"/>
      <c r="T107" s="14"/>
      <c r="U107" s="14"/>
      <c r="V107" s="14"/>
      <c r="W107" s="14">
        <f t="shared" si="16"/>
        <v>59.6</v>
      </c>
      <c r="X107" s="16">
        <v>60</v>
      </c>
      <c r="Y107" s="17">
        <f t="shared" si="17"/>
        <v>9.5805369127516773</v>
      </c>
      <c r="Z107" s="14">
        <f t="shared" si="18"/>
        <v>5.2181208053691277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100.4</v>
      </c>
      <c r="AF107" s="14">
        <f>VLOOKUP(A:A,[1]TDSheet!$A:$AF,32,0)</f>
        <v>64</v>
      </c>
      <c r="AG107" s="14">
        <f>VLOOKUP(A:A,[1]TDSheet!$A:$AG,33,0)</f>
        <v>58.4</v>
      </c>
      <c r="AH107" s="14">
        <f>VLOOKUP(A:A,[3]TDSheet!$A:$D,4,0)</f>
        <v>34</v>
      </c>
      <c r="AI107" s="14" t="str">
        <f>VLOOKUP(A:A,[1]TDSheet!$A:$AI,35,0)</f>
        <v>увел</v>
      </c>
      <c r="AJ107" s="14">
        <f t="shared" si="19"/>
        <v>3.3</v>
      </c>
      <c r="AK107" s="14"/>
      <c r="AL107" s="14"/>
      <c r="AM107" s="14"/>
    </row>
    <row r="108" spans="1:39" s="1" customFormat="1" ht="11.1" customHeight="1" outlineLevel="1" x14ac:dyDescent="0.2">
      <c r="A108" s="7" t="s">
        <v>111</v>
      </c>
      <c r="B108" s="7" t="s">
        <v>12</v>
      </c>
      <c r="C108" s="8"/>
      <c r="D108" s="8">
        <v>168</v>
      </c>
      <c r="E108" s="8">
        <v>0</v>
      </c>
      <c r="F108" s="8">
        <v>168</v>
      </c>
      <c r="G108" s="12" t="s">
        <v>128</v>
      </c>
      <c r="H108" s="1">
        <v>0.3</v>
      </c>
      <c r="I108" s="1" t="e">
        <f>VLOOKUP(A:A,[1]TDSheet!$A:$I,9,0)</f>
        <v>#N/A</v>
      </c>
      <c r="J108" s="14">
        <v>0</v>
      </c>
      <c r="K108" s="14">
        <f t="shared" si="15"/>
        <v>0</v>
      </c>
      <c r="L108" s="14">
        <v>0</v>
      </c>
      <c r="M108" s="14">
        <v>0</v>
      </c>
      <c r="N108" s="14">
        <v>0</v>
      </c>
      <c r="O108" s="14">
        <v>0</v>
      </c>
      <c r="P108" s="14"/>
      <c r="Q108" s="14"/>
      <c r="R108" s="14"/>
      <c r="S108" s="14"/>
      <c r="T108" s="14"/>
      <c r="U108" s="14"/>
      <c r="V108" s="14"/>
      <c r="W108" s="14">
        <f t="shared" si="16"/>
        <v>0</v>
      </c>
      <c r="X108" s="16"/>
      <c r="Y108" s="17" t="e">
        <f t="shared" si="17"/>
        <v>#DIV/0!</v>
      </c>
      <c r="Z108" s="14" t="e">
        <f t="shared" si="18"/>
        <v>#DIV/0!</v>
      </c>
      <c r="AA108" s="14"/>
      <c r="AB108" s="14"/>
      <c r="AC108" s="14"/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 t="e">
        <f>VLOOKUP(A:A,[1]TDSheet!$A:$AI,35,0)</f>
        <v>#N/A</v>
      </c>
      <c r="AJ108" s="14">
        <f t="shared" si="19"/>
        <v>0</v>
      </c>
      <c r="AK108" s="14"/>
      <c r="AL108" s="14"/>
      <c r="AM10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2025-10-10T10:03:44Z</dcterms:modified>
</cp:coreProperties>
</file>