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C9DD1B-C284-451C-A0C4-DA49EE92F7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U508" i="1" s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Y269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X255" i="1"/>
  <c r="X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BO141" i="1"/>
  <c r="BM141" i="1"/>
  <c r="Y141" i="1"/>
  <c r="H508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X90" i="1"/>
  <c r="X89" i="1"/>
  <c r="BO88" i="1"/>
  <c r="BM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Z73" i="1" s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8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61" i="1" l="1"/>
  <c r="BN161" i="1"/>
  <c r="Z161" i="1"/>
  <c r="BP196" i="1"/>
  <c r="BN196" i="1"/>
  <c r="Z196" i="1"/>
  <c r="BP221" i="1"/>
  <c r="BN221" i="1"/>
  <c r="Z221" i="1"/>
  <c r="BP243" i="1"/>
  <c r="BN243" i="1"/>
  <c r="Z243" i="1"/>
  <c r="BP297" i="1"/>
  <c r="BN297" i="1"/>
  <c r="Z297" i="1"/>
  <c r="BP327" i="1"/>
  <c r="BN327" i="1"/>
  <c r="Z327" i="1"/>
  <c r="BP388" i="1"/>
  <c r="BN388" i="1"/>
  <c r="Z388" i="1"/>
  <c r="X508" i="1"/>
  <c r="Y419" i="1"/>
  <c r="BP418" i="1"/>
  <c r="BN418" i="1"/>
  <c r="Z418" i="1"/>
  <c r="Z419" i="1" s="1"/>
  <c r="Y425" i="1"/>
  <c r="Y424" i="1"/>
  <c r="BP423" i="1"/>
  <c r="BN423" i="1"/>
  <c r="Z423" i="1"/>
  <c r="Z424" i="1" s="1"/>
  <c r="BP429" i="1"/>
  <c r="BN429" i="1"/>
  <c r="Z429" i="1"/>
  <c r="BP451" i="1"/>
  <c r="BN451" i="1"/>
  <c r="Z451" i="1"/>
  <c r="BP490" i="1"/>
  <c r="BN490" i="1"/>
  <c r="Z490" i="1"/>
  <c r="X499" i="1"/>
  <c r="X502" i="1"/>
  <c r="Z27" i="1"/>
  <c r="BN27" i="1"/>
  <c r="Z54" i="1"/>
  <c r="BN54" i="1"/>
  <c r="Z75" i="1"/>
  <c r="BN75" i="1"/>
  <c r="Z102" i="1"/>
  <c r="BN102" i="1"/>
  <c r="Z120" i="1"/>
  <c r="Z121" i="1" s="1"/>
  <c r="BN120" i="1"/>
  <c r="BP120" i="1"/>
  <c r="Y121" i="1"/>
  <c r="Z125" i="1"/>
  <c r="BN125" i="1"/>
  <c r="Y128" i="1"/>
  <c r="BP182" i="1"/>
  <c r="BN182" i="1"/>
  <c r="Z182" i="1"/>
  <c r="BP206" i="1"/>
  <c r="BN206" i="1"/>
  <c r="Z206" i="1"/>
  <c r="BP226" i="1"/>
  <c r="BN226" i="1"/>
  <c r="Z226" i="1"/>
  <c r="BP268" i="1"/>
  <c r="BN268" i="1"/>
  <c r="Z268" i="1"/>
  <c r="P508" i="1"/>
  <c r="Y274" i="1"/>
  <c r="BP273" i="1"/>
  <c r="BN273" i="1"/>
  <c r="Z273" i="1"/>
  <c r="Z274" i="1" s="1"/>
  <c r="Y279" i="1"/>
  <c r="Y278" i="1"/>
  <c r="BP277" i="1"/>
  <c r="BN277" i="1"/>
  <c r="Z277" i="1"/>
  <c r="Z278" i="1" s="1"/>
  <c r="Y284" i="1"/>
  <c r="Q508" i="1"/>
  <c r="Y283" i="1"/>
  <c r="BP282" i="1"/>
  <c r="BN282" i="1"/>
  <c r="Z282" i="1"/>
  <c r="Z283" i="1" s="1"/>
  <c r="BP287" i="1"/>
  <c r="BN287" i="1"/>
  <c r="Z287" i="1"/>
  <c r="Z292" i="1" s="1"/>
  <c r="BP307" i="1"/>
  <c r="BN307" i="1"/>
  <c r="Z307" i="1"/>
  <c r="BP346" i="1"/>
  <c r="BN346" i="1"/>
  <c r="Z346" i="1"/>
  <c r="BP396" i="1"/>
  <c r="BN396" i="1"/>
  <c r="Z396" i="1"/>
  <c r="BP434" i="1"/>
  <c r="BN434" i="1"/>
  <c r="Z434" i="1"/>
  <c r="BP435" i="1"/>
  <c r="BN435" i="1"/>
  <c r="Z435" i="1"/>
  <c r="BP461" i="1"/>
  <c r="BN461" i="1"/>
  <c r="Z461" i="1"/>
  <c r="Y255" i="1"/>
  <c r="B508" i="1"/>
  <c r="X500" i="1"/>
  <c r="X498" i="1"/>
  <c r="Y32" i="1"/>
  <c r="Z29" i="1"/>
  <c r="BN29" i="1"/>
  <c r="C508" i="1"/>
  <c r="Z52" i="1"/>
  <c r="BN52" i="1"/>
  <c r="Z61" i="1"/>
  <c r="BN61" i="1"/>
  <c r="Y70" i="1"/>
  <c r="BP88" i="1"/>
  <c r="BN88" i="1"/>
  <c r="Z88" i="1"/>
  <c r="BP100" i="1"/>
  <c r="BN100" i="1"/>
  <c r="Z100" i="1"/>
  <c r="BP116" i="1"/>
  <c r="BN116" i="1"/>
  <c r="Z116" i="1"/>
  <c r="I508" i="1"/>
  <c r="Y168" i="1"/>
  <c r="BP159" i="1"/>
  <c r="BN159" i="1"/>
  <c r="Z159" i="1"/>
  <c r="BP171" i="1"/>
  <c r="BN171" i="1"/>
  <c r="Z171" i="1"/>
  <c r="BP194" i="1"/>
  <c r="BN194" i="1"/>
  <c r="Z194" i="1"/>
  <c r="BP204" i="1"/>
  <c r="BN204" i="1"/>
  <c r="Z204" i="1"/>
  <c r="Z211" i="1" s="1"/>
  <c r="BP214" i="1"/>
  <c r="BN214" i="1"/>
  <c r="Z214" i="1"/>
  <c r="BP224" i="1"/>
  <c r="BN224" i="1"/>
  <c r="Z224" i="1"/>
  <c r="BP241" i="1"/>
  <c r="BN241" i="1"/>
  <c r="Z241" i="1"/>
  <c r="O508" i="1"/>
  <c r="BP266" i="1"/>
  <c r="BN266" i="1"/>
  <c r="Z266" i="1"/>
  <c r="X501" i="1"/>
  <c r="BP73" i="1"/>
  <c r="BN73" i="1"/>
  <c r="BP81" i="1"/>
  <c r="BN81" i="1"/>
  <c r="Z81" i="1"/>
  <c r="BP93" i="1"/>
  <c r="BN93" i="1"/>
  <c r="Z93" i="1"/>
  <c r="BP108" i="1"/>
  <c r="BN108" i="1"/>
  <c r="Z108" i="1"/>
  <c r="BP131" i="1"/>
  <c r="BN131" i="1"/>
  <c r="Z131" i="1"/>
  <c r="BP163" i="1"/>
  <c r="BN163" i="1"/>
  <c r="Z163" i="1"/>
  <c r="Y188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Y238" i="1"/>
  <c r="Y237" i="1"/>
  <c r="BP236" i="1"/>
  <c r="BN236" i="1"/>
  <c r="Z236" i="1"/>
  <c r="Z237" i="1" s="1"/>
  <c r="Y245" i="1"/>
  <c r="BP240" i="1"/>
  <c r="BN240" i="1"/>
  <c r="Z240" i="1"/>
  <c r="BP250" i="1"/>
  <c r="BN250" i="1"/>
  <c r="Z250" i="1"/>
  <c r="Y105" i="1"/>
  <c r="Y117" i="1"/>
  <c r="Y137" i="1"/>
  <c r="Y150" i="1"/>
  <c r="J508" i="1"/>
  <c r="Y189" i="1"/>
  <c r="Y199" i="1"/>
  <c r="Y246" i="1"/>
  <c r="Y303" i="1"/>
  <c r="BP295" i="1"/>
  <c r="BN295" i="1"/>
  <c r="Z295" i="1"/>
  <c r="Y311" i="1"/>
  <c r="BP305" i="1"/>
  <c r="BN305" i="1"/>
  <c r="Z305" i="1"/>
  <c r="BP315" i="1"/>
  <c r="BN315" i="1"/>
  <c r="Z315" i="1"/>
  <c r="BP321" i="1"/>
  <c r="BN321" i="1"/>
  <c r="Z321" i="1"/>
  <c r="BP344" i="1"/>
  <c r="BN344" i="1"/>
  <c r="Z344" i="1"/>
  <c r="BP368" i="1"/>
  <c r="BN368" i="1"/>
  <c r="Z368" i="1"/>
  <c r="Y374" i="1"/>
  <c r="Y373" i="1"/>
  <c r="BP372" i="1"/>
  <c r="BN372" i="1"/>
  <c r="Z372" i="1"/>
  <c r="Z373" i="1" s="1"/>
  <c r="BP376" i="1"/>
  <c r="BN376" i="1"/>
  <c r="Z376" i="1"/>
  <c r="BP394" i="1"/>
  <c r="BN394" i="1"/>
  <c r="Z394" i="1"/>
  <c r="BP413" i="1"/>
  <c r="BN413" i="1"/>
  <c r="Z413" i="1"/>
  <c r="BP432" i="1"/>
  <c r="BN432" i="1"/>
  <c r="Z432" i="1"/>
  <c r="BP445" i="1"/>
  <c r="BN445" i="1"/>
  <c r="Z445" i="1"/>
  <c r="BP459" i="1"/>
  <c r="BN459" i="1"/>
  <c r="Z459" i="1"/>
  <c r="BP480" i="1"/>
  <c r="BN480" i="1"/>
  <c r="Z480" i="1"/>
  <c r="BP289" i="1"/>
  <c r="BN289" i="1"/>
  <c r="Z289" i="1"/>
  <c r="BP299" i="1"/>
  <c r="BN299" i="1"/>
  <c r="Z299" i="1"/>
  <c r="BP309" i="1"/>
  <c r="BN309" i="1"/>
  <c r="Z309" i="1"/>
  <c r="BP334" i="1"/>
  <c r="BN334" i="1"/>
  <c r="Z334" i="1"/>
  <c r="BP352" i="1"/>
  <c r="BN352" i="1"/>
  <c r="Z352" i="1"/>
  <c r="BP390" i="1"/>
  <c r="BN390" i="1"/>
  <c r="Z390" i="1"/>
  <c r="BP400" i="1"/>
  <c r="BN400" i="1"/>
  <c r="Z400" i="1"/>
  <c r="BP431" i="1"/>
  <c r="BN431" i="1"/>
  <c r="Z431" i="1"/>
  <c r="BP437" i="1"/>
  <c r="BN437" i="1"/>
  <c r="Z437" i="1"/>
  <c r="BP453" i="1"/>
  <c r="BN453" i="1"/>
  <c r="Z453" i="1"/>
  <c r="Y471" i="1"/>
  <c r="BP467" i="1"/>
  <c r="BN467" i="1"/>
  <c r="Z467" i="1"/>
  <c r="Y302" i="1"/>
  <c r="Y317" i="1"/>
  <c r="Y316" i="1"/>
  <c r="Y330" i="1"/>
  <c r="Y349" i="1"/>
  <c r="Y358" i="1"/>
  <c r="Y370" i="1"/>
  <c r="Y369" i="1"/>
  <c r="Y508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BP56" i="1"/>
  <c r="BN56" i="1"/>
  <c r="Z56" i="1"/>
  <c r="Y63" i="1"/>
  <c r="BP60" i="1"/>
  <c r="BN60" i="1"/>
  <c r="Z60" i="1"/>
  <c r="BP68" i="1"/>
  <c r="BN68" i="1"/>
  <c r="Z68" i="1"/>
  <c r="Y77" i="1"/>
  <c r="BP72" i="1"/>
  <c r="BN72" i="1"/>
  <c r="Z72" i="1"/>
  <c r="BP76" i="1"/>
  <c r="BN76" i="1"/>
  <c r="Z76" i="1"/>
  <c r="Y78" i="1"/>
  <c r="Y82" i="1"/>
  <c r="Y83" i="1"/>
  <c r="BP80" i="1"/>
  <c r="BN80" i="1"/>
  <c r="Z80" i="1"/>
  <c r="Z82" i="1" s="1"/>
  <c r="H9" i="1"/>
  <c r="Y24" i="1"/>
  <c r="Y44" i="1"/>
  <c r="D508" i="1"/>
  <c r="Y57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E508" i="1"/>
  <c r="Z87" i="1"/>
  <c r="Z89" i="1" s="1"/>
  <c r="BN87" i="1"/>
  <c r="BP87" i="1"/>
  <c r="Y90" i="1"/>
  <c r="Z92" i="1"/>
  <c r="BN92" i="1"/>
  <c r="BP92" i="1"/>
  <c r="Z94" i="1"/>
  <c r="BN94" i="1"/>
  <c r="Y97" i="1"/>
  <c r="F508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8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Y212" i="1"/>
  <c r="Z203" i="1"/>
  <c r="BN203" i="1"/>
  <c r="Z205" i="1"/>
  <c r="BN205" i="1"/>
  <c r="Z207" i="1"/>
  <c r="BN207" i="1"/>
  <c r="Z209" i="1"/>
  <c r="BN209" i="1"/>
  <c r="Y216" i="1"/>
  <c r="BP222" i="1"/>
  <c r="BN222" i="1"/>
  <c r="Z222" i="1"/>
  <c r="BP227" i="1"/>
  <c r="BN227" i="1"/>
  <c r="Z227" i="1"/>
  <c r="Y144" i="1"/>
  <c r="Y156" i="1"/>
  <c r="Y183" i="1"/>
  <c r="Y211" i="1"/>
  <c r="BP215" i="1"/>
  <c r="BN215" i="1"/>
  <c r="Z215" i="1"/>
  <c r="Z216" i="1" s="1"/>
  <c r="Y217" i="1"/>
  <c r="K508" i="1"/>
  <c r="Y230" i="1"/>
  <c r="Y229" i="1"/>
  <c r="BP220" i="1"/>
  <c r="BN220" i="1"/>
  <c r="Z220" i="1"/>
  <c r="BP225" i="1"/>
  <c r="BN225" i="1"/>
  <c r="Z225" i="1"/>
  <c r="Z228" i="1"/>
  <c r="BN228" i="1"/>
  <c r="Z232" i="1"/>
  <c r="Z233" i="1" s="1"/>
  <c r="BN232" i="1"/>
  <c r="BP232" i="1"/>
  <c r="Y233" i="1"/>
  <c r="Z242" i="1"/>
  <c r="BN242" i="1"/>
  <c r="BP242" i="1"/>
  <c r="Z244" i="1"/>
  <c r="BN244" i="1"/>
  <c r="Z249" i="1"/>
  <c r="BN249" i="1"/>
  <c r="BP249" i="1"/>
  <c r="Z251" i="1"/>
  <c r="BN251" i="1"/>
  <c r="Z253" i="1"/>
  <c r="BN253" i="1"/>
  <c r="Y254" i="1"/>
  <c r="Z258" i="1"/>
  <c r="BN258" i="1"/>
  <c r="Z259" i="1"/>
  <c r="BN259" i="1"/>
  <c r="BP267" i="1"/>
  <c r="BN267" i="1"/>
  <c r="Z267" i="1"/>
  <c r="Z269" i="1" s="1"/>
  <c r="BP290" i="1"/>
  <c r="BN290" i="1"/>
  <c r="Z290" i="1"/>
  <c r="BP298" i="1"/>
  <c r="BN298" i="1"/>
  <c r="Z298" i="1"/>
  <c r="BP306" i="1"/>
  <c r="BN306" i="1"/>
  <c r="Z306" i="1"/>
  <c r="Y310" i="1"/>
  <c r="BP314" i="1"/>
  <c r="BN314" i="1"/>
  <c r="Z314" i="1"/>
  <c r="Z316" i="1" s="1"/>
  <c r="BP320" i="1"/>
  <c r="BN320" i="1"/>
  <c r="Z320" i="1"/>
  <c r="BP328" i="1"/>
  <c r="BN328" i="1"/>
  <c r="Z328" i="1"/>
  <c r="S508" i="1"/>
  <c r="Y336" i="1"/>
  <c r="BP333" i="1"/>
  <c r="BN333" i="1"/>
  <c r="Z333" i="1"/>
  <c r="BP343" i="1"/>
  <c r="BN343" i="1"/>
  <c r="Z343" i="1"/>
  <c r="BP347" i="1"/>
  <c r="BN347" i="1"/>
  <c r="Z347" i="1"/>
  <c r="Y354" i="1"/>
  <c r="BP351" i="1"/>
  <c r="BN351" i="1"/>
  <c r="Z351" i="1"/>
  <c r="Z353" i="1" s="1"/>
  <c r="BP377" i="1"/>
  <c r="BN377" i="1"/>
  <c r="Z377" i="1"/>
  <c r="Y379" i="1"/>
  <c r="Y382" i="1"/>
  <c r="BP381" i="1"/>
  <c r="BN381" i="1"/>
  <c r="Z381" i="1"/>
  <c r="Z382" i="1" s="1"/>
  <c r="Y383" i="1"/>
  <c r="V508" i="1"/>
  <c r="Y398" i="1"/>
  <c r="BP387" i="1"/>
  <c r="BN387" i="1"/>
  <c r="Z387" i="1"/>
  <c r="BP391" i="1"/>
  <c r="BN391" i="1"/>
  <c r="Z391" i="1"/>
  <c r="BP395" i="1"/>
  <c r="BN395" i="1"/>
  <c r="Z395" i="1"/>
  <c r="Y402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Y491" i="1"/>
  <c r="L508" i="1"/>
  <c r="M508" i="1"/>
  <c r="Y263" i="1"/>
  <c r="Y262" i="1"/>
  <c r="BP288" i="1"/>
  <c r="BN288" i="1"/>
  <c r="Z288" i="1"/>
  <c r="Y292" i="1"/>
  <c r="BP296" i="1"/>
  <c r="BN296" i="1"/>
  <c r="Z296" i="1"/>
  <c r="BP300" i="1"/>
  <c r="BN300" i="1"/>
  <c r="Z300" i="1"/>
  <c r="BP308" i="1"/>
  <c r="BN308" i="1"/>
  <c r="Z308" i="1"/>
  <c r="Z310" i="1" s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Z329" i="1" s="1"/>
  <c r="BP335" i="1"/>
  <c r="BN335" i="1"/>
  <c r="Z335" i="1"/>
  <c r="Y337" i="1"/>
  <c r="T508" i="1"/>
  <c r="Y348" i="1"/>
  <c r="BP341" i="1"/>
  <c r="BN341" i="1"/>
  <c r="Z341" i="1"/>
  <c r="BP345" i="1"/>
  <c r="BN345" i="1"/>
  <c r="Z345" i="1"/>
  <c r="Y353" i="1"/>
  <c r="BP357" i="1"/>
  <c r="BN357" i="1"/>
  <c r="Z357" i="1"/>
  <c r="Z358" i="1" s="1"/>
  <c r="Y359" i="1"/>
  <c r="BP367" i="1"/>
  <c r="BN367" i="1"/>
  <c r="Z367" i="1"/>
  <c r="Z369" i="1" s="1"/>
  <c r="Y378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W508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Y462" i="1"/>
  <c r="Y270" i="1"/>
  <c r="Y275" i="1"/>
  <c r="R508" i="1"/>
  <c r="Y293" i="1"/>
  <c r="Y420" i="1"/>
  <c r="Z508" i="1"/>
  <c r="Y441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462" i="1" l="1"/>
  <c r="Z491" i="1"/>
  <c r="Z482" i="1"/>
  <c r="Z378" i="1"/>
  <c r="Z254" i="1"/>
  <c r="Z183" i="1"/>
  <c r="Z173" i="1"/>
  <c r="Z167" i="1"/>
  <c r="Z149" i="1"/>
  <c r="Z143" i="1"/>
  <c r="Z117" i="1"/>
  <c r="Z110" i="1"/>
  <c r="Z104" i="1"/>
  <c r="Z57" i="1"/>
  <c r="Z43" i="1"/>
  <c r="Z441" i="1"/>
  <c r="Z447" i="1"/>
  <c r="Z323" i="1"/>
  <c r="Z302" i="1"/>
  <c r="Z245" i="1"/>
  <c r="Z477" i="1"/>
  <c r="Z262" i="1"/>
  <c r="Y498" i="1"/>
  <c r="Z77" i="1"/>
  <c r="Z31" i="1"/>
  <c r="Y500" i="1"/>
  <c r="Z456" i="1"/>
  <c r="Z348" i="1"/>
  <c r="Z397" i="1"/>
  <c r="Z336" i="1"/>
  <c r="Z229" i="1"/>
  <c r="Z199" i="1"/>
  <c r="Z96" i="1"/>
  <c r="Z63" i="1"/>
  <c r="Z503" i="1" s="1"/>
  <c r="Y502" i="1"/>
  <c r="Y499" i="1"/>
  <c r="Y501" i="1" s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<sst xmlns="http://schemas.openxmlformats.org/spreadsheetml/2006/main" count="2189" uniqueCount="797">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</sst>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45943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762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0.5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118</v>
      </c>
      <c r="Y40" s="544">
        <f>IFERROR(IF(X40="",0,CEILING((X40/$H40),1)*$H40),"")</f>
        <v>118.80000000000001</v>
      </c>
      <c r="Z40" s="36">
        <f>IFERROR(IF(Y40=0,"",ROUNDUP(Y40/H40,0)*0.01898),"")</f>
        <v>0.20877999999999999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122.75277777777777</v>
      </c>
      <c r="BN40" s="64">
        <f>IFERROR(Y40*I40/H40,"0")</f>
        <v>123.58499999999999</v>
      </c>
      <c r="BO40" s="64">
        <f>IFERROR(1/J40*(X40/H40),"0")</f>
        <v>0.17071759259259259</v>
      </c>
      <c r="BP40" s="64">
        <f>IFERROR(1/J40*(Y40/H40),"0")</f>
        <v>0.171875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10.925925925925926</v>
      </c>
      <c r="Y43" s="545">
        <f>IFERROR(Y40/H40,"0")+IFERROR(Y41/H41,"0")+IFERROR(Y42/H42,"0")</f>
        <v>11</v>
      </c>
      <c r="Z43" s="545">
        <f>IFERROR(IF(Z40="",0,Z40),"0")+IFERROR(IF(Z41="",0,Z41),"0")+IFERROR(IF(Z42="",0,Z42),"0")</f>
        <v>0.20877999999999999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118</v>
      </c>
      <c r="Y44" s="545">
        <f>IFERROR(SUM(Y40:Y42),"0")</f>
        <v>118.80000000000001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15</v>
      </c>
      <c r="Y51" s="544">
        <f t="shared" ref="Y51:Y56" si="0">IFERROR(IF(X51="",0,CEILING((X51/$H51),1)*$H51),"")</f>
        <v>22.4</v>
      </c>
      <c r="Z51" s="36">
        <f>IFERROR(IF(Y51=0,"",ROUNDUP(Y51/H51,0)*0.01898),"")</f>
        <v>3.7960000000000001E-2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15.582589285714286</v>
      </c>
      <c r="BN51" s="64">
        <f t="shared" ref="BN51:BN56" si="2">IFERROR(Y51*I51/H51,"0")</f>
        <v>23.27</v>
      </c>
      <c r="BO51" s="64">
        <f t="shared" ref="BO51:BO56" si="3">IFERROR(1/J51*(X51/H51),"0")</f>
        <v>2.0926339285714288E-2</v>
      </c>
      <c r="BP51" s="64">
        <f t="shared" ref="BP51:BP56" si="4">IFERROR(1/J51*(Y51/H51),"0")</f>
        <v>3.125E-2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15</v>
      </c>
      <c r="Y54" s="544">
        <f t="shared" si="0"/>
        <v>16</v>
      </c>
      <c r="Z54" s="36">
        <f>IFERROR(IF(Y54=0,"",ROUNDUP(Y54/H54,0)*0.00902),"")</f>
        <v>3.6080000000000001E-2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15.7875</v>
      </c>
      <c r="BN54" s="64">
        <f t="shared" si="2"/>
        <v>16.84</v>
      </c>
      <c r="BO54" s="64">
        <f t="shared" si="3"/>
        <v>2.8409090909090912E-2</v>
      </c>
      <c r="BP54" s="64">
        <f t="shared" si="4"/>
        <v>3.0303030303030304E-2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5.0892857142857144</v>
      </c>
      <c r="Y57" s="545">
        <f>IFERROR(Y51/H51,"0")+IFERROR(Y52/H52,"0")+IFERROR(Y53/H53,"0")+IFERROR(Y54/H54,"0")+IFERROR(Y55/H55,"0")+IFERROR(Y56/H56,"0")</f>
        <v>6</v>
      </c>
      <c r="Z57" s="545">
        <f>IFERROR(IF(Z51="",0,Z51),"0")+IFERROR(IF(Z52="",0,Z52),"0")+IFERROR(IF(Z53="",0,Z53),"0")+IFERROR(IF(Z54="",0,Z54),"0")+IFERROR(IF(Z55="",0,Z55),"0")+IFERROR(IF(Z56="",0,Z56),"0")</f>
        <v>7.4039999999999995E-2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30</v>
      </c>
      <c r="Y58" s="545">
        <f>IFERROR(SUM(Y51:Y56),"0")</f>
        <v>38.4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120</v>
      </c>
      <c r="Y60" s="544">
        <f>IFERROR(IF(X60="",0,CEILING((X60/$H60),1)*$H60),"")</f>
        <v>129.60000000000002</v>
      </c>
      <c r="Z60" s="36">
        <f>IFERROR(IF(Y60=0,"",ROUNDUP(Y60/H60,0)*0.01898),"")</f>
        <v>0.22776000000000002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124.83333333333331</v>
      </c>
      <c r="BN60" s="64">
        <f>IFERROR(Y60*I60/H60,"0")</f>
        <v>134.82000000000002</v>
      </c>
      <c r="BO60" s="64">
        <f>IFERROR(1/J60*(X60/H60),"0")</f>
        <v>0.1736111111111111</v>
      </c>
      <c r="BP60" s="64">
        <f>IFERROR(1/J60*(Y60/H60),"0")</f>
        <v>0.18750000000000003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11.111111111111111</v>
      </c>
      <c r="Y63" s="545">
        <f>IFERROR(Y60/H60,"0")+IFERROR(Y61/H61,"0")+IFERROR(Y62/H62,"0")</f>
        <v>12.000000000000002</v>
      </c>
      <c r="Z63" s="545">
        <f>IFERROR(IF(Z60="",0,Z60),"0")+IFERROR(IF(Z61="",0,Z61),"0")+IFERROR(IF(Z62="",0,Z62),"0")</f>
        <v>0.22776000000000002</v>
      </c>
      <c r="AA63" s="546"/>
      <c r="AB63" s="546"/>
      <c r="AC63" s="546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120</v>
      </c>
      <c r="Y64" s="545">
        <f>IFERROR(SUM(Y60:Y62),"0")</f>
        <v>129.60000000000002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5</v>
      </c>
      <c r="Y88" s="544">
        <f>IFERROR(IF(X88="",0,CEILING((X88/$H88),1)*$H88),"")</f>
        <v>9</v>
      </c>
      <c r="Z88" s="36">
        <f>IFERROR(IF(Y88=0,"",ROUNDUP(Y88/H88,0)*0.00902),"")</f>
        <v>1.804E-2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5.2333333333333334</v>
      </c>
      <c r="BN88" s="64">
        <f>IFERROR(Y88*I88/H88,"0")</f>
        <v>9.42</v>
      </c>
      <c r="BO88" s="64">
        <f>IFERROR(1/J88*(X88/H88),"0")</f>
        <v>8.4175084175084174E-3</v>
      </c>
      <c r="BP88" s="64">
        <f>IFERROR(1/J88*(Y88/H88),"0")</f>
        <v>1.5151515151515152E-2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1.1111111111111112</v>
      </c>
      <c r="Y89" s="545">
        <f>IFERROR(Y86/H86,"0")+IFERROR(Y87/H87,"0")+IFERROR(Y88/H88,"0")</f>
        <v>2</v>
      </c>
      <c r="Z89" s="545">
        <f>IFERROR(IF(Z86="",0,Z86),"0")+IFERROR(IF(Z87="",0,Z87),"0")+IFERROR(IF(Z88="",0,Z88),"0")</f>
        <v>1.804E-2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5</v>
      </c>
      <c r="Y90" s="545">
        <f>IFERROR(SUM(Y86:Y88),"0")</f>
        <v>9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hidden="1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21</v>
      </c>
      <c r="Y94" s="544">
        <f>IFERROR(IF(X94="",0,CEILING((X94/$H94),1)*$H94),"")</f>
        <v>21.6</v>
      </c>
      <c r="Z94" s="36">
        <f>IFERROR(IF(Y94=0,"",ROUNDUP(Y94/H94,0)*0.00651),"")</f>
        <v>5.2080000000000001E-2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22.959999999999997</v>
      </c>
      <c r="BN94" s="64">
        <f>IFERROR(Y94*I94/H94,"0")</f>
        <v>23.616</v>
      </c>
      <c r="BO94" s="64">
        <f>IFERROR(1/J94*(X94/H94),"0")</f>
        <v>4.2735042735042736E-2</v>
      </c>
      <c r="BP94" s="64">
        <f>IFERROR(1/J94*(Y94/H94),"0")</f>
        <v>4.3956043956043959E-2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7.7777777777777777</v>
      </c>
      <c r="Y96" s="545">
        <f>IFERROR(Y92/H92,"0")+IFERROR(Y93/H93,"0")+IFERROR(Y94/H94,"0")+IFERROR(Y95/H95,"0")</f>
        <v>8</v>
      </c>
      <c r="Z96" s="545">
        <f>IFERROR(IF(Z92="",0,Z92),"0")+IFERROR(IF(Z93="",0,Z93),"0")+IFERROR(IF(Z94="",0,Z94),"0")+IFERROR(IF(Z95="",0,Z95),"0")</f>
        <v>5.2080000000000001E-2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21</v>
      </c>
      <c r="Y97" s="545">
        <f>IFERROR(SUM(Y92:Y95),"0")</f>
        <v>21.6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25</v>
      </c>
      <c r="Y100" s="544">
        <f>IFERROR(IF(X100="",0,CEILING((X100/$H100),1)*$H100),"")</f>
        <v>32.400000000000006</v>
      </c>
      <c r="Z100" s="36">
        <f>IFERROR(IF(Y100=0,"",ROUNDUP(Y100/H100,0)*0.01898),"")</f>
        <v>5.6940000000000004E-2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26.006944444444443</v>
      </c>
      <c r="BN100" s="64">
        <f>IFERROR(Y100*I100/H100,"0")</f>
        <v>33.705000000000005</v>
      </c>
      <c r="BO100" s="64">
        <f>IFERROR(1/J100*(X100/H100),"0")</f>
        <v>3.6168981481481483E-2</v>
      </c>
      <c r="BP100" s="64">
        <f>IFERROR(1/J100*(Y100/H100),"0")</f>
        <v>4.6875000000000007E-2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2.3148148148148149</v>
      </c>
      <c r="Y104" s="545">
        <f>IFERROR(Y100/H100,"0")+IFERROR(Y101/H101,"0")+IFERROR(Y102/H102,"0")+IFERROR(Y103/H103,"0")</f>
        <v>3.0000000000000004</v>
      </c>
      <c r="Z104" s="545">
        <f>IFERROR(IF(Z100="",0,Z100),"0")+IFERROR(IF(Z101="",0,Z101),"0")+IFERROR(IF(Z102="",0,Z102),"0")+IFERROR(IF(Z103="",0,Z103),"0")</f>
        <v>5.6940000000000004E-2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25</v>
      </c>
      <c r="Y105" s="545">
        <f>IFERROR(SUM(Y100:Y103),"0")</f>
        <v>32.400000000000006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3</v>
      </c>
      <c r="Y109" s="544">
        <f>IFERROR(IF(X109="",0,CEILING((X109/$H109),1)*$H109),"")</f>
        <v>4.8</v>
      </c>
      <c r="Z109" s="36">
        <f>IFERROR(IF(Y109=0,"",ROUNDUP(Y109/H109,0)*0.00651),"")</f>
        <v>1.302E-2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3.2250000000000001</v>
      </c>
      <c r="BN109" s="64">
        <f>IFERROR(Y109*I109/H109,"0")</f>
        <v>5.16</v>
      </c>
      <c r="BO109" s="64">
        <f>IFERROR(1/J109*(X109/H109),"0")</f>
        <v>6.8681318681318689E-3</v>
      </c>
      <c r="BP109" s="64">
        <f>IFERROR(1/J109*(Y109/H109),"0")</f>
        <v>1.098901098901099E-2</v>
      </c>
    </row>
    <row r="110" spans="1:68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1.25</v>
      </c>
      <c r="Y110" s="545">
        <f>IFERROR(Y107/H107,"0")+IFERROR(Y108/H108,"0")+IFERROR(Y109/H109,"0")</f>
        <v>2</v>
      </c>
      <c r="Z110" s="545">
        <f>IFERROR(IF(Z107="",0,Z107),"0")+IFERROR(IF(Z108="",0,Z108),"0")+IFERROR(IF(Z109="",0,Z109),"0")</f>
        <v>1.302E-2</v>
      </c>
      <c r="AA110" s="546"/>
      <c r="AB110" s="546"/>
      <c r="AC110" s="546"/>
    </row>
    <row r="111" spans="1:68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3</v>
      </c>
      <c r="Y111" s="545">
        <f>IFERROR(SUM(Y107:Y109),"0")</f>
        <v>4.8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31</v>
      </c>
      <c r="Y113" s="544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32.963333333333331</v>
      </c>
      <c r="BN113" s="64">
        <f>IFERROR(Y113*I113/H113,"0")</f>
        <v>34.451999999999998</v>
      </c>
      <c r="BO113" s="64">
        <f>IFERROR(1/J113*(X113/H113),"0")</f>
        <v>5.9799382716049385E-2</v>
      </c>
      <c r="BP113" s="64">
        <f>IFERROR(1/J113*(Y113/H113),"0")</f>
        <v>6.25E-2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77</v>
      </c>
      <c r="Y115" s="544">
        <f>IFERROR(IF(X115="",0,CEILING((X115/$H115),1)*$H115),"")</f>
        <v>78.300000000000011</v>
      </c>
      <c r="Z115" s="36">
        <f>IFERROR(IF(Y115=0,"",ROUNDUP(Y115/H115,0)*0.00651),"")</f>
        <v>0.18879000000000001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84.186666666666667</v>
      </c>
      <c r="BN115" s="64">
        <f>IFERROR(Y115*I115/H115,"0")</f>
        <v>85.608000000000004</v>
      </c>
      <c r="BO115" s="64">
        <f>IFERROR(1/J115*(X115/H115),"0")</f>
        <v>0.15669515669515668</v>
      </c>
      <c r="BP115" s="64">
        <f>IFERROR(1/J115*(Y115/H115),"0")</f>
        <v>0.15934065934065939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32.345679012345677</v>
      </c>
      <c r="Y117" s="545">
        <f>IFERROR(Y113/H113,"0")+IFERROR(Y114/H114,"0")+IFERROR(Y115/H115,"0")+IFERROR(Y116/H116,"0")</f>
        <v>33</v>
      </c>
      <c r="Z117" s="545">
        <f>IFERROR(IF(Z113="",0,Z113),"0")+IFERROR(IF(Z114="",0,Z114),"0")+IFERROR(IF(Z115="",0,Z115),"0")+IFERROR(IF(Z116="",0,Z116),"0")</f>
        <v>0.26471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108</v>
      </c>
      <c r="Y118" s="545">
        <f>IFERROR(SUM(Y113:Y116),"0")</f>
        <v>110.70000000000002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78</v>
      </c>
      <c r="Y158" s="544">
        <f t="shared" ref="Y158:Y166" si="5">IFERROR(IF(X158="",0,CEILING((X158/$H158),1)*$H158),"")</f>
        <v>79.8</v>
      </c>
      <c r="Z158" s="36">
        <f>IFERROR(IF(Y158=0,"",ROUNDUP(Y158/H158,0)*0.00902),"")</f>
        <v>0.17138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83.014285714285705</v>
      </c>
      <c r="BN158" s="64">
        <f t="shared" ref="BN158:BN166" si="7">IFERROR(Y158*I158/H158,"0")</f>
        <v>84.929999999999993</v>
      </c>
      <c r="BO158" s="64">
        <f t="shared" ref="BO158:BO166" si="8">IFERROR(1/J158*(X158/H158),"0")</f>
        <v>0.14069264069264067</v>
      </c>
      <c r="BP158" s="64">
        <f t="shared" ref="BP158:BP166" si="9">IFERROR(1/J158*(Y158/H158),"0")</f>
        <v>0.14393939393939395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145</v>
      </c>
      <c r="Y160" s="544">
        <f t="shared" si="5"/>
        <v>147</v>
      </c>
      <c r="Z160" s="36">
        <f>IFERROR(IF(Y160=0,"",ROUNDUP(Y160/H160,0)*0.00902),"")</f>
        <v>0.31569999999999998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152.25</v>
      </c>
      <c r="BN160" s="64">
        <f t="shared" si="7"/>
        <v>154.35</v>
      </c>
      <c r="BO160" s="64">
        <f t="shared" si="8"/>
        <v>0.26154401154401158</v>
      </c>
      <c r="BP160" s="64">
        <f t="shared" si="9"/>
        <v>0.26515151515151514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4</v>
      </c>
      <c r="Y161" s="544">
        <f t="shared" si="5"/>
        <v>4.2</v>
      </c>
      <c r="Z161" s="36">
        <f>IFERROR(IF(Y161=0,"",ROUNDUP(Y161/H161,0)*0.00502),"")</f>
        <v>1.004E-2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4.2476190476190476</v>
      </c>
      <c r="BN161" s="64">
        <f t="shared" si="7"/>
        <v>4.46</v>
      </c>
      <c r="BO161" s="64">
        <f t="shared" si="8"/>
        <v>8.1400081400081412E-3</v>
      </c>
      <c r="BP161" s="64">
        <f t="shared" si="9"/>
        <v>8.5470085470085479E-3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55</v>
      </c>
      <c r="Y167" s="545">
        <f>IFERROR(Y158/H158,"0")+IFERROR(Y159/H159,"0")+IFERROR(Y160/H160,"0")+IFERROR(Y161/H161,"0")+IFERROR(Y162/H162,"0")+IFERROR(Y163/H163,"0")+IFERROR(Y164/H164,"0")+IFERROR(Y165/H165,"0")+IFERROR(Y166/H166,"0")</f>
        <v>56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0.49711999999999995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227</v>
      </c>
      <c r="Y168" s="545">
        <f>IFERROR(SUM(Y158:Y166),"0")</f>
        <v>231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268</v>
      </c>
      <c r="Y191" s="544">
        <f t="shared" ref="Y191:Y198" si="10">IFERROR(IF(X191="",0,CEILING((X191/$H191),1)*$H191),"")</f>
        <v>270</v>
      </c>
      <c r="Z191" s="36">
        <f>IFERROR(IF(Y191=0,"",ROUNDUP(Y191/H191,0)*0.00902),"")</f>
        <v>0.45100000000000001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278.42222222222222</v>
      </c>
      <c r="BN191" s="64">
        <f t="shared" ref="BN191:BN198" si="12">IFERROR(Y191*I191/H191,"0")</f>
        <v>280.5</v>
      </c>
      <c r="BO191" s="64">
        <f t="shared" ref="BO191:BO198" si="13">IFERROR(1/J191*(X191/H191),"0")</f>
        <v>0.37598204264870932</v>
      </c>
      <c r="BP191" s="64">
        <f t="shared" ref="BP191:BP198" si="14">IFERROR(1/J191*(Y191/H191),"0")</f>
        <v>0.37878787878787878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65</v>
      </c>
      <c r="Y192" s="544">
        <f t="shared" si="10"/>
        <v>70.2</v>
      </c>
      <c r="Z192" s="36">
        <f>IFERROR(IF(Y192=0,"",ROUNDUP(Y192/H192,0)*0.00902),"")</f>
        <v>0.11726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67.527777777777786</v>
      </c>
      <c r="BN192" s="64">
        <f t="shared" si="12"/>
        <v>72.930000000000007</v>
      </c>
      <c r="BO192" s="64">
        <f t="shared" si="13"/>
        <v>9.1189674523007858E-2</v>
      </c>
      <c r="BP192" s="64">
        <f t="shared" si="14"/>
        <v>9.8484848484848481E-2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244</v>
      </c>
      <c r="Y194" s="544">
        <f t="shared" si="10"/>
        <v>248.4</v>
      </c>
      <c r="Z194" s="36">
        <f>IFERROR(IF(Y194=0,"",ROUNDUP(Y194/H194,0)*0.00902),"")</f>
        <v>0.41492000000000001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253.48888888888891</v>
      </c>
      <c r="BN194" s="64">
        <f t="shared" si="12"/>
        <v>258.06</v>
      </c>
      <c r="BO194" s="64">
        <f t="shared" si="13"/>
        <v>0.34231200897867564</v>
      </c>
      <c r="BP194" s="64">
        <f t="shared" si="14"/>
        <v>0.34848484848484851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24</v>
      </c>
      <c r="Y195" s="544">
        <f t="shared" si="10"/>
        <v>25.2</v>
      </c>
      <c r="Z195" s="36">
        <f>IFERROR(IF(Y195=0,"",ROUNDUP(Y195/H195,0)*0.00502),"")</f>
        <v>7.0280000000000009E-2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25.733333333333334</v>
      </c>
      <c r="BN195" s="64">
        <f t="shared" si="12"/>
        <v>27.019999999999996</v>
      </c>
      <c r="BO195" s="64">
        <f t="shared" si="13"/>
        <v>5.6980056980056981E-2</v>
      </c>
      <c r="BP195" s="64">
        <f t="shared" si="14"/>
        <v>5.9829059829059839E-2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15</v>
      </c>
      <c r="Y196" s="544">
        <f t="shared" si="10"/>
        <v>16.2</v>
      </c>
      <c r="Z196" s="36">
        <f>IFERROR(IF(Y196=0,"",ROUNDUP(Y196/H196,0)*0.00502),"")</f>
        <v>4.5179999999999998E-2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15.833333333333332</v>
      </c>
      <c r="BN196" s="64">
        <f t="shared" si="12"/>
        <v>17.099999999999998</v>
      </c>
      <c r="BO196" s="64">
        <f t="shared" si="13"/>
        <v>3.561253561253562E-2</v>
      </c>
      <c r="BP196" s="64">
        <f t="shared" si="14"/>
        <v>3.8461538461538464E-2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14</v>
      </c>
      <c r="Y198" s="544">
        <f t="shared" si="10"/>
        <v>14.4</v>
      </c>
      <c r="Z198" s="36">
        <f>IFERROR(IF(Y198=0,"",ROUNDUP(Y198/H198,0)*0.00502),"")</f>
        <v>4.0160000000000001E-2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14.777777777777777</v>
      </c>
      <c r="BN198" s="64">
        <f t="shared" si="12"/>
        <v>15.2</v>
      </c>
      <c r="BO198" s="64">
        <f t="shared" si="13"/>
        <v>3.3238366571699908E-2</v>
      </c>
      <c r="BP198" s="64">
        <f t="shared" si="14"/>
        <v>3.4188034188034191E-2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136.29629629629628</v>
      </c>
      <c r="Y199" s="545">
        <f>IFERROR(Y191/H191,"0")+IFERROR(Y192/H192,"0")+IFERROR(Y193/H193,"0")+IFERROR(Y194/H194,"0")+IFERROR(Y195/H195,"0")+IFERROR(Y196/H196,"0")+IFERROR(Y197/H197,"0")+IFERROR(Y198/H198,"0")</f>
        <v>140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1.1387999999999998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630</v>
      </c>
      <c r="Y200" s="545">
        <f>IFERROR(SUM(Y191:Y198),"0")</f>
        <v>644.40000000000009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44</v>
      </c>
      <c r="Y205" s="544">
        <f t="shared" si="15"/>
        <v>45.6</v>
      </c>
      <c r="Z205" s="36">
        <f t="shared" ref="Z205:Z210" si="20">IFERROR(IF(Y205=0,"",ROUNDUP(Y205/H205,0)*0.00651),"")</f>
        <v>0.12369000000000001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48.949999999999996</v>
      </c>
      <c r="BN205" s="64">
        <f t="shared" si="17"/>
        <v>50.73</v>
      </c>
      <c r="BO205" s="64">
        <f t="shared" si="18"/>
        <v>0.10073260073260075</v>
      </c>
      <c r="BP205" s="64">
        <f t="shared" si="19"/>
        <v>0.1043956043956044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109</v>
      </c>
      <c r="Y207" s="544">
        <f t="shared" si="15"/>
        <v>110.39999999999999</v>
      </c>
      <c r="Z207" s="36">
        <f t="shared" si="20"/>
        <v>0.29946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120.44500000000002</v>
      </c>
      <c r="BN207" s="64">
        <f t="shared" si="17"/>
        <v>121.992</v>
      </c>
      <c r="BO207" s="64">
        <f t="shared" si="18"/>
        <v>0.2495421245421246</v>
      </c>
      <c r="BP207" s="64">
        <f t="shared" si="19"/>
        <v>0.25274725274725279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152</v>
      </c>
      <c r="Y208" s="544">
        <f t="shared" si="15"/>
        <v>153.6</v>
      </c>
      <c r="Z208" s="36">
        <f t="shared" si="20"/>
        <v>0.41664000000000001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167.96000000000004</v>
      </c>
      <c r="BN208" s="64">
        <f t="shared" si="17"/>
        <v>169.72800000000001</v>
      </c>
      <c r="BO208" s="64">
        <f t="shared" si="18"/>
        <v>0.34798534798534803</v>
      </c>
      <c r="BP208" s="64">
        <f t="shared" si="19"/>
        <v>0.35164835164835168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205</v>
      </c>
      <c r="Y209" s="544">
        <f t="shared" si="15"/>
        <v>206.4</v>
      </c>
      <c r="Z209" s="36">
        <f t="shared" si="20"/>
        <v>0.55986000000000002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226.52500000000003</v>
      </c>
      <c r="BN209" s="64">
        <f t="shared" si="17"/>
        <v>228.07200000000006</v>
      </c>
      <c r="BO209" s="64">
        <f t="shared" si="18"/>
        <v>0.46932234432234438</v>
      </c>
      <c r="BP209" s="64">
        <f t="shared" si="19"/>
        <v>0.47252747252747257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128</v>
      </c>
      <c r="Y210" s="544">
        <f t="shared" si="15"/>
        <v>129.6</v>
      </c>
      <c r="Z210" s="36">
        <f t="shared" si="20"/>
        <v>0.35154000000000002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141.76</v>
      </c>
      <c r="BN210" s="64">
        <f t="shared" si="17"/>
        <v>143.53199999999998</v>
      </c>
      <c r="BO210" s="64">
        <f t="shared" si="18"/>
        <v>0.29304029304029305</v>
      </c>
      <c r="BP210" s="64">
        <f t="shared" si="19"/>
        <v>0.2967032967032967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265.83333333333331</v>
      </c>
      <c r="Y211" s="545">
        <f>IFERROR(Y202/H202,"0")+IFERROR(Y203/H203,"0")+IFERROR(Y204/H204,"0")+IFERROR(Y205/H205,"0")+IFERROR(Y206/H206,"0")+IFERROR(Y207/H207,"0")+IFERROR(Y208/H208,"0")+IFERROR(Y209/H209,"0")+IFERROR(Y210/H210,"0")</f>
        <v>269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1.75119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638</v>
      </c>
      <c r="Y212" s="545">
        <f>IFERROR(SUM(Y202:Y210),"0")</f>
        <v>645.6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17</v>
      </c>
      <c r="Y214" s="544">
        <f>IFERROR(IF(X214="",0,CEILING((X214/$H214),1)*$H214),"")</f>
        <v>19.2</v>
      </c>
      <c r="Z214" s="36">
        <f>IFERROR(IF(Y214=0,"",ROUNDUP(Y214/H214,0)*0.00651),"")</f>
        <v>5.2080000000000001E-2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18.785000000000004</v>
      </c>
      <c r="BN214" s="64">
        <f>IFERROR(Y214*I214/H214,"0")</f>
        <v>21.216000000000001</v>
      </c>
      <c r="BO214" s="64">
        <f>IFERROR(1/J214*(X214/H214),"0")</f>
        <v>3.8919413919413927E-2</v>
      </c>
      <c r="BP214" s="64">
        <f>IFERROR(1/J214*(Y214/H214),"0")</f>
        <v>4.3956043956043959E-2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10</v>
      </c>
      <c r="Y215" s="544">
        <f>IFERROR(IF(X215="",0,CEILING((X215/$H215),1)*$H215),"")</f>
        <v>12</v>
      </c>
      <c r="Z215" s="36">
        <f>IFERROR(IF(Y215=0,"",ROUNDUP(Y215/H215,0)*0.00651),"")</f>
        <v>3.2550000000000003E-2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11.050000000000002</v>
      </c>
      <c r="BN215" s="64">
        <f>IFERROR(Y215*I215/H215,"0")</f>
        <v>13.260000000000002</v>
      </c>
      <c r="BO215" s="64">
        <f>IFERROR(1/J215*(X215/H215),"0")</f>
        <v>2.2893772893772896E-2</v>
      </c>
      <c r="BP215" s="64">
        <f>IFERROR(1/J215*(Y215/H215),"0")</f>
        <v>2.7472527472527476E-2</v>
      </c>
    </row>
    <row r="216" spans="1:68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11.25</v>
      </c>
      <c r="Y216" s="545">
        <f>IFERROR(Y214/H214,"0")+IFERROR(Y215/H215,"0")</f>
        <v>13</v>
      </c>
      <c r="Z216" s="545">
        <f>IFERROR(IF(Z214="",0,Z214),"0")+IFERROR(IF(Z215="",0,Z215),"0")</f>
        <v>8.4630000000000011E-2</v>
      </c>
      <c r="AA216" s="546"/>
      <c r="AB216" s="546"/>
      <c r="AC216" s="546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27</v>
      </c>
      <c r="Y217" s="545">
        <f>IFERROR(SUM(Y214:Y215),"0")</f>
        <v>31.2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3</v>
      </c>
      <c r="Y242" s="544">
        <f>IFERROR(IF(X242="",0,CEILING((X242/$H242),1)*$H242),"")</f>
        <v>3.6</v>
      </c>
      <c r="Z242" s="36">
        <f>IFERROR(IF(Y242=0,"",ROUNDUP(Y242/H242,0)*0.0059),"")</f>
        <v>2.3599999999999999E-2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3.6333333333333337</v>
      </c>
      <c r="BN242" s="64">
        <f>IFERROR(Y242*I242/H242,"0")</f>
        <v>4.3600000000000003</v>
      </c>
      <c r="BO242" s="64">
        <f>IFERROR(1/J242*(X242/H242),"0")</f>
        <v>1.5432098765432096E-2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3.333333333333333</v>
      </c>
      <c r="Y245" s="545">
        <f>IFERROR(Y240/H240,"0")+IFERROR(Y241/H241,"0")+IFERROR(Y242/H242,"0")+IFERROR(Y243/H243,"0")+IFERROR(Y244/H244,"0")</f>
        <v>4</v>
      </c>
      <c r="Z245" s="545">
        <f>IFERROR(IF(Z240="",0,Z240),"0")+IFERROR(IF(Z241="",0,Z241),"0")+IFERROR(IF(Z242="",0,Z242),"0")+IFERROR(IF(Z243="",0,Z243),"0")+IFERROR(IF(Z244="",0,Z244),"0")</f>
        <v>2.3599999999999999E-2</v>
      </c>
      <c r="AA245" s="546"/>
      <c r="AB245" s="546"/>
      <c r="AC245" s="546"/>
    </row>
    <row r="246" spans="1:68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3</v>
      </c>
      <c r="Y246" s="545">
        <f>IFERROR(SUM(Y240:Y244),"0")</f>
        <v>3.6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15</v>
      </c>
      <c r="Y267" s="544">
        <f>IFERROR(IF(X267="",0,CEILING((X267/$H267),1)*$H267),"")</f>
        <v>16.8</v>
      </c>
      <c r="Z267" s="36">
        <f>IFERROR(IF(Y267=0,"",ROUNDUP(Y267/H267,0)*0.00651),"")</f>
        <v>4.5569999999999999E-2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16.575000000000003</v>
      </c>
      <c r="BN267" s="64">
        <f>IFERROR(Y267*I267/H267,"0")</f>
        <v>18.564000000000004</v>
      </c>
      <c r="BO267" s="64">
        <f>IFERROR(1/J267*(X267/H267),"0")</f>
        <v>3.4340659340659344E-2</v>
      </c>
      <c r="BP267" s="64">
        <f>IFERROR(1/J267*(Y267/H267),"0")</f>
        <v>3.8461538461538471E-2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64.500000000000014</v>
      </c>
      <c r="BN268" s="64">
        <f>IFERROR(Y268*I268/H268,"0")</f>
        <v>64.500000000000014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31.25</v>
      </c>
      <c r="Y269" s="545">
        <f>IFERROR(Y266/H266,"0")+IFERROR(Y267/H267,"0")+IFERROR(Y268/H268,"0")</f>
        <v>32</v>
      </c>
      <c r="Z269" s="545">
        <f>IFERROR(IF(Z266="",0,Z266),"0")+IFERROR(IF(Z267="",0,Z267),"0")+IFERROR(IF(Z268="",0,Z268),"0")</f>
        <v>0.20832000000000001</v>
      </c>
      <c r="AA269" s="546"/>
      <c r="AB269" s="546"/>
      <c r="AC269" s="546"/>
    </row>
    <row r="270" spans="1:68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75</v>
      </c>
      <c r="Y270" s="545">
        <f>IFERROR(SUM(Y266:Y268),"0")</f>
        <v>76.8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3</v>
      </c>
      <c r="Y301" s="544">
        <f t="shared" si="27"/>
        <v>3.6</v>
      </c>
      <c r="Z301" s="36">
        <f>IFERROR(IF(Y301=0,"",ROUNDUP(Y301/H301,0)*0.00651),"")</f>
        <v>1.302E-2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3.38</v>
      </c>
      <c r="BN301" s="64">
        <f t="shared" si="29"/>
        <v>4.056</v>
      </c>
      <c r="BO301" s="64">
        <f t="shared" si="30"/>
        <v>9.1575091575091579E-3</v>
      </c>
      <c r="BP301" s="64">
        <f t="shared" si="31"/>
        <v>1.098901098901099E-2</v>
      </c>
    </row>
    <row r="302" spans="1:68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1.6666666666666665</v>
      </c>
      <c r="Y302" s="545">
        <f>IFERROR(Y295/H295,"0")+IFERROR(Y296/H296,"0")+IFERROR(Y297/H297,"0")+IFERROR(Y298/H298,"0")+IFERROR(Y299/H299,"0")+IFERROR(Y300/H300,"0")+IFERROR(Y301/H301,"0")</f>
        <v>2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1.302E-2</v>
      </c>
      <c r="AA302" s="546"/>
      <c r="AB302" s="546"/>
      <c r="AC302" s="546"/>
    </row>
    <row r="303" spans="1:68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3</v>
      </c>
      <c r="Y303" s="545">
        <f>IFERROR(SUM(Y295:Y301),"0")</f>
        <v>3.6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95</v>
      </c>
      <c r="Y314" s="544">
        <f>IFERROR(IF(X314="",0,CEILING((X314/$H314),1)*$H314),"")</f>
        <v>101.39999999999999</v>
      </c>
      <c r="Z314" s="36">
        <f>IFERROR(IF(Y314=0,"",ROUNDUP(Y314/H314,0)*0.01898),"")</f>
        <v>0.24674000000000001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101.32115384615386</v>
      </c>
      <c r="BN314" s="64">
        <f>IFERROR(Y314*I314/H314,"0")</f>
        <v>108.14700000000001</v>
      </c>
      <c r="BO314" s="64">
        <f>IFERROR(1/J314*(X314/H314),"0")</f>
        <v>0.1903044871794872</v>
      </c>
      <c r="BP314" s="64">
        <f>IFERROR(1/J314*(Y314/H314),"0")</f>
        <v>0.203125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12.179487179487181</v>
      </c>
      <c r="Y316" s="545">
        <f>IFERROR(Y313/H313,"0")+IFERROR(Y314/H314,"0")+IFERROR(Y315/H315,"0")</f>
        <v>13</v>
      </c>
      <c r="Z316" s="545">
        <f>IFERROR(IF(Z313="",0,Z313),"0")+IFERROR(IF(Z314="",0,Z314),"0")+IFERROR(IF(Z315="",0,Z315),"0")</f>
        <v>0.24674000000000001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95</v>
      </c>
      <c r="Y317" s="545">
        <f>IFERROR(SUM(Y313:Y315),"0")</f>
        <v>101.39999999999999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6</v>
      </c>
      <c r="Y321" s="544">
        <f>IFERROR(IF(X321="",0,CEILING((X321/$H321),1)*$H321),"")</f>
        <v>7.6499999999999995</v>
      </c>
      <c r="Z321" s="36">
        <f>IFERROR(IF(Y321=0,"",ROUNDUP(Y321/H321,0)*0.00651),"")</f>
        <v>1.9529999999999999E-2</v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6.9529411764705893</v>
      </c>
      <c r="BN321" s="64">
        <f>IFERROR(Y321*I321/H321,"0")</f>
        <v>8.8650000000000002</v>
      </c>
      <c r="BO321" s="64">
        <f>IFERROR(1/J321*(X321/H321),"0")</f>
        <v>1.292824822236587E-2</v>
      </c>
      <c r="BP321" s="64">
        <f>IFERROR(1/J321*(Y321/H321),"0")</f>
        <v>1.6483516483516484E-2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7</v>
      </c>
      <c r="Y322" s="544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7.9058823529411768</v>
      </c>
      <c r="BN322" s="64">
        <f>IFERROR(Y322*I322/H322,"0")</f>
        <v>8.6399999999999988</v>
      </c>
      <c r="BO322" s="64">
        <f>IFERROR(1/J322*(X322/H322),"0")</f>
        <v>1.508295625942685E-2</v>
      </c>
      <c r="BP322" s="64">
        <f>IFERROR(1/J322*(Y322/H322),"0")</f>
        <v>1.6483516483516484E-2</v>
      </c>
    </row>
    <row r="323" spans="1:68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5.0980392156862742</v>
      </c>
      <c r="Y323" s="545">
        <f>IFERROR(Y319/H319,"0")+IFERROR(Y320/H320,"0")+IFERROR(Y321/H321,"0")+IFERROR(Y322/H322,"0")</f>
        <v>6</v>
      </c>
      <c r="Z323" s="545">
        <f>IFERROR(IF(Z319="",0,Z319),"0")+IFERROR(IF(Z320="",0,Z320),"0")+IFERROR(IF(Z321="",0,Z321),"0")+IFERROR(IF(Z322="",0,Z322),"0")</f>
        <v>3.9059999999999997E-2</v>
      </c>
      <c r="AA323" s="546"/>
      <c r="AB323" s="546"/>
      <c r="AC323" s="546"/>
    </row>
    <row r="324" spans="1:68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13</v>
      </c>
      <c r="Y324" s="545">
        <f>IFERROR(SUM(Y319:Y322),"0")</f>
        <v>15.299999999999999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263</v>
      </c>
      <c r="Y341" s="544">
        <f t="shared" ref="Y341:Y347" si="32">IFERROR(IF(X341="",0,CEILING((X341/$H341),1)*$H341),"")</f>
        <v>270</v>
      </c>
      <c r="Z341" s="36">
        <f>IFERROR(IF(Y341=0,"",ROUNDUP(Y341/H341,0)*0.02175),"")</f>
        <v>0.39149999999999996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271.416</v>
      </c>
      <c r="BN341" s="64">
        <f t="shared" ref="BN341:BN347" si="34">IFERROR(Y341*I341/H341,"0")</f>
        <v>278.64000000000004</v>
      </c>
      <c r="BO341" s="64">
        <f t="shared" ref="BO341:BO347" si="35">IFERROR(1/J341*(X341/H341),"0")</f>
        <v>0.36527777777777781</v>
      </c>
      <c r="BP341" s="64">
        <f t="shared" ref="BP341:BP347" si="36">IFERROR(1/J341*(Y341/H341),"0")</f>
        <v>0.375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208</v>
      </c>
      <c r="Y342" s="544">
        <f t="shared" si="32"/>
        <v>210</v>
      </c>
      <c r="Z342" s="36">
        <f>IFERROR(IF(Y342=0,"",ROUNDUP(Y342/H342,0)*0.02175),"")</f>
        <v>0.30449999999999999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214.65600000000001</v>
      </c>
      <c r="BN342" s="64">
        <f t="shared" si="34"/>
        <v>216.72</v>
      </c>
      <c r="BO342" s="64">
        <f t="shared" si="35"/>
        <v>0.28888888888888886</v>
      </c>
      <c r="BP342" s="64">
        <f t="shared" si="36"/>
        <v>0.29166666666666663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196</v>
      </c>
      <c r="Y343" s="544">
        <f t="shared" si="32"/>
        <v>210</v>
      </c>
      <c r="Z343" s="36">
        <f>IFERROR(IF(Y343=0,"",ROUNDUP(Y343/H343,0)*0.02175),"")</f>
        <v>0.30449999999999999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202.27199999999999</v>
      </c>
      <c r="BN343" s="64">
        <f t="shared" si="34"/>
        <v>216.72</v>
      </c>
      <c r="BO343" s="64">
        <f t="shared" si="35"/>
        <v>0.2722222222222222</v>
      </c>
      <c r="BP343" s="64">
        <f t="shared" si="36"/>
        <v>0.29166666666666663</v>
      </c>
    </row>
    <row r="344" spans="1:68" ht="37.5" hidden="1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44.466666666666669</v>
      </c>
      <c r="Y348" s="545">
        <f>IFERROR(Y341/H341,"0")+IFERROR(Y342/H342,"0")+IFERROR(Y343/H343,"0")+IFERROR(Y344/H344,"0")+IFERROR(Y345/H345,"0")+IFERROR(Y346/H346,"0")+IFERROR(Y347/H347,"0")</f>
        <v>46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1.0004999999999999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667</v>
      </c>
      <c r="Y349" s="545">
        <f>IFERROR(SUM(Y341:Y347),"0")</f>
        <v>690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806</v>
      </c>
      <c r="Y351" s="544">
        <f>IFERROR(IF(X351="",0,CEILING((X351/$H351),1)*$H351),"")</f>
        <v>810</v>
      </c>
      <c r="Z351" s="36">
        <f>IFERROR(IF(Y351=0,"",ROUNDUP(Y351/H351,0)*0.02175),"")</f>
        <v>1.1744999999999999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831.79200000000003</v>
      </c>
      <c r="BN351" s="64">
        <f>IFERROR(Y351*I351/H351,"0")</f>
        <v>835.92000000000007</v>
      </c>
      <c r="BO351" s="64">
        <f>IFERROR(1/J351*(X351/H351),"0")</f>
        <v>1.1194444444444445</v>
      </c>
      <c r="BP351" s="64">
        <f>IFERROR(1/J351*(Y351/H351),"0")</f>
        <v>1.125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53.733333333333334</v>
      </c>
      <c r="Y353" s="545">
        <f>IFERROR(Y351/H351,"0")+IFERROR(Y352/H352,"0")</f>
        <v>54</v>
      </c>
      <c r="Z353" s="545">
        <f>IFERROR(IF(Z351="",0,Z351),"0")+IFERROR(IF(Z352="",0,Z352),"0")</f>
        <v>1.1744999999999999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806</v>
      </c>
      <c r="Y354" s="545">
        <f>IFERROR(SUM(Y351:Y352),"0")</f>
        <v>810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32</v>
      </c>
      <c r="Y361" s="544">
        <f>IFERROR(IF(X361="",0,CEILING((X361/$H361),1)*$H361),"")</f>
        <v>36</v>
      </c>
      <c r="Z361" s="36">
        <f>IFERROR(IF(Y361=0,"",ROUNDUP(Y361/H361,0)*0.01898),"")</f>
        <v>7.5920000000000001E-2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33.845333333333336</v>
      </c>
      <c r="BN361" s="64">
        <f>IFERROR(Y361*I361/H361,"0")</f>
        <v>38.076000000000001</v>
      </c>
      <c r="BO361" s="64">
        <f>IFERROR(1/J361*(X361/H361),"0")</f>
        <v>5.5555555555555552E-2</v>
      </c>
      <c r="BP361" s="64">
        <f>IFERROR(1/J361*(Y361/H361),"0")</f>
        <v>6.25E-2</v>
      </c>
    </row>
    <row r="362" spans="1:68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3.5555555555555554</v>
      </c>
      <c r="Y362" s="545">
        <f>IFERROR(Y361/H361,"0")</f>
        <v>4</v>
      </c>
      <c r="Z362" s="545">
        <f>IFERROR(IF(Z361="",0,Z361),"0")</f>
        <v>7.5920000000000001E-2</v>
      </c>
      <c r="AA362" s="546"/>
      <c r="AB362" s="546"/>
      <c r="AC362" s="546"/>
    </row>
    <row r="363" spans="1:68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32</v>
      </c>
      <c r="Y363" s="545">
        <f>IFERROR(SUM(Y361:Y361),"0")</f>
        <v>36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36</v>
      </c>
      <c r="Y366" s="544">
        <f>IFERROR(IF(X366="",0,CEILING((X366/$H366),1)*$H366),"")</f>
        <v>43.2</v>
      </c>
      <c r="Z366" s="36">
        <f>IFERROR(IF(Y366=0,"",ROUNDUP(Y366/H366,0)*0.01898),"")</f>
        <v>7.5920000000000001E-2</v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37.449999999999996</v>
      </c>
      <c r="BN366" s="64">
        <f>IFERROR(Y366*I366/H366,"0")</f>
        <v>44.94</v>
      </c>
      <c r="BO366" s="64">
        <f>IFERROR(1/J366*(X366/H366),"0")</f>
        <v>5.2083333333333329E-2</v>
      </c>
      <c r="BP366" s="64">
        <f>IFERROR(1/J366*(Y366/H366),"0")</f>
        <v>6.25E-2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3.333333333333333</v>
      </c>
      <c r="Y369" s="545">
        <f>IFERROR(Y366/H366,"0")+IFERROR(Y367/H367,"0")+IFERROR(Y368/H368,"0")</f>
        <v>4</v>
      </c>
      <c r="Z369" s="545">
        <f>IFERROR(IF(Z366="",0,Z366),"0")+IFERROR(IF(Z367="",0,Z367),"0")+IFERROR(IF(Z368="",0,Z368),"0")</f>
        <v>7.5920000000000001E-2</v>
      </c>
      <c r="AA369" s="546"/>
      <c r="AB369" s="546"/>
      <c r="AC369" s="546"/>
    </row>
    <row r="370" spans="1:68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36</v>
      </c>
      <c r="Y370" s="545">
        <f>IFERROR(SUM(Y366:Y368),"0")</f>
        <v>43.2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55</v>
      </c>
      <c r="Y387" s="544">
        <f t="shared" ref="Y387:Y396" si="37">IFERROR(IF(X387="",0,CEILING((X387/$H387),1)*$H387),"")</f>
        <v>59.400000000000006</v>
      </c>
      <c r="Z387" s="36">
        <f>IFERROR(IF(Y387=0,"",ROUNDUP(Y387/H387,0)*0.00902),"")</f>
        <v>9.9220000000000003E-2</v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57.138888888888886</v>
      </c>
      <c r="BN387" s="64">
        <f t="shared" ref="BN387:BN396" si="39">IFERROR(Y387*I387/H387,"0")</f>
        <v>61.71</v>
      </c>
      <c r="BO387" s="64">
        <f t="shared" ref="BO387:BO396" si="40">IFERROR(1/J387*(X387/H387),"0")</f>
        <v>7.716049382716049E-2</v>
      </c>
      <c r="BP387" s="64">
        <f t="shared" ref="BP387:BP396" si="41">IFERROR(1/J387*(Y387/H387),"0")</f>
        <v>8.3333333333333343E-2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10.185185185185185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11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9.9220000000000003E-2</v>
      </c>
      <c r="AA397" s="546"/>
      <c r="AB397" s="546"/>
      <c r="AC397" s="546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55</v>
      </c>
      <c r="Y398" s="545">
        <f>IFERROR(SUM(Y387:Y396),"0")</f>
        <v>59.400000000000006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20</v>
      </c>
      <c r="Y410" s="544">
        <f>IFERROR(IF(X410="",0,CEILING((X410/$H410),1)*$H410),"")</f>
        <v>21.6</v>
      </c>
      <c r="Z410" s="36">
        <f>IFERROR(IF(Y410=0,"",ROUNDUP(Y410/H410,0)*0.00902),"")</f>
        <v>3.6080000000000001E-2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20.777777777777779</v>
      </c>
      <c r="BN410" s="64">
        <f>IFERROR(Y410*I410/H410,"0")</f>
        <v>22.44</v>
      </c>
      <c r="BO410" s="64">
        <f>IFERROR(1/J410*(X410/H410),"0")</f>
        <v>2.8058361391694722E-2</v>
      </c>
      <c r="BP410" s="64">
        <f>IFERROR(1/J410*(Y410/H410),"0")</f>
        <v>3.0303030303030304E-2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3.7037037037037033</v>
      </c>
      <c r="Y414" s="545">
        <f>IFERROR(Y410/H410,"0")+IFERROR(Y411/H411,"0")+IFERROR(Y412/H412,"0")+IFERROR(Y413/H413,"0")</f>
        <v>4</v>
      </c>
      <c r="Z414" s="545">
        <f>IFERROR(IF(Z410="",0,Z410),"0")+IFERROR(IF(Z411="",0,Z411),"0")+IFERROR(IF(Z412="",0,Z412),"0")+IFERROR(IF(Z413="",0,Z413),"0")</f>
        <v>3.6080000000000001E-2</v>
      </c>
      <c r="AA414" s="546"/>
      <c r="AB414" s="546"/>
      <c r="AC414" s="546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20</v>
      </c>
      <c r="Y415" s="545">
        <f>IFERROR(SUM(Y410:Y413),"0")</f>
        <v>21.6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0</v>
      </c>
      <c r="Y431" s="544">
        <f t="shared" si="43"/>
        <v>0</v>
      </c>
      <c r="Z431" s="36" t="str">
        <f t="shared" si="44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41</v>
      </c>
      <c r="Y434" s="544">
        <f t="shared" si="43"/>
        <v>42.24</v>
      </c>
      <c r="Z434" s="36">
        <f t="shared" si="44"/>
        <v>9.5680000000000001E-2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43.79545454545454</v>
      </c>
      <c r="BN434" s="64">
        <f t="shared" si="46"/>
        <v>45.12</v>
      </c>
      <c r="BO434" s="64">
        <f t="shared" si="47"/>
        <v>7.4664918414918416E-2</v>
      </c>
      <c r="BP434" s="64">
        <f t="shared" si="48"/>
        <v>7.6923076923076927E-2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7.7651515151515147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8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9.5680000000000001E-2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41</v>
      </c>
      <c r="Y442" s="545">
        <f>IFERROR(SUM(Y429:Y440),"0")</f>
        <v>42.24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hidden="1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hidden="1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hidden="1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19</v>
      </c>
      <c r="Y452" s="544">
        <f t="shared" si="49"/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20.295454545454543</v>
      </c>
      <c r="BN452" s="64">
        <f t="shared" si="51"/>
        <v>22.56</v>
      </c>
      <c r="BO452" s="64">
        <f t="shared" si="52"/>
        <v>3.4600815850815848E-2</v>
      </c>
      <c r="BP452" s="64">
        <f t="shared" si="53"/>
        <v>3.8461538461538464E-2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3.5984848484848482</v>
      </c>
      <c r="Y456" s="545">
        <f>IFERROR(Y450/H450,"0")+IFERROR(Y451/H451,"0")+IFERROR(Y452/H452,"0")+IFERROR(Y453/H453,"0")+IFERROR(Y454/H454,"0")+IFERROR(Y455/H455,"0")</f>
        <v>4</v>
      </c>
      <c r="Z456" s="545">
        <f>IFERROR(IF(Z450="",0,Z450),"0")+IFERROR(IF(Z451="",0,Z451),"0")+IFERROR(IF(Z452="",0,Z452),"0")+IFERROR(IF(Z453="",0,Z453),"0")+IFERROR(IF(Z454="",0,Z454),"0")+IFERROR(IF(Z455="",0,Z455),"0")</f>
        <v>4.7840000000000001E-2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19</v>
      </c>
      <c r="Y457" s="545">
        <f>IFERROR(SUM(Y450:Y455),"0")</f>
        <v>21.12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57</v>
      </c>
      <c r="Y485" s="544">
        <f>IFERROR(IF(X485="",0,CEILING((X485/$H485),1)*$H485),"")</f>
        <v>63</v>
      </c>
      <c r="Z485" s="36">
        <f>IFERROR(IF(Y485=0,"",ROUNDUP(Y485/H485,0)*0.01898),"")</f>
        <v>0.13286000000000001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60.286999999999999</v>
      </c>
      <c r="BN485" s="64">
        <f>IFERROR(Y485*I485/H485,"0")</f>
        <v>66.632999999999996</v>
      </c>
      <c r="BO485" s="64">
        <f>IFERROR(1/J485*(X485/H485),"0")</f>
        <v>9.8958333333333329E-2</v>
      </c>
      <c r="BP485" s="64">
        <f>IFERROR(1/J485*(Y485/H485),"0")</f>
        <v>0.109375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6.333333333333333</v>
      </c>
      <c r="Y486" s="545">
        <f>IFERROR(Y485/H485,"0")</f>
        <v>7</v>
      </c>
      <c r="Z486" s="545">
        <f>IFERROR(IF(Z485="",0,Z485),"0")</f>
        <v>0.13286000000000001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57</v>
      </c>
      <c r="Y487" s="545">
        <f>IFERROR(SUM(Y485:Y485),"0")</f>
        <v>63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3874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4004.7599999999998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4082.2959360696486</v>
      </c>
      <c r="Y499" s="545">
        <f>IFERROR(SUM(BN22:BN495),"0")</f>
        <v>4220.1669999999995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7</v>
      </c>
      <c r="Y500" s="38">
        <f>ROUNDUP(SUM(BP22:BP495),0)</f>
        <v>7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4257.2959360696486</v>
      </c>
      <c r="Y501" s="545">
        <f>GrossWeightTotalR+PalletQtyTotalR*25</f>
        <v>4395.1669999999995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730.50760896692282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754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7.656369999999999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118.80000000000001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168.00000000000003</v>
      </c>
      <c r="E508" s="46">
        <f>IFERROR(Y86*1,"0")+IFERROR(Y87*1,"0")+IFERROR(Y88*1,"0")+IFERROR(Y92*1,"0")+IFERROR(Y93*1,"0")+IFERROR(Y94*1,"0")+IFERROR(Y95*1,"0")</f>
        <v>30.6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147.9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231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1321.2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3.6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76.8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120.3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1536</v>
      </c>
      <c r="U508" s="46">
        <f>IFERROR(Y366*1,"0")+IFERROR(Y367*1,"0")+IFERROR(Y368*1,"0")+IFERROR(Y372*1,"0")+IFERROR(Y376*1,"0")+IFERROR(Y377*1,"0")+IFERROR(Y381*1,"0")</f>
        <v>43.2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59.400000000000006</v>
      </c>
      <c r="W508" s="46">
        <f>IFERROR(Y406*1,"0")+IFERROR(Y410*1,"0")+IFERROR(Y411*1,"0")+IFERROR(Y412*1,"0")+IFERROR(Y413*1,"0")</f>
        <v>21.6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63.36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63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11"/>
        <filter val="1,25"/>
        <filter val="1,67"/>
        <filter val="10,00"/>
        <filter val="10,19"/>
        <filter val="10,93"/>
        <filter val="108,00"/>
        <filter val="109,00"/>
        <filter val="11,11"/>
        <filter val="11,25"/>
        <filter val="118,00"/>
        <filter val="12,18"/>
        <filter val="120,00"/>
        <filter val="128,00"/>
        <filter val="13,00"/>
        <filter val="136,30"/>
        <filter val="14,00"/>
        <filter val="145,00"/>
        <filter val="15,00"/>
        <filter val="152,00"/>
        <filter val="17,00"/>
        <filter val="19,00"/>
        <filter val="196,00"/>
        <filter val="2,31"/>
        <filter val="20,00"/>
        <filter val="205,00"/>
        <filter val="208,00"/>
        <filter val="21,00"/>
        <filter val="227,00"/>
        <filter val="24,00"/>
        <filter val="244,00"/>
        <filter val="25,00"/>
        <filter val="263,00"/>
        <filter val="265,83"/>
        <filter val="268,00"/>
        <filter val="27,00"/>
        <filter val="3 874,00"/>
        <filter val="3,00"/>
        <filter val="3,33"/>
        <filter val="3,56"/>
        <filter val="3,60"/>
        <filter val="3,70"/>
        <filter val="30,00"/>
        <filter val="31,00"/>
        <filter val="31,25"/>
        <filter val="32,00"/>
        <filter val="32,35"/>
        <filter val="36,00"/>
        <filter val="4 082,30"/>
        <filter val="4 257,30"/>
        <filter val="4,00"/>
        <filter val="41,00"/>
        <filter val="44,00"/>
        <filter val="44,47"/>
        <filter val="5,00"/>
        <filter val="5,09"/>
        <filter val="5,10"/>
        <filter val="53,73"/>
        <filter val="55,00"/>
        <filter val="57,00"/>
        <filter val="6,00"/>
        <filter val="6,33"/>
        <filter val="60,00"/>
        <filter val="630,00"/>
        <filter val="638,00"/>
        <filter val="65,00"/>
        <filter val="667,00"/>
        <filter val="7"/>
        <filter val="7,00"/>
        <filter val="7,77"/>
        <filter val="7,78"/>
        <filter val="730,51"/>
        <filter val="75,00"/>
        <filter val="77,00"/>
        <filter val="78,00"/>
        <filter val="806,00"/>
        <filter val="95,0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