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"/>
    </mc:Choice>
  </mc:AlternateContent>
  <xr:revisionPtr revIDLastSave="0" documentId="13_ncr:1_{3313A018-F93B-4682-9B19-0E35F153F8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Sheet!$A$3:$AI$111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1" i="1" l="1"/>
  <c r="S110" i="1"/>
  <c r="AI110" i="1" s="1"/>
  <c r="S100" i="1"/>
  <c r="S98" i="1"/>
  <c r="S97" i="1"/>
  <c r="S96" i="1"/>
  <c r="S95" i="1"/>
  <c r="S87" i="1"/>
  <c r="S86" i="1"/>
  <c r="S85" i="1"/>
  <c r="S66" i="1"/>
  <c r="S62" i="1"/>
  <c r="S59" i="1"/>
  <c r="S49" i="1"/>
  <c r="S48" i="1"/>
  <c r="S41" i="1"/>
  <c r="S38" i="1"/>
  <c r="S30" i="1"/>
  <c r="S17" i="1"/>
  <c r="S16" i="1"/>
  <c r="S73" i="1"/>
  <c r="S7" i="1"/>
  <c r="AI7" i="1" s="1"/>
  <c r="S9" i="1"/>
  <c r="S10" i="1"/>
  <c r="AI10" i="1" s="1"/>
  <c r="S11" i="1"/>
  <c r="S12" i="1"/>
  <c r="AI12" i="1" s="1"/>
  <c r="S13" i="1"/>
  <c r="S14" i="1"/>
  <c r="AI14" i="1" s="1"/>
  <c r="S15" i="1"/>
  <c r="S20" i="1"/>
  <c r="AI20" i="1" s="1"/>
  <c r="S21" i="1"/>
  <c r="AI21" i="1" s="1"/>
  <c r="S24" i="1"/>
  <c r="AI24" i="1" s="1"/>
  <c r="S25" i="1"/>
  <c r="AI25" i="1" s="1"/>
  <c r="S26" i="1"/>
  <c r="AI26" i="1" s="1"/>
  <c r="S27" i="1"/>
  <c r="AI27" i="1" s="1"/>
  <c r="S28" i="1"/>
  <c r="AI28" i="1" s="1"/>
  <c r="S29" i="1"/>
  <c r="AI29" i="1" s="1"/>
  <c r="S31" i="1"/>
  <c r="AI31" i="1" s="1"/>
  <c r="S34" i="1"/>
  <c r="AI34" i="1" s="1"/>
  <c r="S35" i="1"/>
  <c r="AI35" i="1" s="1"/>
  <c r="S36" i="1"/>
  <c r="AI36" i="1" s="1"/>
  <c r="S37" i="1"/>
  <c r="AI37" i="1" s="1"/>
  <c r="AI38" i="1"/>
  <c r="S40" i="1"/>
  <c r="AI40" i="1" s="1"/>
  <c r="S46" i="1"/>
  <c r="AI46" i="1" s="1"/>
  <c r="S52" i="1"/>
  <c r="AI52" i="1" s="1"/>
  <c r="S54" i="1"/>
  <c r="AI54" i="1" s="1"/>
  <c r="S55" i="1"/>
  <c r="AI55" i="1" s="1"/>
  <c r="S56" i="1"/>
  <c r="AI56" i="1" s="1"/>
  <c r="S58" i="1"/>
  <c r="AI58" i="1" s="1"/>
  <c r="S61" i="1"/>
  <c r="AI61" i="1" s="1"/>
  <c r="S64" i="1"/>
  <c r="AI64" i="1" s="1"/>
  <c r="S67" i="1"/>
  <c r="AI67" i="1" s="1"/>
  <c r="S69" i="1"/>
  <c r="AI69" i="1" s="1"/>
  <c r="S71" i="1"/>
  <c r="AI71" i="1" s="1"/>
  <c r="S72" i="1"/>
  <c r="AI72" i="1" s="1"/>
  <c r="S74" i="1"/>
  <c r="AI74" i="1" s="1"/>
  <c r="S75" i="1"/>
  <c r="AI75" i="1" s="1"/>
  <c r="S76" i="1"/>
  <c r="AI76" i="1" s="1"/>
  <c r="S77" i="1"/>
  <c r="AI77" i="1" s="1"/>
  <c r="S78" i="1"/>
  <c r="AI78" i="1" s="1"/>
  <c r="S79" i="1"/>
  <c r="AI79" i="1" s="1"/>
  <c r="S80" i="1"/>
  <c r="AI80" i="1" s="1"/>
  <c r="S82" i="1"/>
  <c r="AI82" i="1" s="1"/>
  <c r="S83" i="1"/>
  <c r="AI83" i="1" s="1"/>
  <c r="S84" i="1"/>
  <c r="AI84" i="1" s="1"/>
  <c r="S88" i="1"/>
  <c r="AI88" i="1" s="1"/>
  <c r="S89" i="1"/>
  <c r="AI89" i="1" s="1"/>
  <c r="S90" i="1"/>
  <c r="AI90" i="1" s="1"/>
  <c r="S91" i="1"/>
  <c r="AI91" i="1" s="1"/>
  <c r="S92" i="1"/>
  <c r="AI92" i="1" s="1"/>
  <c r="S93" i="1"/>
  <c r="AI93" i="1" s="1"/>
  <c r="AI95" i="1"/>
  <c r="S99" i="1"/>
  <c r="S101" i="1"/>
  <c r="AI101" i="1" s="1"/>
  <c r="S103" i="1"/>
  <c r="AI103" i="1" s="1"/>
  <c r="S104" i="1"/>
  <c r="AI104" i="1" s="1"/>
  <c r="S106" i="1"/>
  <c r="AI106" i="1" s="1"/>
  <c r="S109" i="1"/>
  <c r="AI109" i="1" s="1"/>
  <c r="AI111" i="1"/>
  <c r="AI9" i="1"/>
  <c r="AI11" i="1"/>
  <c r="AI13" i="1"/>
  <c r="AI15" i="1"/>
  <c r="AI99" i="1"/>
  <c r="M7" i="1" l="1"/>
  <c r="M8" i="1"/>
  <c r="Q8" i="1" s="1"/>
  <c r="M9" i="1"/>
  <c r="Q9" i="1" s="1"/>
  <c r="V9" i="1" s="1"/>
  <c r="M10" i="1"/>
  <c r="Q10" i="1" s="1"/>
  <c r="V10" i="1" s="1"/>
  <c r="M11" i="1"/>
  <c r="Q11" i="1" s="1"/>
  <c r="V11" i="1" s="1"/>
  <c r="M12" i="1"/>
  <c r="Q12" i="1" s="1"/>
  <c r="V12" i="1" s="1"/>
  <c r="M13" i="1"/>
  <c r="Q13" i="1" s="1"/>
  <c r="V13" i="1" s="1"/>
  <c r="M14" i="1"/>
  <c r="Q14" i="1" s="1"/>
  <c r="V14" i="1" s="1"/>
  <c r="M15" i="1"/>
  <c r="Q15" i="1" s="1"/>
  <c r="V15" i="1" s="1"/>
  <c r="M16" i="1"/>
  <c r="Q16" i="1" s="1"/>
  <c r="R16" i="1" s="1"/>
  <c r="M17" i="1"/>
  <c r="Q17" i="1" s="1"/>
  <c r="M18" i="1"/>
  <c r="Q18" i="1" s="1"/>
  <c r="M19" i="1"/>
  <c r="Q19" i="1" s="1"/>
  <c r="M20" i="1"/>
  <c r="Q20" i="1" s="1"/>
  <c r="V20" i="1" s="1"/>
  <c r="M21" i="1"/>
  <c r="Q21" i="1" s="1"/>
  <c r="V21" i="1" s="1"/>
  <c r="M22" i="1"/>
  <c r="Q22" i="1" s="1"/>
  <c r="M23" i="1"/>
  <c r="Q23" i="1" s="1"/>
  <c r="M24" i="1"/>
  <c r="Q24" i="1" s="1"/>
  <c r="V24" i="1" s="1"/>
  <c r="M25" i="1"/>
  <c r="Q25" i="1" s="1"/>
  <c r="V25" i="1" s="1"/>
  <c r="M26" i="1"/>
  <c r="Q26" i="1" s="1"/>
  <c r="V26" i="1" s="1"/>
  <c r="M27" i="1"/>
  <c r="Q27" i="1" s="1"/>
  <c r="V27" i="1" s="1"/>
  <c r="M28" i="1"/>
  <c r="Q28" i="1" s="1"/>
  <c r="V28" i="1" s="1"/>
  <c r="M29" i="1"/>
  <c r="Q29" i="1" s="1"/>
  <c r="V29" i="1" s="1"/>
  <c r="M30" i="1"/>
  <c r="Q30" i="1" s="1"/>
  <c r="R30" i="1" s="1"/>
  <c r="M31" i="1"/>
  <c r="Q31" i="1" s="1"/>
  <c r="V31" i="1" s="1"/>
  <c r="M32" i="1"/>
  <c r="Q32" i="1" s="1"/>
  <c r="M33" i="1"/>
  <c r="Q33" i="1" s="1"/>
  <c r="M34" i="1"/>
  <c r="Q34" i="1" s="1"/>
  <c r="V34" i="1" s="1"/>
  <c r="M35" i="1"/>
  <c r="Q35" i="1" s="1"/>
  <c r="V35" i="1" s="1"/>
  <c r="M36" i="1"/>
  <c r="Q36" i="1" s="1"/>
  <c r="V36" i="1" s="1"/>
  <c r="M37" i="1"/>
  <c r="Q37" i="1" s="1"/>
  <c r="V37" i="1" s="1"/>
  <c r="M38" i="1"/>
  <c r="Q38" i="1" s="1"/>
  <c r="V38" i="1" s="1"/>
  <c r="M39" i="1"/>
  <c r="Q39" i="1" s="1"/>
  <c r="M40" i="1"/>
  <c r="Q40" i="1" s="1"/>
  <c r="V40" i="1" s="1"/>
  <c r="M41" i="1"/>
  <c r="Q41" i="1" s="1"/>
  <c r="R41" i="1" s="1"/>
  <c r="M42" i="1"/>
  <c r="Q42" i="1" s="1"/>
  <c r="M43" i="1"/>
  <c r="Q43" i="1" s="1"/>
  <c r="M44" i="1"/>
  <c r="Q44" i="1" s="1"/>
  <c r="M45" i="1"/>
  <c r="Q45" i="1" s="1"/>
  <c r="M46" i="1"/>
  <c r="Q46" i="1" s="1"/>
  <c r="V46" i="1" s="1"/>
  <c r="M47" i="1"/>
  <c r="Q47" i="1" s="1"/>
  <c r="M48" i="1"/>
  <c r="Q48" i="1" s="1"/>
  <c r="R48" i="1" s="1"/>
  <c r="M49" i="1"/>
  <c r="Q49" i="1" s="1"/>
  <c r="M50" i="1"/>
  <c r="Q50" i="1" s="1"/>
  <c r="R50" i="1" s="1"/>
  <c r="S50" i="1" s="1"/>
  <c r="M51" i="1"/>
  <c r="Q51" i="1" s="1"/>
  <c r="M52" i="1"/>
  <c r="Q52" i="1" s="1"/>
  <c r="V52" i="1" s="1"/>
  <c r="M53" i="1"/>
  <c r="Q53" i="1" s="1"/>
  <c r="M54" i="1"/>
  <c r="Q54" i="1" s="1"/>
  <c r="V54" i="1" s="1"/>
  <c r="M55" i="1"/>
  <c r="Q55" i="1" s="1"/>
  <c r="V55" i="1" s="1"/>
  <c r="M56" i="1"/>
  <c r="Q56" i="1" s="1"/>
  <c r="V56" i="1" s="1"/>
  <c r="M57" i="1"/>
  <c r="Q57" i="1" s="1"/>
  <c r="M58" i="1"/>
  <c r="Q58" i="1" s="1"/>
  <c r="V58" i="1" s="1"/>
  <c r="M59" i="1"/>
  <c r="Q59" i="1" s="1"/>
  <c r="R59" i="1" s="1"/>
  <c r="M60" i="1"/>
  <c r="Q60" i="1" s="1"/>
  <c r="M61" i="1"/>
  <c r="Q61" i="1" s="1"/>
  <c r="V61" i="1" s="1"/>
  <c r="M62" i="1"/>
  <c r="Q62" i="1" s="1"/>
  <c r="R62" i="1" s="1"/>
  <c r="M63" i="1"/>
  <c r="Q63" i="1" s="1"/>
  <c r="M64" i="1"/>
  <c r="Q64" i="1" s="1"/>
  <c r="V64" i="1" s="1"/>
  <c r="M65" i="1"/>
  <c r="Q65" i="1" s="1"/>
  <c r="M66" i="1"/>
  <c r="Q66" i="1" s="1"/>
  <c r="R66" i="1" s="1"/>
  <c r="M67" i="1"/>
  <c r="Q67" i="1" s="1"/>
  <c r="V67" i="1" s="1"/>
  <c r="M68" i="1"/>
  <c r="Q68" i="1" s="1"/>
  <c r="R68" i="1" s="1"/>
  <c r="S68" i="1" s="1"/>
  <c r="M69" i="1"/>
  <c r="Q69" i="1" s="1"/>
  <c r="V69" i="1" s="1"/>
  <c r="M70" i="1"/>
  <c r="Q70" i="1" s="1"/>
  <c r="M71" i="1"/>
  <c r="Q71" i="1" s="1"/>
  <c r="V71" i="1" s="1"/>
  <c r="M72" i="1"/>
  <c r="Q72" i="1" s="1"/>
  <c r="V72" i="1" s="1"/>
  <c r="M73" i="1"/>
  <c r="Q73" i="1" s="1"/>
  <c r="M74" i="1"/>
  <c r="Q74" i="1" s="1"/>
  <c r="V74" i="1" s="1"/>
  <c r="M75" i="1"/>
  <c r="Q75" i="1" s="1"/>
  <c r="V75" i="1" s="1"/>
  <c r="M76" i="1"/>
  <c r="Q76" i="1" s="1"/>
  <c r="V76" i="1" s="1"/>
  <c r="M77" i="1"/>
  <c r="Q77" i="1" s="1"/>
  <c r="V77" i="1" s="1"/>
  <c r="M78" i="1"/>
  <c r="Q78" i="1" s="1"/>
  <c r="V78" i="1" s="1"/>
  <c r="M79" i="1"/>
  <c r="Q79" i="1" s="1"/>
  <c r="V79" i="1" s="1"/>
  <c r="M80" i="1"/>
  <c r="Q80" i="1" s="1"/>
  <c r="V80" i="1" s="1"/>
  <c r="M81" i="1"/>
  <c r="Q81" i="1" s="1"/>
  <c r="M82" i="1"/>
  <c r="Q82" i="1" s="1"/>
  <c r="V82" i="1" s="1"/>
  <c r="M83" i="1"/>
  <c r="Q83" i="1" s="1"/>
  <c r="V83" i="1" s="1"/>
  <c r="M84" i="1"/>
  <c r="Q84" i="1" s="1"/>
  <c r="V84" i="1" s="1"/>
  <c r="M85" i="1"/>
  <c r="Q85" i="1" s="1"/>
  <c r="M86" i="1"/>
  <c r="Q86" i="1" s="1"/>
  <c r="M87" i="1"/>
  <c r="Q87" i="1" s="1"/>
  <c r="M88" i="1"/>
  <c r="Q88" i="1" s="1"/>
  <c r="V88" i="1" s="1"/>
  <c r="M89" i="1"/>
  <c r="Q89" i="1" s="1"/>
  <c r="V89" i="1" s="1"/>
  <c r="M90" i="1"/>
  <c r="Q90" i="1" s="1"/>
  <c r="V90" i="1" s="1"/>
  <c r="M91" i="1"/>
  <c r="Q91" i="1" s="1"/>
  <c r="V91" i="1" s="1"/>
  <c r="M92" i="1"/>
  <c r="Q92" i="1" s="1"/>
  <c r="M93" i="1"/>
  <c r="Q93" i="1" s="1"/>
  <c r="M94" i="1"/>
  <c r="Q94" i="1" s="1"/>
  <c r="W94" i="1" s="1"/>
  <c r="M95" i="1"/>
  <c r="Q95" i="1" s="1"/>
  <c r="V95" i="1" s="1"/>
  <c r="M96" i="1"/>
  <c r="Q96" i="1" s="1"/>
  <c r="W96" i="1" s="1"/>
  <c r="M97" i="1"/>
  <c r="Q97" i="1" s="1"/>
  <c r="R97" i="1" s="1"/>
  <c r="M98" i="1"/>
  <c r="Q98" i="1" s="1"/>
  <c r="W98" i="1" s="1"/>
  <c r="M99" i="1"/>
  <c r="Q99" i="1" s="1"/>
  <c r="V99" i="1" s="1"/>
  <c r="M100" i="1"/>
  <c r="Q100" i="1" s="1"/>
  <c r="W100" i="1" s="1"/>
  <c r="M101" i="1"/>
  <c r="Q101" i="1" s="1"/>
  <c r="V101" i="1" s="1"/>
  <c r="M102" i="1"/>
  <c r="Q102" i="1" s="1"/>
  <c r="W102" i="1" s="1"/>
  <c r="M103" i="1"/>
  <c r="Q103" i="1" s="1"/>
  <c r="V103" i="1" s="1"/>
  <c r="M104" i="1"/>
  <c r="Q104" i="1" s="1"/>
  <c r="M105" i="1"/>
  <c r="Q105" i="1" s="1"/>
  <c r="M106" i="1"/>
  <c r="Q106" i="1" s="1"/>
  <c r="M107" i="1"/>
  <c r="Q107" i="1" s="1"/>
  <c r="M108" i="1"/>
  <c r="Q108" i="1" s="1"/>
  <c r="W108" i="1" s="1"/>
  <c r="M109" i="1"/>
  <c r="Q109" i="1" s="1"/>
  <c r="V109" i="1" s="1"/>
  <c r="M110" i="1"/>
  <c r="Q110" i="1" s="1"/>
  <c r="M111" i="1"/>
  <c r="Q111" i="1" s="1"/>
  <c r="V111" i="1" s="1"/>
  <c r="M6" i="1"/>
  <c r="Q6" i="1" s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G5" i="1"/>
  <c r="AF5" i="1"/>
  <c r="AE5" i="1"/>
  <c r="AD5" i="1"/>
  <c r="AC5" i="1"/>
  <c r="AB5" i="1"/>
  <c r="AA5" i="1"/>
  <c r="Z5" i="1"/>
  <c r="Y5" i="1"/>
  <c r="X5" i="1"/>
  <c r="T5" i="1"/>
  <c r="P5" i="1"/>
  <c r="O5" i="1"/>
  <c r="N5" i="1"/>
  <c r="K5" i="1"/>
  <c r="F5" i="1"/>
  <c r="E5" i="1"/>
  <c r="S18" i="1" l="1"/>
  <c r="AI18" i="1" s="1"/>
  <c r="AI97" i="1"/>
  <c r="V97" i="1"/>
  <c r="W93" i="1"/>
  <c r="V93" i="1"/>
  <c r="AI59" i="1"/>
  <c r="V59" i="1"/>
  <c r="AI41" i="1"/>
  <c r="V41" i="1"/>
  <c r="W110" i="1"/>
  <c r="V110" i="1"/>
  <c r="W106" i="1"/>
  <c r="V106" i="1"/>
  <c r="W104" i="1"/>
  <c r="V104" i="1"/>
  <c r="W92" i="1"/>
  <c r="V92" i="1"/>
  <c r="AI68" i="1"/>
  <c r="V68" i="1"/>
  <c r="V66" i="1"/>
  <c r="AI66" i="1"/>
  <c r="V62" i="1"/>
  <c r="AI62" i="1"/>
  <c r="V50" i="1"/>
  <c r="AI50" i="1"/>
  <c r="AI48" i="1"/>
  <c r="V48" i="1"/>
  <c r="AI30" i="1"/>
  <c r="V30" i="1"/>
  <c r="AI16" i="1"/>
  <c r="V16" i="1"/>
  <c r="R96" i="1"/>
  <c r="R108" i="1"/>
  <c r="S108" i="1" s="1"/>
  <c r="W111" i="1"/>
  <c r="W109" i="1"/>
  <c r="W107" i="1"/>
  <c r="R107" i="1"/>
  <c r="S107" i="1" s="1"/>
  <c r="W105" i="1"/>
  <c r="R105" i="1"/>
  <c r="S105" i="1" s="1"/>
  <c r="W103" i="1"/>
  <c r="W101" i="1"/>
  <c r="W99" i="1"/>
  <c r="W97" i="1"/>
  <c r="W95" i="1"/>
  <c r="R87" i="1"/>
  <c r="R81" i="1"/>
  <c r="S81" i="1" s="1"/>
  <c r="R65" i="1"/>
  <c r="S65" i="1" s="1"/>
  <c r="R57" i="1"/>
  <c r="S57" i="1" s="1"/>
  <c r="R51" i="1"/>
  <c r="S51" i="1" s="1"/>
  <c r="R49" i="1"/>
  <c r="R47" i="1"/>
  <c r="S47" i="1" s="1"/>
  <c r="R39" i="1"/>
  <c r="S39" i="1" s="1"/>
  <c r="R19" i="1"/>
  <c r="S19" i="1" s="1"/>
  <c r="R17" i="1"/>
  <c r="R45" i="1"/>
  <c r="S45" i="1" s="1"/>
  <c r="R73" i="1"/>
  <c r="R23" i="1"/>
  <c r="S23" i="1" s="1"/>
  <c r="R33" i="1"/>
  <c r="S33" i="1" s="1"/>
  <c r="R43" i="1"/>
  <c r="S43" i="1" s="1"/>
  <c r="R53" i="1"/>
  <c r="S53" i="1" s="1"/>
  <c r="R63" i="1"/>
  <c r="S63" i="1" s="1"/>
  <c r="R85" i="1"/>
  <c r="R6" i="1"/>
  <c r="S6" i="1" s="1"/>
  <c r="R8" i="1"/>
  <c r="S8" i="1" s="1"/>
  <c r="R22" i="1"/>
  <c r="S22" i="1" s="1"/>
  <c r="R32" i="1"/>
  <c r="S32" i="1" s="1"/>
  <c r="R42" i="1"/>
  <c r="S42" i="1" s="1"/>
  <c r="R44" i="1"/>
  <c r="S44" i="1" s="1"/>
  <c r="R60" i="1"/>
  <c r="S60" i="1" s="1"/>
  <c r="R70" i="1"/>
  <c r="S70" i="1" s="1"/>
  <c r="R86" i="1"/>
  <c r="R94" i="1"/>
  <c r="S94" i="1" s="1"/>
  <c r="R98" i="1"/>
  <c r="R100" i="1"/>
  <c r="R102" i="1"/>
  <c r="S102" i="1" s="1"/>
  <c r="W86" i="1"/>
  <c r="W78" i="1"/>
  <c r="W70" i="1"/>
  <c r="W62" i="1"/>
  <c r="W54" i="1"/>
  <c r="W46" i="1"/>
  <c r="W38" i="1"/>
  <c r="W30" i="1"/>
  <c r="W22" i="1"/>
  <c r="W14" i="1"/>
  <c r="W90" i="1"/>
  <c r="W82" i="1"/>
  <c r="W74" i="1"/>
  <c r="W66" i="1"/>
  <c r="W58" i="1"/>
  <c r="W50" i="1"/>
  <c r="W42" i="1"/>
  <c r="W34" i="1"/>
  <c r="W26" i="1"/>
  <c r="W18" i="1"/>
  <c r="W10" i="1"/>
  <c r="W6" i="1"/>
  <c r="W88" i="1"/>
  <c r="W84" i="1"/>
  <c r="W80" i="1"/>
  <c r="W76" i="1"/>
  <c r="W72" i="1"/>
  <c r="W68" i="1"/>
  <c r="W64" i="1"/>
  <c r="W60" i="1"/>
  <c r="W56" i="1"/>
  <c r="W52" i="1"/>
  <c r="W48" i="1"/>
  <c r="W44" i="1"/>
  <c r="W40" i="1"/>
  <c r="W36" i="1"/>
  <c r="W32" i="1"/>
  <c r="W28" i="1"/>
  <c r="W24" i="1"/>
  <c r="W20" i="1"/>
  <c r="W16" i="1"/>
  <c r="W12" i="1"/>
  <c r="W8" i="1"/>
  <c r="W91" i="1"/>
  <c r="W89" i="1"/>
  <c r="W87" i="1"/>
  <c r="W85" i="1"/>
  <c r="W83" i="1"/>
  <c r="W81" i="1"/>
  <c r="W79" i="1"/>
  <c r="W77" i="1"/>
  <c r="W75" i="1"/>
  <c r="W73" i="1"/>
  <c r="W71" i="1"/>
  <c r="W69" i="1"/>
  <c r="W67" i="1"/>
  <c r="W65" i="1"/>
  <c r="W63" i="1"/>
  <c r="W61" i="1"/>
  <c r="W59" i="1"/>
  <c r="W57" i="1"/>
  <c r="W55" i="1"/>
  <c r="W53" i="1"/>
  <c r="W51" i="1"/>
  <c r="W49" i="1"/>
  <c r="W47" i="1"/>
  <c r="W45" i="1"/>
  <c r="W43" i="1"/>
  <c r="W41" i="1"/>
  <c r="W39" i="1"/>
  <c r="W37" i="1"/>
  <c r="W35" i="1"/>
  <c r="W33" i="1"/>
  <c r="W31" i="1"/>
  <c r="W29" i="1"/>
  <c r="W27" i="1"/>
  <c r="W25" i="1"/>
  <c r="W23" i="1"/>
  <c r="W21" i="1"/>
  <c r="W19" i="1"/>
  <c r="W17" i="1"/>
  <c r="W15" i="1"/>
  <c r="W13" i="1"/>
  <c r="W11" i="1"/>
  <c r="W9" i="1"/>
  <c r="M5" i="1"/>
  <c r="Q7" i="1"/>
  <c r="V7" i="1" s="1"/>
  <c r="L5" i="1"/>
  <c r="V18" i="1" l="1"/>
  <c r="AI102" i="1"/>
  <c r="V102" i="1"/>
  <c r="AI98" i="1"/>
  <c r="V98" i="1"/>
  <c r="AI86" i="1"/>
  <c r="V86" i="1"/>
  <c r="AI60" i="1"/>
  <c r="V60" i="1"/>
  <c r="V42" i="1"/>
  <c r="AI42" i="1"/>
  <c r="V22" i="1"/>
  <c r="AI22" i="1"/>
  <c r="S5" i="1"/>
  <c r="AI6" i="1"/>
  <c r="V6" i="1"/>
  <c r="AI63" i="1"/>
  <c r="V63" i="1"/>
  <c r="AI43" i="1"/>
  <c r="V43" i="1"/>
  <c r="AI23" i="1"/>
  <c r="V23" i="1"/>
  <c r="AI45" i="1"/>
  <c r="V45" i="1"/>
  <c r="AI19" i="1"/>
  <c r="V19" i="1"/>
  <c r="AI47" i="1"/>
  <c r="V47" i="1"/>
  <c r="AI51" i="1"/>
  <c r="V51" i="1"/>
  <c r="AI65" i="1"/>
  <c r="V65" i="1"/>
  <c r="AI87" i="1"/>
  <c r="V87" i="1"/>
  <c r="AI105" i="1"/>
  <c r="V105" i="1"/>
  <c r="AI107" i="1"/>
  <c r="V107" i="1"/>
  <c r="AI108" i="1"/>
  <c r="V108" i="1"/>
  <c r="AI100" i="1"/>
  <c r="V100" i="1"/>
  <c r="V94" i="1"/>
  <c r="AI94" i="1"/>
  <c r="V70" i="1"/>
  <c r="AI70" i="1"/>
  <c r="AI44" i="1"/>
  <c r="V44" i="1"/>
  <c r="AI32" i="1"/>
  <c r="V32" i="1"/>
  <c r="AI8" i="1"/>
  <c r="V8" i="1"/>
  <c r="AI85" i="1"/>
  <c r="V85" i="1"/>
  <c r="AI53" i="1"/>
  <c r="V53" i="1"/>
  <c r="AI33" i="1"/>
  <c r="V33" i="1"/>
  <c r="AI73" i="1"/>
  <c r="V73" i="1"/>
  <c r="AI17" i="1"/>
  <c r="V17" i="1"/>
  <c r="AI39" i="1"/>
  <c r="V39" i="1"/>
  <c r="AI49" i="1"/>
  <c r="V49" i="1"/>
  <c r="AI57" i="1"/>
  <c r="V57" i="1"/>
  <c r="AI81" i="1"/>
  <c r="V81" i="1"/>
  <c r="AI96" i="1"/>
  <c r="V96" i="1"/>
  <c r="R5" i="1"/>
  <c r="Q5" i="1"/>
  <c r="W7" i="1"/>
  <c r="AI5" i="1" l="1"/>
</calcChain>
</file>

<file path=xl/sharedStrings.xml><?xml version="1.0" encoding="utf-8"?>
<sst xmlns="http://schemas.openxmlformats.org/spreadsheetml/2006/main" count="445" uniqueCount="173">
  <si>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</si>
  <si>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</si>
  <si>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</si>
  <si>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</si>
  <si>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</si>
  <si>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</si>
  <si>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</si>
  <si>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</si>
  <si>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</si>
  <si>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</si>
  <si>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</si>
  <si>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</si>
  <si>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</si>
  <si>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</si>
  <si>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</si>
  <si>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</si>
  <si>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</si>
  <si>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</si>
  <si>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</si>
  <si>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</si>
  <si>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</si>
  <si>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</si>
  <si>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</si>
  <si>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</si>
  <si>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04,10,</t>
  </si>
  <si>
    <t>06,10,</t>
  </si>
  <si>
    <t>07,10,</t>
  </si>
  <si>
    <t>02,10,</t>
  </si>
  <si>
    <t>30,09,</t>
  </si>
  <si>
    <t>25,09,</t>
  </si>
  <si>
    <t>23,09,</t>
  </si>
  <si>
    <t>18,09,</t>
  </si>
  <si>
    <t>16,09,</t>
  </si>
  <si>
    <t>11,09,</t>
  </si>
  <si>
    <t>09,09,</t>
  </si>
  <si>
    <t>04,09,</t>
  </si>
  <si>
    <t>02,09,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</si>
  <si>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</si>
  <si>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</si>
  <si>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</si>
  <si>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</si>
  <si>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>Мера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</si>
  <si>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</si>
  <si>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</si>
  <si>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</si>
  <si>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</si>
  <si>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</si>
  <si>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>нет потребности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</si>
  <si>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</si>
  <si>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</si>
  <si>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</si>
  <si>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</si>
  <si>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не в матрице</t>
  </si>
  <si>
    <t>вывод</t>
  </si>
  <si>
    <t xml:space="preserve"> 200  Ветчина Дугушка ТМ Стародворье, вектор в/у    ПОКОМ</t>
  </si>
  <si>
    <t>Мера / ТМА сентябрь_октябрь</t>
  </si>
  <si>
    <t xml:space="preserve"> 201  Ветчина Нежная ТМ Особый рецепт, (2,5кг), ПОКОМ</t>
  </si>
  <si>
    <t>ТМА сентябрь_октябрь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</si>
  <si>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</si>
  <si>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</si>
  <si>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</si>
  <si>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</si>
  <si>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>новинка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</si>
  <si>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</si>
  <si>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</si>
  <si>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>ТМА сентябрь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</si>
  <si>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</si>
  <si>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</si>
  <si>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</si>
  <si>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</si>
  <si>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</si>
  <si>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</si>
  <si>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</si>
  <si>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>ТМА октябрь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</si>
  <si>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</si>
  <si>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</si>
  <si>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</si>
  <si>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</si>
  <si>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</si>
  <si>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</si>
  <si>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</si>
  <si>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ВНИМАНИЕ / матрица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</si>
  <si>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</si>
  <si>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</si>
  <si>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</si>
  <si>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</si>
  <si>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</si>
  <si>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</si>
  <si>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</si>
  <si>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</si>
  <si>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</si>
  <si>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</si>
  <si>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</si>
  <si>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</si>
  <si>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</si>
  <si>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</si>
  <si>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</si>
  <si>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</si>
  <si>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</si>
  <si>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</si>
  <si>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</si>
  <si>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</si>
  <si>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</si>
  <si>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</si>
  <si>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</si>
  <si>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</si>
  <si>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</si>
  <si>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</si>
  <si>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>с 07,08,25 заказываем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</si>
  <si>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</si>
  <si>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</si>
  <si>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</si>
  <si>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</si>
  <si>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</si>
  <si>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</si>
  <si>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</si>
  <si>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</si>
  <si>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</si>
  <si>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</si>
  <si>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</si>
  <si>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</si>
  <si>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</si>
  <si>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</si>
  <si>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</si>
  <si>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</si>
  <si>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</si>
  <si>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</si>
  <si>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</si>
  <si>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</si>
  <si>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</si>
  <si>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</si>
  <si>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</si>
  <si>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</si>
  <si>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</si>
  <si>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</si>
  <si>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</si>
  <si>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</si>
  <si>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</si>
  <si>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</si>
  <si>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</si>
  <si>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</si>
  <si>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>новинка / завод не отгрузил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</si>
  <si>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</si>
  <si>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</si>
  <si>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</si>
  <si>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</si>
  <si>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с 26,09,25 заказываем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</si>
  <si>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</si>
  <si>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</si>
  <si>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</si>
  <si>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</si>
  <si>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23,01,25 в уценку 70шт.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</si>
  <si>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</si>
  <si>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</si>
  <si>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</si>
  <si>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</si>
  <si>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</si>
  <si>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</si>
  <si>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нет в бланке</t>
  </si>
  <si>
    <t>Деликатесы с/к «Окорок Прошутто сыровяленый выдержанный» Фикс.вес 0,055 нарезка ТМ «Стародворье»</t>
  </si>
  <si>
    <t>новинка / с 03,10,25 снова в бланке</t>
  </si>
  <si>
    <t>Сырокопченые колбасы "Сервелат Ореховый" Фикс.вес 0,07 нарезка ТМ "Стародворье"</t>
  </si>
  <si>
    <t>нужно увеличить продажи</t>
  </si>
  <si>
    <t>Мера/ТМА</t>
  </si>
  <si>
    <t>ТМА</t>
  </si>
  <si>
    <t>ТМА\ВИП ТМА</t>
  </si>
  <si>
    <t>Новинка</t>
  </si>
  <si>
    <t>Новинка\Просьба ТК</t>
  </si>
  <si>
    <t xml:space="preserve">ТМА </t>
  </si>
  <si>
    <t>Слабая реализация</t>
  </si>
  <si>
    <t>08,10,25 филиал обнулил</t>
  </si>
  <si>
    <t>заказ</t>
  </si>
  <si>
    <t>11,10,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</si>
</sst>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_ ;[Red]\-0.0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b/>
      <sz val="11"/>
      <color rgb="FFFF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7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1" fillId="5" borderId="2" xfId="1" applyNumberFormat="1" applyFill="1" applyBorder="1"/>
    <xf numFmtId="164" fontId="1" fillId="0" borderId="1" xfId="1" applyNumberFormat="1" applyFill="1"/>
    <xf numFmtId="164" fontId="4" fillId="8" borderId="1" xfId="1" applyNumberFormat="1" applyFont="1" applyFill="1"/>
    <xf numFmtId="164" fontId="1" fillId="8" borderId="2" xfId="1" applyNumberFormat="1" applyFill="1" applyBorder="1"/>
    <xf numFmtId="164" fontId="1" fillId="8" borderId="1" xfId="1" applyNumberFormat="1" applyFill="1"/>
    <xf numFmtId="164" fontId="1" fillId="9" borderId="2" xfId="1" applyNumberFormat="1" applyFill="1" applyBorder="1"/>
    <xf numFmtId="164" fontId="1" fillId="9" borderId="1" xfId="1" applyNumberFormat="1" applyFill="1"/>
    <xf numFmtId="165" fontId="1" fillId="0" borderId="1" xfId="1" applyNumberFormat="1"/>
    <xf numFmtId="164" fontId="5" fillId="2" borderId="1" xfId="1" applyNumberFormat="1" applyFont="1" applyFill="1"/>
    <xf numFmtId="164" fontId="4" fillId="0" borderId="1" xfId="1" applyNumberFormat="1" applyFont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99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U1" sqref="U1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20" width="7" customWidth="1"/>
    <col min="21" max="21" width="17.5703125" customWidth="1"/>
    <col min="22" max="23" width="5" customWidth="1"/>
    <col min="24" max="33" width="6" customWidth="1"/>
    <col min="34" max="34" width="31.140625" customWidth="1"/>
    <col min="35" max="35" width="7" customWidth="1"/>
    <col min="36" max="51" width="8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4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14</v>
      </c>
      <c r="Q3" s="2" t="s">
        <v>15</v>
      </c>
      <c r="R3" s="3" t="s">
        <v>16</v>
      </c>
      <c r="S3" s="25" t="s">
        <v>171</v>
      </c>
      <c r="T3" s="7" t="s">
        <v>17</v>
      </c>
      <c r="U3" s="7" t="s">
        <v>18</v>
      </c>
      <c r="V3" s="2" t="s">
        <v>19</v>
      </c>
      <c r="W3" s="2" t="s">
        <v>20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21</v>
      </c>
      <c r="AH3" s="2" t="s">
        <v>22</v>
      </c>
      <c r="AI3" s="2" t="s">
        <v>23</v>
      </c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 t="s">
        <v>26</v>
      </c>
      <c r="R4" s="1"/>
      <c r="S4" s="26" t="s">
        <v>172</v>
      </c>
      <c r="T4" s="1"/>
      <c r="U4" s="1"/>
      <c r="V4" s="1"/>
      <c r="W4" s="1"/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SUM(E6:E499)</f>
        <v>28731.975999999995</v>
      </c>
      <c r="F5" s="4">
        <f>SUM(F6:F499)</f>
        <v>10415.048999999997</v>
      </c>
      <c r="G5" s="8"/>
      <c r="H5" s="1"/>
      <c r="I5" s="1"/>
      <c r="J5" s="1"/>
      <c r="K5" s="4">
        <f t="shared" ref="K5:T5" si="0">SUM(K6:K499)</f>
        <v>10632.599999999999</v>
      </c>
      <c r="L5" s="4">
        <f t="shared" si="0"/>
        <v>18099.376</v>
      </c>
      <c r="M5" s="4">
        <f t="shared" si="0"/>
        <v>10226.154</v>
      </c>
      <c r="N5" s="4">
        <f t="shared" si="0"/>
        <v>18505.821999999996</v>
      </c>
      <c r="O5" s="4">
        <f t="shared" si="0"/>
        <v>4566.1041999999998</v>
      </c>
      <c r="P5" s="4">
        <f t="shared" si="0"/>
        <v>3765.662679999999</v>
      </c>
      <c r="Q5" s="4">
        <f t="shared" si="0"/>
        <v>2045.2307999999998</v>
      </c>
      <c r="R5" s="4">
        <f t="shared" si="0"/>
        <v>4614.7073199999986</v>
      </c>
      <c r="S5" s="4">
        <f t="shared" si="0"/>
        <v>6631.2237199999981</v>
      </c>
      <c r="T5" s="4">
        <f t="shared" si="0"/>
        <v>4430</v>
      </c>
      <c r="U5" s="1"/>
      <c r="V5" s="1"/>
      <c r="W5" s="1"/>
      <c r="X5" s="4">
        <f t="shared" ref="X5:AG5" si="1">SUM(X6:X499)</f>
        <v>2025.9009999999998</v>
      </c>
      <c r="Y5" s="4">
        <f t="shared" si="1"/>
        <v>1977.9680000000001</v>
      </c>
      <c r="Z5" s="4">
        <f t="shared" si="1"/>
        <v>1978.7311999999995</v>
      </c>
      <c r="AA5" s="4">
        <f t="shared" si="1"/>
        <v>2237.3118000000009</v>
      </c>
      <c r="AB5" s="4">
        <f t="shared" si="1"/>
        <v>2162.7587999999996</v>
      </c>
      <c r="AC5" s="4">
        <f t="shared" si="1"/>
        <v>1955.1507999999994</v>
      </c>
      <c r="AD5" s="4">
        <f t="shared" si="1"/>
        <v>2062.8399999999992</v>
      </c>
      <c r="AE5" s="4">
        <f t="shared" si="1"/>
        <v>2251.7184000000002</v>
      </c>
      <c r="AF5" s="4">
        <f t="shared" si="1"/>
        <v>1944.7291999999991</v>
      </c>
      <c r="AG5" s="4">
        <f t="shared" si="1"/>
        <v>1629.8642000000009</v>
      </c>
      <c r="AH5" s="1"/>
      <c r="AI5" s="4">
        <f>SUM(AI6:AI499)</f>
        <v>4751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37</v>
      </c>
      <c r="B6" s="1" t="s">
        <v>38</v>
      </c>
      <c r="C6" s="1">
        <v>72.709999999999994</v>
      </c>
      <c r="D6" s="1">
        <v>125.78100000000001</v>
      </c>
      <c r="E6" s="1">
        <v>110.82599999999999</v>
      </c>
      <c r="F6" s="1">
        <v>43.7</v>
      </c>
      <c r="G6" s="8">
        <v>1</v>
      </c>
      <c r="H6" s="1">
        <v>50</v>
      </c>
      <c r="I6" s="1" t="s">
        <v>39</v>
      </c>
      <c r="J6" s="1"/>
      <c r="K6" s="1">
        <v>107.05</v>
      </c>
      <c r="L6" s="1">
        <f t="shared" ref="L6:L37" si="2">E6-K6</f>
        <v>3.7759999999999962</v>
      </c>
      <c r="M6" s="1">
        <f>E6-N6</f>
        <v>110.82599999999999</v>
      </c>
      <c r="N6" s="1"/>
      <c r="O6" s="1">
        <v>4</v>
      </c>
      <c r="P6" s="1">
        <v>70.251600000000039</v>
      </c>
      <c r="Q6" s="1">
        <f>M6/5</f>
        <v>22.165199999999999</v>
      </c>
      <c r="R6" s="5">
        <f>11*Q6-P6-O6-F6</f>
        <v>125.86559999999996</v>
      </c>
      <c r="S6" s="20">
        <f>R6+$S$1*Q6</f>
        <v>125.86559999999996</v>
      </c>
      <c r="T6" s="5"/>
      <c r="U6" s="1"/>
      <c r="V6" s="1">
        <f>(F6+O6+P6+S6)/Q6</f>
        <v>11.000000000000002</v>
      </c>
      <c r="W6" s="1">
        <f>(F6+O6+P6)/Q6</f>
        <v>5.3214769097504222</v>
      </c>
      <c r="X6" s="1">
        <v>16.283799999999999</v>
      </c>
      <c r="Y6" s="1">
        <v>14.07</v>
      </c>
      <c r="Z6" s="1">
        <v>15.814</v>
      </c>
      <c r="AA6" s="1">
        <v>18.444800000000001</v>
      </c>
      <c r="AB6" s="1">
        <v>16.295999999999999</v>
      </c>
      <c r="AC6" s="1">
        <v>15.8028</v>
      </c>
      <c r="AD6" s="1">
        <v>17.895600000000002</v>
      </c>
      <c r="AE6" s="1">
        <v>15.923999999999999</v>
      </c>
      <c r="AF6" s="1">
        <v>14.7324</v>
      </c>
      <c r="AG6" s="1">
        <v>13.678800000000001</v>
      </c>
      <c r="AH6" s="1"/>
      <c r="AI6" s="1">
        <f>ROUND(G6*S6,0)</f>
        <v>126</v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40</v>
      </c>
      <c r="B7" s="1" t="s">
        <v>38</v>
      </c>
      <c r="C7" s="1">
        <v>123.596</v>
      </c>
      <c r="D7" s="1">
        <v>403.66399999999999</v>
      </c>
      <c r="E7" s="1">
        <v>300.613</v>
      </c>
      <c r="F7" s="1">
        <v>147.429</v>
      </c>
      <c r="G7" s="8">
        <v>1</v>
      </c>
      <c r="H7" s="1">
        <v>45</v>
      </c>
      <c r="I7" s="1" t="s">
        <v>39</v>
      </c>
      <c r="J7" s="1"/>
      <c r="K7" s="1">
        <v>137.5</v>
      </c>
      <c r="L7" s="1">
        <f t="shared" si="2"/>
        <v>163.113</v>
      </c>
      <c r="M7" s="1">
        <f t="shared" ref="M7:M70" si="3">E7-N7</f>
        <v>143.084</v>
      </c>
      <c r="N7" s="1">
        <v>157.529</v>
      </c>
      <c r="O7" s="1">
        <v>165.48500000000001</v>
      </c>
      <c r="P7" s="1">
        <v>28.28460000000004</v>
      </c>
      <c r="Q7" s="1">
        <f t="shared" ref="Q7:Q70" si="4">M7/5</f>
        <v>28.616800000000001</v>
      </c>
      <c r="R7" s="5"/>
      <c r="S7" s="5">
        <f t="shared" ref="S7:S70" si="5">R7</f>
        <v>0</v>
      </c>
      <c r="T7" s="5"/>
      <c r="U7" s="1"/>
      <c r="V7" s="1">
        <f t="shared" ref="V7:V70" si="6">(F7+O7+P7+S7)/Q7</f>
        <v>11.923017248609209</v>
      </c>
      <c r="W7" s="1">
        <f t="shared" ref="W7:W70" si="7">(F7+O7+P7)/Q7</f>
        <v>11.923017248609209</v>
      </c>
      <c r="X7" s="1">
        <v>37.083599999999997</v>
      </c>
      <c r="Y7" s="1">
        <v>33.96</v>
      </c>
      <c r="Z7" s="1">
        <v>35.225999999999999</v>
      </c>
      <c r="AA7" s="1">
        <v>33.941000000000003</v>
      </c>
      <c r="AB7" s="1">
        <v>22.399000000000001</v>
      </c>
      <c r="AC7" s="1">
        <v>35.649000000000001</v>
      </c>
      <c r="AD7" s="1">
        <v>44.858800000000002</v>
      </c>
      <c r="AE7" s="1">
        <v>39.044400000000003</v>
      </c>
      <c r="AF7" s="1">
        <v>27.504799999999999</v>
      </c>
      <c r="AG7" s="1">
        <v>24.325399999999998</v>
      </c>
      <c r="AH7" s="1" t="s">
        <v>41</v>
      </c>
      <c r="AI7" s="1">
        <f t="shared" ref="AI7:AI70" si="8">ROUND(G7*S7,0)</f>
        <v>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42</v>
      </c>
      <c r="B8" s="1" t="s">
        <v>38</v>
      </c>
      <c r="C8" s="1">
        <v>148.35499999999999</v>
      </c>
      <c r="D8" s="1">
        <v>456.99</v>
      </c>
      <c r="E8" s="1">
        <v>500.31400000000002</v>
      </c>
      <c r="F8" s="1">
        <v>72.7</v>
      </c>
      <c r="G8" s="8">
        <v>1</v>
      </c>
      <c r="H8" s="1">
        <v>45</v>
      </c>
      <c r="I8" s="1" t="s">
        <v>39</v>
      </c>
      <c r="J8" s="1"/>
      <c r="K8" s="1">
        <v>136.5</v>
      </c>
      <c r="L8" s="1">
        <f t="shared" si="2"/>
        <v>363.81400000000002</v>
      </c>
      <c r="M8" s="1">
        <f t="shared" si="3"/>
        <v>139.18</v>
      </c>
      <c r="N8" s="1">
        <v>361.13400000000001</v>
      </c>
      <c r="O8" s="1">
        <v>0</v>
      </c>
      <c r="P8" s="1">
        <v>119.89100000000001</v>
      </c>
      <c r="Q8" s="1">
        <f t="shared" si="4"/>
        <v>27.836000000000002</v>
      </c>
      <c r="R8" s="5">
        <f t="shared" ref="R8" si="9">11*Q8-P8-O8-F8</f>
        <v>113.605</v>
      </c>
      <c r="S8" s="20">
        <f>R8+$S$1*Q8</f>
        <v>113.605</v>
      </c>
      <c r="T8" s="5"/>
      <c r="U8" s="1"/>
      <c r="V8" s="1">
        <f t="shared" si="6"/>
        <v>11</v>
      </c>
      <c r="W8" s="1">
        <f t="shared" si="7"/>
        <v>6.9187742491737314</v>
      </c>
      <c r="X8" s="1">
        <v>22.988</v>
      </c>
      <c r="Y8" s="1">
        <v>17.3</v>
      </c>
      <c r="Z8" s="1">
        <v>22.0684</v>
      </c>
      <c r="AA8" s="1">
        <v>26.587800000000001</v>
      </c>
      <c r="AB8" s="1">
        <v>25.763000000000002</v>
      </c>
      <c r="AC8" s="1">
        <v>25.241199999999999</v>
      </c>
      <c r="AD8" s="1">
        <v>24.2636</v>
      </c>
      <c r="AE8" s="1">
        <v>27.418199999999999</v>
      </c>
      <c r="AF8" s="1">
        <v>25.1632</v>
      </c>
      <c r="AG8" s="1">
        <v>21.8184</v>
      </c>
      <c r="AH8" s="1"/>
      <c r="AI8" s="1">
        <f t="shared" si="8"/>
        <v>114</v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43</v>
      </c>
      <c r="B9" s="1" t="s">
        <v>44</v>
      </c>
      <c r="C9" s="1">
        <v>121</v>
      </c>
      <c r="D9" s="1">
        <v>162</v>
      </c>
      <c r="E9" s="1">
        <v>160</v>
      </c>
      <c r="F9" s="1">
        <v>95</v>
      </c>
      <c r="G9" s="8">
        <v>0.45</v>
      </c>
      <c r="H9" s="1">
        <v>45</v>
      </c>
      <c r="I9" s="1" t="s">
        <v>39</v>
      </c>
      <c r="J9" s="1"/>
      <c r="K9" s="1">
        <v>185</v>
      </c>
      <c r="L9" s="1">
        <f t="shared" si="2"/>
        <v>-25</v>
      </c>
      <c r="M9" s="1">
        <f t="shared" si="3"/>
        <v>160</v>
      </c>
      <c r="N9" s="1"/>
      <c r="O9" s="1">
        <v>330.6</v>
      </c>
      <c r="P9" s="1">
        <v>20</v>
      </c>
      <c r="Q9" s="1">
        <f t="shared" si="4"/>
        <v>32</v>
      </c>
      <c r="R9" s="5"/>
      <c r="S9" s="5">
        <f t="shared" si="5"/>
        <v>0</v>
      </c>
      <c r="T9" s="5"/>
      <c r="U9" s="1"/>
      <c r="V9" s="1">
        <f t="shared" si="6"/>
        <v>13.925000000000001</v>
      </c>
      <c r="W9" s="1">
        <f t="shared" si="7"/>
        <v>13.925000000000001</v>
      </c>
      <c r="X9" s="1">
        <v>46</v>
      </c>
      <c r="Y9" s="1">
        <v>46.2</v>
      </c>
      <c r="Z9" s="1">
        <v>36.6</v>
      </c>
      <c r="AA9" s="1">
        <v>42.2</v>
      </c>
      <c r="AB9" s="1">
        <v>42.6</v>
      </c>
      <c r="AC9" s="1">
        <v>35</v>
      </c>
      <c r="AD9" s="1">
        <v>34.6</v>
      </c>
      <c r="AE9" s="1">
        <v>42</v>
      </c>
      <c r="AF9" s="1">
        <v>46</v>
      </c>
      <c r="AG9" s="1">
        <v>43.8</v>
      </c>
      <c r="AH9" s="1" t="s">
        <v>41</v>
      </c>
      <c r="AI9" s="1">
        <f t="shared" si="8"/>
        <v>0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45</v>
      </c>
      <c r="B10" s="1" t="s">
        <v>44</v>
      </c>
      <c r="C10" s="1">
        <v>126</v>
      </c>
      <c r="D10" s="1">
        <v>354</v>
      </c>
      <c r="E10" s="1">
        <v>253</v>
      </c>
      <c r="F10" s="1">
        <v>225</v>
      </c>
      <c r="G10" s="8">
        <v>0.45</v>
      </c>
      <c r="H10" s="1">
        <v>45</v>
      </c>
      <c r="I10" s="1" t="s">
        <v>39</v>
      </c>
      <c r="J10" s="1"/>
      <c r="K10" s="1">
        <v>134</v>
      </c>
      <c r="L10" s="1">
        <f t="shared" si="2"/>
        <v>119</v>
      </c>
      <c r="M10" s="1">
        <f t="shared" si="3"/>
        <v>133</v>
      </c>
      <c r="N10" s="1">
        <v>120</v>
      </c>
      <c r="O10" s="1">
        <v>217.4</v>
      </c>
      <c r="P10" s="1">
        <v>0</v>
      </c>
      <c r="Q10" s="1">
        <f t="shared" si="4"/>
        <v>26.6</v>
      </c>
      <c r="R10" s="5"/>
      <c r="S10" s="5">
        <f t="shared" si="5"/>
        <v>0</v>
      </c>
      <c r="T10" s="5"/>
      <c r="U10" s="1"/>
      <c r="V10" s="1">
        <f t="shared" si="6"/>
        <v>16.631578947368418</v>
      </c>
      <c r="W10" s="1">
        <f t="shared" si="7"/>
        <v>16.631578947368418</v>
      </c>
      <c r="X10" s="1">
        <v>38.200000000000003</v>
      </c>
      <c r="Y10" s="1">
        <v>43.6</v>
      </c>
      <c r="Z10" s="1">
        <v>41.2</v>
      </c>
      <c r="AA10" s="1">
        <v>45.6</v>
      </c>
      <c r="AB10" s="1">
        <v>40</v>
      </c>
      <c r="AC10" s="1">
        <v>32.4</v>
      </c>
      <c r="AD10" s="1">
        <v>39</v>
      </c>
      <c r="AE10" s="1">
        <v>38.799999999999997</v>
      </c>
      <c r="AF10" s="1">
        <v>32.200000000000003</v>
      </c>
      <c r="AG10" s="1">
        <v>14.6</v>
      </c>
      <c r="AH10" s="1"/>
      <c r="AI10" s="1">
        <f t="shared" si="8"/>
        <v>0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4" t="s">
        <v>46</v>
      </c>
      <c r="B11" s="14" t="s">
        <v>44</v>
      </c>
      <c r="C11" s="14"/>
      <c r="D11" s="14"/>
      <c r="E11" s="14"/>
      <c r="F11" s="14"/>
      <c r="G11" s="15">
        <v>0</v>
      </c>
      <c r="H11" s="14">
        <v>180</v>
      </c>
      <c r="I11" s="14" t="s">
        <v>39</v>
      </c>
      <c r="J11" s="14"/>
      <c r="K11" s="14"/>
      <c r="L11" s="14">
        <f t="shared" si="2"/>
        <v>0</v>
      </c>
      <c r="M11" s="14">
        <f t="shared" si="3"/>
        <v>0</v>
      </c>
      <c r="N11" s="14"/>
      <c r="O11" s="14">
        <v>0</v>
      </c>
      <c r="P11" s="14">
        <v>0</v>
      </c>
      <c r="Q11" s="14">
        <f t="shared" si="4"/>
        <v>0</v>
      </c>
      <c r="R11" s="16"/>
      <c r="S11" s="5">
        <f t="shared" si="5"/>
        <v>0</v>
      </c>
      <c r="T11" s="16"/>
      <c r="U11" s="14"/>
      <c r="V11" s="1" t="e">
        <f t="shared" si="6"/>
        <v>#DIV/0!</v>
      </c>
      <c r="W11" s="14" t="e">
        <f t="shared" si="7"/>
        <v>#DIV/0!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 t="s">
        <v>47</v>
      </c>
      <c r="AI11" s="1">
        <f t="shared" si="8"/>
        <v>0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48</v>
      </c>
      <c r="B12" s="1" t="s">
        <v>44</v>
      </c>
      <c r="C12" s="1">
        <v>27</v>
      </c>
      <c r="D12" s="1">
        <v>42</v>
      </c>
      <c r="E12" s="1">
        <v>22</v>
      </c>
      <c r="F12" s="1">
        <v>36</v>
      </c>
      <c r="G12" s="8">
        <v>0.3</v>
      </c>
      <c r="H12" s="1">
        <v>40</v>
      </c>
      <c r="I12" s="1" t="s">
        <v>39</v>
      </c>
      <c r="J12" s="1"/>
      <c r="K12" s="1">
        <v>26</v>
      </c>
      <c r="L12" s="1">
        <f t="shared" si="2"/>
        <v>-4</v>
      </c>
      <c r="M12" s="1">
        <f t="shared" si="3"/>
        <v>22</v>
      </c>
      <c r="N12" s="1"/>
      <c r="O12" s="1">
        <v>0</v>
      </c>
      <c r="P12" s="1">
        <v>16</v>
      </c>
      <c r="Q12" s="1">
        <f t="shared" si="4"/>
        <v>4.4000000000000004</v>
      </c>
      <c r="R12" s="5"/>
      <c r="S12" s="5">
        <f t="shared" si="5"/>
        <v>0</v>
      </c>
      <c r="T12" s="5"/>
      <c r="U12" s="1"/>
      <c r="V12" s="1">
        <f t="shared" si="6"/>
        <v>11.818181818181817</v>
      </c>
      <c r="W12" s="1">
        <f t="shared" si="7"/>
        <v>11.818181818181817</v>
      </c>
      <c r="X12" s="1">
        <v>5</v>
      </c>
      <c r="Y12" s="1">
        <v>4.5999999999999996</v>
      </c>
      <c r="Z12" s="1">
        <v>5.8</v>
      </c>
      <c r="AA12" s="1">
        <v>5.8</v>
      </c>
      <c r="AB12" s="1">
        <v>4.5999999999999996</v>
      </c>
      <c r="AC12" s="1">
        <v>4.8</v>
      </c>
      <c r="AD12" s="1">
        <v>8</v>
      </c>
      <c r="AE12" s="1">
        <v>8.6</v>
      </c>
      <c r="AF12" s="1">
        <v>6.6</v>
      </c>
      <c r="AG12" s="1">
        <v>8.6</v>
      </c>
      <c r="AH12" s="1"/>
      <c r="AI12" s="1">
        <f t="shared" si="8"/>
        <v>0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49</v>
      </c>
      <c r="B13" s="1" t="s">
        <v>44</v>
      </c>
      <c r="C13" s="1">
        <v>45</v>
      </c>
      <c r="D13" s="1">
        <v>33</v>
      </c>
      <c r="E13" s="1">
        <v>31</v>
      </c>
      <c r="F13" s="1">
        <v>44</v>
      </c>
      <c r="G13" s="8">
        <v>0.17</v>
      </c>
      <c r="H13" s="1">
        <v>180</v>
      </c>
      <c r="I13" s="1" t="s">
        <v>39</v>
      </c>
      <c r="J13" s="1"/>
      <c r="K13" s="1">
        <v>33</v>
      </c>
      <c r="L13" s="1">
        <f t="shared" si="2"/>
        <v>-2</v>
      </c>
      <c r="M13" s="1">
        <f t="shared" si="3"/>
        <v>31</v>
      </c>
      <c r="N13" s="1"/>
      <c r="O13" s="1">
        <v>0</v>
      </c>
      <c r="P13" s="1">
        <v>40</v>
      </c>
      <c r="Q13" s="1">
        <f t="shared" si="4"/>
        <v>6.2</v>
      </c>
      <c r="R13" s="5"/>
      <c r="S13" s="5">
        <f t="shared" si="5"/>
        <v>0</v>
      </c>
      <c r="T13" s="5"/>
      <c r="U13" s="1"/>
      <c r="V13" s="1">
        <f t="shared" si="6"/>
        <v>13.548387096774194</v>
      </c>
      <c r="W13" s="1">
        <f t="shared" si="7"/>
        <v>13.548387096774194</v>
      </c>
      <c r="X13" s="1">
        <v>8</v>
      </c>
      <c r="Y13" s="1">
        <v>4</v>
      </c>
      <c r="Z13" s="1">
        <v>4.4000000000000004</v>
      </c>
      <c r="AA13" s="1">
        <v>7.4</v>
      </c>
      <c r="AB13" s="1">
        <v>6.4</v>
      </c>
      <c r="AC13" s="1">
        <v>3.2</v>
      </c>
      <c r="AD13" s="1">
        <v>5.6</v>
      </c>
      <c r="AE13" s="1">
        <v>9</v>
      </c>
      <c r="AF13" s="1">
        <v>5.6</v>
      </c>
      <c r="AG13" s="1">
        <v>2.6</v>
      </c>
      <c r="AH13" s="1"/>
      <c r="AI13" s="1">
        <f t="shared" si="8"/>
        <v>0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1" t="s">
        <v>50</v>
      </c>
      <c r="B14" s="11" t="s">
        <v>44</v>
      </c>
      <c r="C14" s="11"/>
      <c r="D14" s="11">
        <v>48</v>
      </c>
      <c r="E14" s="11">
        <v>48</v>
      </c>
      <c r="F14" s="11"/>
      <c r="G14" s="12">
        <v>0</v>
      </c>
      <c r="H14" s="11" t="e">
        <v>#N/A</v>
      </c>
      <c r="I14" s="11" t="s">
        <v>52</v>
      </c>
      <c r="J14" s="11"/>
      <c r="K14" s="11"/>
      <c r="L14" s="11">
        <f t="shared" si="2"/>
        <v>48</v>
      </c>
      <c r="M14" s="11">
        <f t="shared" si="3"/>
        <v>0</v>
      </c>
      <c r="N14" s="11">
        <v>48</v>
      </c>
      <c r="O14" s="11"/>
      <c r="P14" s="11"/>
      <c r="Q14" s="11">
        <f t="shared" si="4"/>
        <v>0</v>
      </c>
      <c r="R14" s="13"/>
      <c r="S14" s="5">
        <f t="shared" si="5"/>
        <v>0</v>
      </c>
      <c r="T14" s="13"/>
      <c r="U14" s="11"/>
      <c r="V14" s="1" t="e">
        <f t="shared" si="6"/>
        <v>#DIV/0!</v>
      </c>
      <c r="W14" s="11" t="e">
        <f t="shared" si="7"/>
        <v>#DIV/0!</v>
      </c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">
        <f t="shared" si="8"/>
        <v>0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1" t="s">
        <v>51</v>
      </c>
      <c r="B15" s="11" t="s">
        <v>44</v>
      </c>
      <c r="C15" s="11">
        <v>91</v>
      </c>
      <c r="D15" s="11">
        <v>3</v>
      </c>
      <c r="E15" s="11">
        <v>44</v>
      </c>
      <c r="F15" s="11">
        <v>43</v>
      </c>
      <c r="G15" s="12">
        <v>0</v>
      </c>
      <c r="H15" s="11">
        <v>50</v>
      </c>
      <c r="I15" s="11" t="s">
        <v>52</v>
      </c>
      <c r="J15" s="11"/>
      <c r="K15" s="11">
        <v>48</v>
      </c>
      <c r="L15" s="11">
        <f t="shared" si="2"/>
        <v>-4</v>
      </c>
      <c r="M15" s="11">
        <f t="shared" si="3"/>
        <v>44</v>
      </c>
      <c r="N15" s="11"/>
      <c r="O15" s="11">
        <v>0</v>
      </c>
      <c r="P15" s="11">
        <v>0</v>
      </c>
      <c r="Q15" s="11">
        <f t="shared" si="4"/>
        <v>8.8000000000000007</v>
      </c>
      <c r="R15" s="13"/>
      <c r="S15" s="5">
        <f t="shared" si="5"/>
        <v>0</v>
      </c>
      <c r="T15" s="13"/>
      <c r="U15" s="11"/>
      <c r="V15" s="1">
        <f t="shared" si="6"/>
        <v>4.8863636363636358</v>
      </c>
      <c r="W15" s="11">
        <f t="shared" si="7"/>
        <v>4.8863636363636358</v>
      </c>
      <c r="X15" s="11">
        <v>7.2</v>
      </c>
      <c r="Y15" s="11">
        <v>9.6</v>
      </c>
      <c r="Z15" s="11">
        <v>9.6</v>
      </c>
      <c r="AA15" s="11">
        <v>12</v>
      </c>
      <c r="AB15" s="11">
        <v>15</v>
      </c>
      <c r="AC15" s="11">
        <v>13.4</v>
      </c>
      <c r="AD15" s="11">
        <v>9.8000000000000007</v>
      </c>
      <c r="AE15" s="11">
        <v>8.8000000000000007</v>
      </c>
      <c r="AF15" s="11">
        <v>4.5999999999999996</v>
      </c>
      <c r="AG15" s="11">
        <v>2</v>
      </c>
      <c r="AH15" s="11" t="s">
        <v>53</v>
      </c>
      <c r="AI15" s="1">
        <f t="shared" si="8"/>
        <v>0</v>
      </c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54</v>
      </c>
      <c r="B16" s="1" t="s">
        <v>38</v>
      </c>
      <c r="C16" s="1">
        <v>96.701999999999998</v>
      </c>
      <c r="D16" s="1">
        <v>562.67399999999998</v>
      </c>
      <c r="E16" s="1">
        <v>380.69499999999999</v>
      </c>
      <c r="F16" s="1">
        <v>205.226</v>
      </c>
      <c r="G16" s="8">
        <v>1</v>
      </c>
      <c r="H16" s="1">
        <v>55</v>
      </c>
      <c r="I16" s="1" t="s">
        <v>39</v>
      </c>
      <c r="J16" s="1"/>
      <c r="K16" s="1">
        <v>171.7</v>
      </c>
      <c r="L16" s="1">
        <f t="shared" si="2"/>
        <v>208.995</v>
      </c>
      <c r="M16" s="1">
        <f t="shared" si="3"/>
        <v>177.64</v>
      </c>
      <c r="N16" s="1">
        <v>203.05500000000001</v>
      </c>
      <c r="O16" s="1">
        <v>0</v>
      </c>
      <c r="P16" s="1">
        <v>134.42699999999999</v>
      </c>
      <c r="Q16" s="1">
        <f t="shared" si="4"/>
        <v>35.527999999999999</v>
      </c>
      <c r="R16" s="5">
        <f t="shared" ref="R16:R19" si="10">11*Q16-P16-O16-F16</f>
        <v>51.154999999999973</v>
      </c>
      <c r="S16" s="5">
        <f>T16</f>
        <v>120</v>
      </c>
      <c r="T16" s="20">
        <v>120</v>
      </c>
      <c r="U16" s="21" t="s">
        <v>163</v>
      </c>
      <c r="V16" s="1">
        <f t="shared" si="6"/>
        <v>12.937767394730917</v>
      </c>
      <c r="W16" s="1">
        <f t="shared" si="7"/>
        <v>9.5601497410493135</v>
      </c>
      <c r="X16" s="1">
        <v>36.204999999999998</v>
      </c>
      <c r="Y16" s="1">
        <v>30.356000000000002</v>
      </c>
      <c r="Z16" s="1">
        <v>38.738</v>
      </c>
      <c r="AA16" s="1">
        <v>47.315199999999997</v>
      </c>
      <c r="AB16" s="1">
        <v>39.2346</v>
      </c>
      <c r="AC16" s="1">
        <v>25.499200000000009</v>
      </c>
      <c r="AD16" s="1">
        <v>25.249600000000001</v>
      </c>
      <c r="AE16" s="1">
        <v>44.499000000000002</v>
      </c>
      <c r="AF16" s="1">
        <v>40.938600000000001</v>
      </c>
      <c r="AG16" s="1">
        <v>31.4116</v>
      </c>
      <c r="AH16" s="1" t="s">
        <v>55</v>
      </c>
      <c r="AI16" s="1">
        <f t="shared" si="8"/>
        <v>120</v>
      </c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56</v>
      </c>
      <c r="B17" s="1" t="s">
        <v>38</v>
      </c>
      <c r="C17" s="1">
        <v>742.48800000000006</v>
      </c>
      <c r="D17" s="1">
        <v>4795.7929999999997</v>
      </c>
      <c r="E17" s="1">
        <v>3647.0970000000002</v>
      </c>
      <c r="F17" s="1">
        <v>1084</v>
      </c>
      <c r="G17" s="8">
        <v>1</v>
      </c>
      <c r="H17" s="1">
        <v>50</v>
      </c>
      <c r="I17" s="1" t="s">
        <v>39</v>
      </c>
      <c r="J17" s="1"/>
      <c r="K17" s="1">
        <v>671.5</v>
      </c>
      <c r="L17" s="1">
        <f t="shared" si="2"/>
        <v>2975.5970000000002</v>
      </c>
      <c r="M17" s="1">
        <f t="shared" si="3"/>
        <v>657.07500000000027</v>
      </c>
      <c r="N17" s="1">
        <v>2990.0219999999999</v>
      </c>
      <c r="O17" s="1">
        <v>0</v>
      </c>
      <c r="P17" s="1">
        <v>0</v>
      </c>
      <c r="Q17" s="1">
        <f t="shared" si="4"/>
        <v>131.41500000000005</v>
      </c>
      <c r="R17" s="5">
        <f t="shared" si="10"/>
        <v>361.56500000000051</v>
      </c>
      <c r="S17" s="5">
        <f>T17</f>
        <v>700</v>
      </c>
      <c r="T17" s="20">
        <v>700</v>
      </c>
      <c r="U17" s="21" t="s">
        <v>165</v>
      </c>
      <c r="V17" s="1">
        <f t="shared" si="6"/>
        <v>13.575314842293492</v>
      </c>
      <c r="W17" s="1">
        <f t="shared" si="7"/>
        <v>8.2486778526043416</v>
      </c>
      <c r="X17" s="1">
        <v>110.8464</v>
      </c>
      <c r="Y17" s="1">
        <v>121.9</v>
      </c>
      <c r="Z17" s="1">
        <v>144.19300000000001</v>
      </c>
      <c r="AA17" s="1">
        <v>132.3006</v>
      </c>
      <c r="AB17" s="1">
        <v>136.15299999999999</v>
      </c>
      <c r="AC17" s="1">
        <v>143.82640000000001</v>
      </c>
      <c r="AD17" s="1">
        <v>140.49680000000001</v>
      </c>
      <c r="AE17" s="1">
        <v>130.65680000000009</v>
      </c>
      <c r="AF17" s="1">
        <v>90.294600000000003</v>
      </c>
      <c r="AG17" s="1">
        <v>84.281200000000084</v>
      </c>
      <c r="AH17" s="1" t="s">
        <v>57</v>
      </c>
      <c r="AI17" s="1">
        <f t="shared" si="8"/>
        <v>700</v>
      </c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58</v>
      </c>
      <c r="B18" s="1" t="s">
        <v>38</v>
      </c>
      <c r="C18" s="1">
        <v>187.06899999999999</v>
      </c>
      <c r="D18" s="1">
        <v>22.916</v>
      </c>
      <c r="E18" s="1">
        <v>116.307</v>
      </c>
      <c r="F18" s="1">
        <v>71.62</v>
      </c>
      <c r="G18" s="8">
        <v>1</v>
      </c>
      <c r="H18" s="1">
        <v>60</v>
      </c>
      <c r="I18" s="1" t="s">
        <v>39</v>
      </c>
      <c r="J18" s="1"/>
      <c r="K18" s="1">
        <v>112.2</v>
      </c>
      <c r="L18" s="1">
        <f t="shared" si="2"/>
        <v>4.1069999999999993</v>
      </c>
      <c r="M18" s="1">
        <f t="shared" si="3"/>
        <v>116.307</v>
      </c>
      <c r="N18" s="1"/>
      <c r="O18" s="1">
        <v>139.23100000000011</v>
      </c>
      <c r="P18" s="1">
        <v>48.345399999999898</v>
      </c>
      <c r="Q18" s="1">
        <f t="shared" si="4"/>
        <v>23.261400000000002</v>
      </c>
      <c r="R18" s="5"/>
      <c r="S18" s="20">
        <f t="shared" ref="S18:S19" si="11">R18+$S$1*Q18</f>
        <v>0</v>
      </c>
      <c r="T18" s="5"/>
      <c r="U18" s="1"/>
      <c r="V18" s="1">
        <f t="shared" si="6"/>
        <v>11.142768706956589</v>
      </c>
      <c r="W18" s="1">
        <f t="shared" si="7"/>
        <v>11.142768706956589</v>
      </c>
      <c r="X18" s="1">
        <v>27.263400000000001</v>
      </c>
      <c r="Y18" s="1">
        <v>25.1</v>
      </c>
      <c r="Z18" s="1">
        <v>19.689399999999999</v>
      </c>
      <c r="AA18" s="1">
        <v>24.436399999999999</v>
      </c>
      <c r="AB18" s="1">
        <v>26.915800000000001</v>
      </c>
      <c r="AC18" s="1">
        <v>22.376000000000001</v>
      </c>
      <c r="AD18" s="1">
        <v>22.249199999999998</v>
      </c>
      <c r="AE18" s="1">
        <v>24.6724</v>
      </c>
      <c r="AF18" s="1">
        <v>19.2896</v>
      </c>
      <c r="AG18" s="1">
        <v>13.482799999999999</v>
      </c>
      <c r="AH18" s="1"/>
      <c r="AI18" s="1">
        <f t="shared" si="8"/>
        <v>0</v>
      </c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59</v>
      </c>
      <c r="B19" s="1" t="s">
        <v>38</v>
      </c>
      <c r="C19" s="1">
        <v>486.88900000000001</v>
      </c>
      <c r="D19" s="1">
        <v>1225.7380000000001</v>
      </c>
      <c r="E19" s="1">
        <v>470.51799999999997</v>
      </c>
      <c r="F19" s="1">
        <v>774.255</v>
      </c>
      <c r="G19" s="8">
        <v>1</v>
      </c>
      <c r="H19" s="1">
        <v>60</v>
      </c>
      <c r="I19" s="1" t="s">
        <v>39</v>
      </c>
      <c r="J19" s="1"/>
      <c r="K19" s="1">
        <v>477</v>
      </c>
      <c r="L19" s="1">
        <f t="shared" si="2"/>
        <v>-6.4820000000000277</v>
      </c>
      <c r="M19" s="1">
        <f t="shared" si="3"/>
        <v>470.51799999999997</v>
      </c>
      <c r="N19" s="1"/>
      <c r="O19" s="1">
        <v>0</v>
      </c>
      <c r="P19" s="1">
        <v>0</v>
      </c>
      <c r="Q19" s="1">
        <f t="shared" si="4"/>
        <v>94.1036</v>
      </c>
      <c r="R19" s="5">
        <f t="shared" si="10"/>
        <v>260.88459999999998</v>
      </c>
      <c r="S19" s="20">
        <f t="shared" si="11"/>
        <v>260.88459999999998</v>
      </c>
      <c r="T19" s="5"/>
      <c r="U19" s="1"/>
      <c r="V19" s="1">
        <f t="shared" si="6"/>
        <v>11</v>
      </c>
      <c r="W19" s="1">
        <f t="shared" si="7"/>
        <v>8.2276873573380822</v>
      </c>
      <c r="X19" s="1">
        <v>62.0398</v>
      </c>
      <c r="Y19" s="1">
        <v>66.97999999999999</v>
      </c>
      <c r="Z19" s="1">
        <v>89.993799999999993</v>
      </c>
      <c r="AA19" s="1">
        <v>108.3612</v>
      </c>
      <c r="AB19" s="1">
        <v>114.61020000000001</v>
      </c>
      <c r="AC19" s="1">
        <v>99.337199999999996</v>
      </c>
      <c r="AD19" s="1">
        <v>89.854799999999997</v>
      </c>
      <c r="AE19" s="1">
        <v>98.065799999999996</v>
      </c>
      <c r="AF19" s="1">
        <v>68.467999999999989</v>
      </c>
      <c r="AG19" s="1">
        <v>59.059600000000003</v>
      </c>
      <c r="AH19" s="1" t="s">
        <v>57</v>
      </c>
      <c r="AI19" s="1">
        <f t="shared" si="8"/>
        <v>261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4" t="s">
        <v>60</v>
      </c>
      <c r="B20" s="14" t="s">
        <v>38</v>
      </c>
      <c r="C20" s="14"/>
      <c r="D20" s="14"/>
      <c r="E20" s="14"/>
      <c r="F20" s="14"/>
      <c r="G20" s="15">
        <v>0</v>
      </c>
      <c r="H20" s="14">
        <v>60</v>
      </c>
      <c r="I20" s="14" t="s">
        <v>39</v>
      </c>
      <c r="J20" s="14"/>
      <c r="K20" s="14"/>
      <c r="L20" s="14">
        <f t="shared" si="2"/>
        <v>0</v>
      </c>
      <c r="M20" s="14">
        <f t="shared" si="3"/>
        <v>0</v>
      </c>
      <c r="N20" s="14"/>
      <c r="O20" s="14">
        <v>0</v>
      </c>
      <c r="P20" s="14">
        <v>0</v>
      </c>
      <c r="Q20" s="14">
        <f t="shared" si="4"/>
        <v>0</v>
      </c>
      <c r="R20" s="16"/>
      <c r="S20" s="5">
        <f t="shared" si="5"/>
        <v>0</v>
      </c>
      <c r="T20" s="16"/>
      <c r="U20" s="14"/>
      <c r="V20" s="1" t="e">
        <f t="shared" si="6"/>
        <v>#DIV/0!</v>
      </c>
      <c r="W20" s="14" t="e">
        <f t="shared" si="7"/>
        <v>#DIV/0!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 t="s">
        <v>47</v>
      </c>
      <c r="AI20" s="1">
        <f t="shared" si="8"/>
        <v>0</v>
      </c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61</v>
      </c>
      <c r="B21" s="1" t="s">
        <v>38</v>
      </c>
      <c r="C21" s="1"/>
      <c r="D21" s="1">
        <v>23.716000000000001</v>
      </c>
      <c r="E21" s="1">
        <v>2.2160000000000002</v>
      </c>
      <c r="F21" s="1">
        <v>21.5</v>
      </c>
      <c r="G21" s="8">
        <v>1</v>
      </c>
      <c r="H21" s="1">
        <v>180</v>
      </c>
      <c r="I21" s="1" t="s">
        <v>39</v>
      </c>
      <c r="J21" s="1"/>
      <c r="K21" s="1">
        <v>2.08</v>
      </c>
      <c r="L21" s="1">
        <f t="shared" si="2"/>
        <v>0.13600000000000012</v>
      </c>
      <c r="M21" s="1">
        <f t="shared" si="3"/>
        <v>2.2160000000000002</v>
      </c>
      <c r="N21" s="1"/>
      <c r="O21" s="1">
        <v>0</v>
      </c>
      <c r="P21" s="1">
        <v>0</v>
      </c>
      <c r="Q21" s="1">
        <f t="shared" si="4"/>
        <v>0.44320000000000004</v>
      </c>
      <c r="R21" s="5"/>
      <c r="S21" s="5">
        <f t="shared" si="5"/>
        <v>0</v>
      </c>
      <c r="T21" s="5"/>
      <c r="U21" s="1"/>
      <c r="V21" s="1">
        <f t="shared" si="6"/>
        <v>48.51083032490974</v>
      </c>
      <c r="W21" s="1">
        <f t="shared" si="7"/>
        <v>48.51083032490974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 t="s">
        <v>62</v>
      </c>
      <c r="AI21" s="1">
        <f t="shared" si="8"/>
        <v>0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63</v>
      </c>
      <c r="B22" s="1" t="s">
        <v>38</v>
      </c>
      <c r="C22" s="1">
        <v>286.238</v>
      </c>
      <c r="D22" s="1">
        <v>910.02800000000002</v>
      </c>
      <c r="E22" s="1">
        <v>588.77200000000005</v>
      </c>
      <c r="F22" s="1">
        <v>387.37599999999998</v>
      </c>
      <c r="G22" s="8">
        <v>1</v>
      </c>
      <c r="H22" s="1">
        <v>60</v>
      </c>
      <c r="I22" s="1" t="s">
        <v>39</v>
      </c>
      <c r="J22" s="1"/>
      <c r="K22" s="1">
        <v>267.01</v>
      </c>
      <c r="L22" s="1">
        <f t="shared" si="2"/>
        <v>321.76200000000006</v>
      </c>
      <c r="M22" s="1">
        <f t="shared" si="3"/>
        <v>283.51200000000006</v>
      </c>
      <c r="N22" s="1">
        <v>305.26</v>
      </c>
      <c r="O22" s="1">
        <v>0</v>
      </c>
      <c r="P22" s="1">
        <v>152.16188000000011</v>
      </c>
      <c r="Q22" s="1">
        <f t="shared" si="4"/>
        <v>56.702400000000011</v>
      </c>
      <c r="R22" s="5">
        <f t="shared" ref="R22:R23" si="12">11*Q22-P22-O22-F22</f>
        <v>84.18852000000004</v>
      </c>
      <c r="S22" s="20">
        <f>R22+$S$1*Q22</f>
        <v>84.18852000000004</v>
      </c>
      <c r="T22" s="5"/>
      <c r="U22" s="1"/>
      <c r="V22" s="1">
        <f t="shared" si="6"/>
        <v>11</v>
      </c>
      <c r="W22" s="1">
        <f t="shared" si="7"/>
        <v>9.5152564970794877</v>
      </c>
      <c r="X22" s="1">
        <v>55.684800000000003</v>
      </c>
      <c r="Y22" s="1">
        <v>52.691999999999993</v>
      </c>
      <c r="Z22" s="1">
        <v>59.097200000000001</v>
      </c>
      <c r="AA22" s="1">
        <v>55.599600000000009</v>
      </c>
      <c r="AB22" s="1">
        <v>56.397199999999998</v>
      </c>
      <c r="AC22" s="1">
        <v>55.669199999999996</v>
      </c>
      <c r="AD22" s="1">
        <v>49.654800000000002</v>
      </c>
      <c r="AE22" s="1">
        <v>58.536000000000001</v>
      </c>
      <c r="AF22" s="1">
        <v>51.022399999999998</v>
      </c>
      <c r="AG22" s="1">
        <v>44.437600000000003</v>
      </c>
      <c r="AH22" s="1" t="s">
        <v>57</v>
      </c>
      <c r="AI22" s="1">
        <f t="shared" si="8"/>
        <v>84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64</v>
      </c>
      <c r="B23" s="1" t="s">
        <v>38</v>
      </c>
      <c r="C23" s="1">
        <v>100.07299999999999</v>
      </c>
      <c r="D23" s="1">
        <v>260.87900000000002</v>
      </c>
      <c r="E23" s="1">
        <v>191.58099999999999</v>
      </c>
      <c r="F23" s="1">
        <v>87.512</v>
      </c>
      <c r="G23" s="8">
        <v>1</v>
      </c>
      <c r="H23" s="1">
        <v>60</v>
      </c>
      <c r="I23" s="1" t="s">
        <v>39</v>
      </c>
      <c r="J23" s="1"/>
      <c r="K23" s="1">
        <v>67.8</v>
      </c>
      <c r="L23" s="1">
        <f t="shared" si="2"/>
        <v>123.78099999999999</v>
      </c>
      <c r="M23" s="1">
        <f t="shared" si="3"/>
        <v>70.480999999999995</v>
      </c>
      <c r="N23" s="1">
        <v>121.1</v>
      </c>
      <c r="O23" s="1">
        <v>37.451000000000057</v>
      </c>
      <c r="P23" s="1">
        <v>0</v>
      </c>
      <c r="Q23" s="1">
        <f t="shared" si="4"/>
        <v>14.0962</v>
      </c>
      <c r="R23" s="5">
        <f t="shared" si="12"/>
        <v>30.095199999999949</v>
      </c>
      <c r="S23" s="5">
        <f t="shared" si="5"/>
        <v>30.095199999999949</v>
      </c>
      <c r="T23" s="5"/>
      <c r="U23" s="1"/>
      <c r="V23" s="1">
        <f t="shared" si="6"/>
        <v>11</v>
      </c>
      <c r="W23" s="1">
        <f t="shared" si="7"/>
        <v>8.8650132659865815</v>
      </c>
      <c r="X23" s="1">
        <v>14.313599999999999</v>
      </c>
      <c r="Y23" s="1">
        <v>21.012</v>
      </c>
      <c r="Z23" s="1">
        <v>21.350999999999999</v>
      </c>
      <c r="AA23" s="1">
        <v>21.642800000000001</v>
      </c>
      <c r="AB23" s="1">
        <v>19.861999999999998</v>
      </c>
      <c r="AC23" s="1">
        <v>11.957599999999999</v>
      </c>
      <c r="AD23" s="1">
        <v>16.301600000000001</v>
      </c>
      <c r="AE23" s="1">
        <v>25.4208</v>
      </c>
      <c r="AF23" s="1">
        <v>16.643999999999998</v>
      </c>
      <c r="AG23" s="1">
        <v>11.7592</v>
      </c>
      <c r="AH23" s="1" t="s">
        <v>65</v>
      </c>
      <c r="AI23" s="1">
        <f t="shared" si="8"/>
        <v>30</v>
      </c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66</v>
      </c>
      <c r="B24" s="1" t="s">
        <v>38</v>
      </c>
      <c r="C24" s="1">
        <v>34.671999999999997</v>
      </c>
      <c r="D24" s="1">
        <v>258.44</v>
      </c>
      <c r="E24" s="1">
        <v>209.61099999999999</v>
      </c>
      <c r="F24" s="1">
        <v>74.92</v>
      </c>
      <c r="G24" s="8">
        <v>1</v>
      </c>
      <c r="H24" s="1">
        <v>60</v>
      </c>
      <c r="I24" s="1" t="s">
        <v>39</v>
      </c>
      <c r="J24" s="1"/>
      <c r="K24" s="1">
        <v>50.5</v>
      </c>
      <c r="L24" s="1">
        <f t="shared" si="2"/>
        <v>159.11099999999999</v>
      </c>
      <c r="M24" s="1">
        <f t="shared" si="3"/>
        <v>52.192999999999984</v>
      </c>
      <c r="N24" s="1">
        <v>157.41800000000001</v>
      </c>
      <c r="O24" s="1">
        <v>11.049200000000001</v>
      </c>
      <c r="P24" s="1">
        <v>47.180599999999998</v>
      </c>
      <c r="Q24" s="1">
        <f t="shared" si="4"/>
        <v>10.438599999999997</v>
      </c>
      <c r="R24" s="5"/>
      <c r="S24" s="5">
        <f t="shared" si="5"/>
        <v>0</v>
      </c>
      <c r="T24" s="5"/>
      <c r="U24" s="1"/>
      <c r="V24" s="1">
        <f t="shared" si="6"/>
        <v>12.755522771252853</v>
      </c>
      <c r="W24" s="1">
        <f t="shared" si="7"/>
        <v>12.755522771252853</v>
      </c>
      <c r="X24" s="1">
        <v>14.7578</v>
      </c>
      <c r="Y24" s="1">
        <v>12.59</v>
      </c>
      <c r="Z24" s="1">
        <v>14.416600000000001</v>
      </c>
      <c r="AA24" s="1">
        <v>16.878399999999999</v>
      </c>
      <c r="AB24" s="1">
        <v>14.2554</v>
      </c>
      <c r="AC24" s="1">
        <v>15.67</v>
      </c>
      <c r="AD24" s="1">
        <v>11.442600000000001</v>
      </c>
      <c r="AE24" s="1">
        <v>10.732799999999999</v>
      </c>
      <c r="AF24" s="1">
        <v>11.9648</v>
      </c>
      <c r="AG24" s="1">
        <v>6.8634000000000004</v>
      </c>
      <c r="AH24" s="1"/>
      <c r="AI24" s="1">
        <f t="shared" si="8"/>
        <v>0</v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67</v>
      </c>
      <c r="B25" s="1" t="s">
        <v>38</v>
      </c>
      <c r="C25" s="1"/>
      <c r="D25" s="1">
        <v>23.093</v>
      </c>
      <c r="E25" s="1"/>
      <c r="F25" s="1">
        <v>23</v>
      </c>
      <c r="G25" s="8">
        <v>1</v>
      </c>
      <c r="H25" s="1">
        <v>180</v>
      </c>
      <c r="I25" s="1" t="s">
        <v>39</v>
      </c>
      <c r="J25" s="1"/>
      <c r="K25" s="1"/>
      <c r="L25" s="1">
        <f t="shared" si="2"/>
        <v>0</v>
      </c>
      <c r="M25" s="1">
        <f t="shared" si="3"/>
        <v>0</v>
      </c>
      <c r="N25" s="1"/>
      <c r="O25" s="1">
        <v>0</v>
      </c>
      <c r="P25" s="1">
        <v>0</v>
      </c>
      <c r="Q25" s="1">
        <f t="shared" si="4"/>
        <v>0</v>
      </c>
      <c r="R25" s="5"/>
      <c r="S25" s="5">
        <f t="shared" si="5"/>
        <v>0</v>
      </c>
      <c r="T25" s="5"/>
      <c r="U25" s="1"/>
      <c r="V25" s="1" t="e">
        <f t="shared" si="6"/>
        <v>#DIV/0!</v>
      </c>
      <c r="W25" s="1" t="e">
        <f t="shared" si="7"/>
        <v>#DIV/0!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62</v>
      </c>
      <c r="AI25" s="1">
        <f t="shared" si="8"/>
        <v>0</v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68</v>
      </c>
      <c r="B26" s="1" t="s">
        <v>38</v>
      </c>
      <c r="C26" s="1">
        <v>82.552999999999997</v>
      </c>
      <c r="D26" s="1">
        <v>735.43600000000004</v>
      </c>
      <c r="E26" s="1">
        <v>241.77099999999999</v>
      </c>
      <c r="F26" s="1">
        <v>340.76299999999998</v>
      </c>
      <c r="G26" s="8">
        <v>1</v>
      </c>
      <c r="H26" s="1">
        <v>60</v>
      </c>
      <c r="I26" s="1" t="s">
        <v>39</v>
      </c>
      <c r="J26" s="1"/>
      <c r="K26" s="1">
        <v>113.78</v>
      </c>
      <c r="L26" s="1">
        <f t="shared" si="2"/>
        <v>127.99099999999999</v>
      </c>
      <c r="M26" s="1">
        <f t="shared" si="3"/>
        <v>120.55599999999998</v>
      </c>
      <c r="N26" s="1">
        <v>121.215</v>
      </c>
      <c r="O26" s="1">
        <v>0</v>
      </c>
      <c r="P26" s="1">
        <v>0</v>
      </c>
      <c r="Q26" s="1">
        <f t="shared" si="4"/>
        <v>24.111199999999997</v>
      </c>
      <c r="R26" s="5"/>
      <c r="S26" s="5">
        <f t="shared" si="5"/>
        <v>0</v>
      </c>
      <c r="T26" s="5"/>
      <c r="U26" s="1"/>
      <c r="V26" s="1">
        <f t="shared" si="6"/>
        <v>14.132975546633931</v>
      </c>
      <c r="W26" s="1">
        <f t="shared" si="7"/>
        <v>14.132975546633931</v>
      </c>
      <c r="X26" s="1">
        <v>20.9876</v>
      </c>
      <c r="Y26" s="1">
        <v>23.391999999999999</v>
      </c>
      <c r="Z26" s="1">
        <v>36.4544</v>
      </c>
      <c r="AA26" s="1">
        <v>31.959</v>
      </c>
      <c r="AB26" s="1">
        <v>25.218</v>
      </c>
      <c r="AC26" s="1">
        <v>29.107800000000001</v>
      </c>
      <c r="AD26" s="1">
        <v>23.7516</v>
      </c>
      <c r="AE26" s="1">
        <v>21.629000000000001</v>
      </c>
      <c r="AF26" s="1">
        <v>17.9346</v>
      </c>
      <c r="AG26" s="1">
        <v>18.2698</v>
      </c>
      <c r="AH26" s="1" t="s">
        <v>57</v>
      </c>
      <c r="AI26" s="1">
        <f t="shared" si="8"/>
        <v>0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1" t="s">
        <v>69</v>
      </c>
      <c r="B27" s="11" t="s">
        <v>38</v>
      </c>
      <c r="C27" s="11"/>
      <c r="D27" s="11">
        <v>50.454000000000001</v>
      </c>
      <c r="E27" s="11">
        <v>50.454000000000001</v>
      </c>
      <c r="F27" s="11"/>
      <c r="G27" s="12">
        <v>0</v>
      </c>
      <c r="H27" s="11" t="e">
        <v>#N/A</v>
      </c>
      <c r="I27" s="11" t="s">
        <v>52</v>
      </c>
      <c r="J27" s="11"/>
      <c r="K27" s="11"/>
      <c r="L27" s="11">
        <f t="shared" si="2"/>
        <v>50.454000000000001</v>
      </c>
      <c r="M27" s="11">
        <f t="shared" si="3"/>
        <v>0</v>
      </c>
      <c r="N27" s="11">
        <v>50.454000000000001</v>
      </c>
      <c r="O27" s="11"/>
      <c r="P27" s="11"/>
      <c r="Q27" s="11">
        <f t="shared" si="4"/>
        <v>0</v>
      </c>
      <c r="R27" s="13"/>
      <c r="S27" s="5">
        <f t="shared" si="5"/>
        <v>0</v>
      </c>
      <c r="T27" s="13"/>
      <c r="U27" s="11"/>
      <c r="V27" s="1" t="e">
        <f t="shared" si="6"/>
        <v>#DIV/0!</v>
      </c>
      <c r="W27" s="11" t="e">
        <f t="shared" si="7"/>
        <v>#DIV/0!</v>
      </c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">
        <f t="shared" si="8"/>
        <v>0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70</v>
      </c>
      <c r="B28" s="1" t="s">
        <v>38</v>
      </c>
      <c r="C28" s="1">
        <v>45.115000000000002</v>
      </c>
      <c r="D28" s="1">
        <v>258.42599999999999</v>
      </c>
      <c r="E28" s="1">
        <v>168.839</v>
      </c>
      <c r="F28" s="1">
        <v>63.692</v>
      </c>
      <c r="G28" s="8">
        <v>1</v>
      </c>
      <c r="H28" s="1">
        <v>30</v>
      </c>
      <c r="I28" s="1" t="s">
        <v>39</v>
      </c>
      <c r="J28" s="1"/>
      <c r="K28" s="1">
        <v>34.299999999999997</v>
      </c>
      <c r="L28" s="1">
        <f t="shared" si="2"/>
        <v>134.53899999999999</v>
      </c>
      <c r="M28" s="1">
        <f t="shared" si="3"/>
        <v>29.25800000000001</v>
      </c>
      <c r="N28" s="1">
        <v>139.58099999999999</v>
      </c>
      <c r="O28" s="1">
        <v>9.6666000000000167</v>
      </c>
      <c r="P28" s="1">
        <v>0</v>
      </c>
      <c r="Q28" s="1">
        <f t="shared" si="4"/>
        <v>5.8516000000000021</v>
      </c>
      <c r="R28" s="5"/>
      <c r="S28" s="5">
        <f t="shared" si="5"/>
        <v>0</v>
      </c>
      <c r="T28" s="5"/>
      <c r="U28" s="1"/>
      <c r="V28" s="1">
        <f t="shared" si="6"/>
        <v>12.536502836830952</v>
      </c>
      <c r="W28" s="1">
        <f t="shared" si="7"/>
        <v>12.536502836830952</v>
      </c>
      <c r="X28" s="1">
        <v>5.5713999999999997</v>
      </c>
      <c r="Y28" s="1">
        <v>7.92</v>
      </c>
      <c r="Z28" s="1">
        <v>7.3727999999999998</v>
      </c>
      <c r="AA28" s="1">
        <v>7.650200000000007</v>
      </c>
      <c r="AB28" s="1">
        <v>6.7203999999999997</v>
      </c>
      <c r="AC28" s="1">
        <v>5.9139999999999988</v>
      </c>
      <c r="AD28" s="1">
        <v>6.4598000000000004</v>
      </c>
      <c r="AE28" s="1">
        <v>6.3419999999999987</v>
      </c>
      <c r="AF28" s="1">
        <v>7.3623999999999992</v>
      </c>
      <c r="AG28" s="1">
        <v>6.0004000000000017</v>
      </c>
      <c r="AH28" s="1"/>
      <c r="AI28" s="1">
        <f t="shared" si="8"/>
        <v>0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71</v>
      </c>
      <c r="B29" s="1" t="s">
        <v>38</v>
      </c>
      <c r="C29" s="1">
        <v>27.975999999999999</v>
      </c>
      <c r="D29" s="1">
        <v>616.82299999999998</v>
      </c>
      <c r="E29" s="1">
        <v>384.55399999999997</v>
      </c>
      <c r="F29" s="1">
        <v>128.47200000000001</v>
      </c>
      <c r="G29" s="8">
        <v>1</v>
      </c>
      <c r="H29" s="1">
        <v>30</v>
      </c>
      <c r="I29" s="1" t="s">
        <v>39</v>
      </c>
      <c r="J29" s="1"/>
      <c r="K29" s="1">
        <v>100.2</v>
      </c>
      <c r="L29" s="1">
        <f t="shared" si="2"/>
        <v>284.35399999999998</v>
      </c>
      <c r="M29" s="1">
        <f t="shared" si="3"/>
        <v>79.349999999999966</v>
      </c>
      <c r="N29" s="1">
        <v>305.20400000000001</v>
      </c>
      <c r="O29" s="1">
        <v>86.29320000000007</v>
      </c>
      <c r="P29" s="1">
        <v>16.34519999999986</v>
      </c>
      <c r="Q29" s="1">
        <f t="shared" si="4"/>
        <v>15.869999999999994</v>
      </c>
      <c r="R29" s="5"/>
      <c r="S29" s="5">
        <f t="shared" si="5"/>
        <v>0</v>
      </c>
      <c r="T29" s="5"/>
      <c r="U29" s="1"/>
      <c r="V29" s="1">
        <f t="shared" si="6"/>
        <v>14.56272211720227</v>
      </c>
      <c r="W29" s="1">
        <f t="shared" si="7"/>
        <v>14.56272211720227</v>
      </c>
      <c r="X29" s="1">
        <v>24.6952</v>
      </c>
      <c r="Y29" s="1">
        <v>25.48</v>
      </c>
      <c r="Z29" s="1">
        <v>26.673400000000001</v>
      </c>
      <c r="AA29" s="1">
        <v>29.787400000000002</v>
      </c>
      <c r="AB29" s="1">
        <v>24.2852</v>
      </c>
      <c r="AC29" s="1">
        <v>29.025600000000001</v>
      </c>
      <c r="AD29" s="1">
        <v>27.221800000000002</v>
      </c>
      <c r="AE29" s="1">
        <v>27.510999999999999</v>
      </c>
      <c r="AF29" s="1">
        <v>23.443000000000001</v>
      </c>
      <c r="AG29" s="1">
        <v>15.309200000000009</v>
      </c>
      <c r="AH29" s="1"/>
      <c r="AI29" s="1">
        <f t="shared" si="8"/>
        <v>0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72</v>
      </c>
      <c r="B30" s="1" t="s">
        <v>38</v>
      </c>
      <c r="C30" s="1">
        <v>80.855999999999995</v>
      </c>
      <c r="D30" s="1">
        <v>239.04499999999999</v>
      </c>
      <c r="E30" s="1">
        <v>288.62099999999998</v>
      </c>
      <c r="F30" s="1">
        <v>9.39</v>
      </c>
      <c r="G30" s="8">
        <v>1</v>
      </c>
      <c r="H30" s="1">
        <v>30</v>
      </c>
      <c r="I30" s="1" t="s">
        <v>39</v>
      </c>
      <c r="J30" s="1"/>
      <c r="K30" s="1">
        <v>71.400000000000006</v>
      </c>
      <c r="L30" s="1">
        <f t="shared" si="2"/>
        <v>217.22099999999998</v>
      </c>
      <c r="M30" s="1">
        <f t="shared" si="3"/>
        <v>59.430999999999983</v>
      </c>
      <c r="N30" s="1">
        <v>229.19</v>
      </c>
      <c r="O30" s="1">
        <v>0</v>
      </c>
      <c r="P30" s="1">
        <v>16.5152</v>
      </c>
      <c r="Q30" s="1">
        <f t="shared" si="4"/>
        <v>11.886199999999997</v>
      </c>
      <c r="R30" s="5">
        <f>8*Q30-P30-O30-F30</f>
        <v>69.184399999999968</v>
      </c>
      <c r="S30" s="5">
        <f>T30</f>
        <v>100</v>
      </c>
      <c r="T30" s="20">
        <v>100</v>
      </c>
      <c r="U30" s="21" t="s">
        <v>164</v>
      </c>
      <c r="V30" s="1">
        <f t="shared" si="6"/>
        <v>10.592552708182602</v>
      </c>
      <c r="W30" s="1">
        <f t="shared" si="7"/>
        <v>2.1794349750130411</v>
      </c>
      <c r="X30" s="1">
        <v>6.2325999999999997</v>
      </c>
      <c r="Y30" s="1">
        <v>6.04</v>
      </c>
      <c r="Z30" s="1">
        <v>4.3234000000000004</v>
      </c>
      <c r="AA30" s="1">
        <v>6.9349999999999996</v>
      </c>
      <c r="AB30" s="1">
        <v>10.598000000000001</v>
      </c>
      <c r="AC30" s="1">
        <v>10.2288</v>
      </c>
      <c r="AD30" s="1">
        <v>6.3982000000000001</v>
      </c>
      <c r="AE30" s="1">
        <v>8.4252000000000002</v>
      </c>
      <c r="AF30" s="1">
        <v>11.4694</v>
      </c>
      <c r="AG30" s="1">
        <v>10.337199999999999</v>
      </c>
      <c r="AH30" s="1" t="s">
        <v>73</v>
      </c>
      <c r="AI30" s="1">
        <f t="shared" si="8"/>
        <v>100</v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4" t="s">
        <v>74</v>
      </c>
      <c r="B31" s="14" t="s">
        <v>38</v>
      </c>
      <c r="C31" s="14"/>
      <c r="D31" s="14"/>
      <c r="E31" s="14"/>
      <c r="F31" s="14"/>
      <c r="G31" s="15">
        <v>0</v>
      </c>
      <c r="H31" s="14">
        <v>45</v>
      </c>
      <c r="I31" s="14" t="s">
        <v>39</v>
      </c>
      <c r="J31" s="14"/>
      <c r="K31" s="14"/>
      <c r="L31" s="14">
        <f t="shared" si="2"/>
        <v>0</v>
      </c>
      <c r="M31" s="14">
        <f t="shared" si="3"/>
        <v>0</v>
      </c>
      <c r="N31" s="14"/>
      <c r="O31" s="14">
        <v>0</v>
      </c>
      <c r="P31" s="14">
        <v>0</v>
      </c>
      <c r="Q31" s="14">
        <f t="shared" si="4"/>
        <v>0</v>
      </c>
      <c r="R31" s="16"/>
      <c r="S31" s="5">
        <f t="shared" si="5"/>
        <v>0</v>
      </c>
      <c r="T31" s="16"/>
      <c r="U31" s="14"/>
      <c r="V31" s="1" t="e">
        <f t="shared" si="6"/>
        <v>#DIV/0!</v>
      </c>
      <c r="W31" s="14" t="e">
        <f t="shared" si="7"/>
        <v>#DIV/0!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 t="s">
        <v>47</v>
      </c>
      <c r="AI31" s="1">
        <f t="shared" si="8"/>
        <v>0</v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75</v>
      </c>
      <c r="B32" s="1" t="s">
        <v>38</v>
      </c>
      <c r="C32" s="1">
        <v>108.042</v>
      </c>
      <c r="D32" s="1">
        <v>227.541</v>
      </c>
      <c r="E32" s="1">
        <v>237.215</v>
      </c>
      <c r="F32" s="1">
        <v>60.8</v>
      </c>
      <c r="G32" s="8">
        <v>1</v>
      </c>
      <c r="H32" s="1">
        <v>40</v>
      </c>
      <c r="I32" s="1" t="s">
        <v>39</v>
      </c>
      <c r="J32" s="1"/>
      <c r="K32" s="1">
        <v>63</v>
      </c>
      <c r="L32" s="1">
        <f t="shared" si="2"/>
        <v>174.215</v>
      </c>
      <c r="M32" s="1">
        <f t="shared" si="3"/>
        <v>73.907000000000011</v>
      </c>
      <c r="N32" s="1">
        <v>163.30799999999999</v>
      </c>
      <c r="O32" s="1">
        <v>11.609800000000011</v>
      </c>
      <c r="P32" s="1">
        <v>52.561599999999977</v>
      </c>
      <c r="Q32" s="1">
        <f t="shared" si="4"/>
        <v>14.781400000000001</v>
      </c>
      <c r="R32" s="5">
        <f t="shared" ref="R32:R33" si="13">11*Q32-P32-O32-F32</f>
        <v>37.624000000000038</v>
      </c>
      <c r="S32" s="5">
        <f t="shared" si="5"/>
        <v>37.624000000000038</v>
      </c>
      <c r="T32" s="5"/>
      <c r="U32" s="1"/>
      <c r="V32" s="1">
        <f t="shared" si="6"/>
        <v>11.000000000000002</v>
      </c>
      <c r="W32" s="1">
        <f t="shared" si="7"/>
        <v>8.4546389381249387</v>
      </c>
      <c r="X32" s="1">
        <v>14.5154</v>
      </c>
      <c r="Y32" s="1">
        <v>12.62</v>
      </c>
      <c r="Z32" s="1">
        <v>12.6808</v>
      </c>
      <c r="AA32" s="1">
        <v>17.001799999999999</v>
      </c>
      <c r="AB32" s="1">
        <v>18.8386</v>
      </c>
      <c r="AC32" s="1">
        <v>13.8878</v>
      </c>
      <c r="AD32" s="1">
        <v>14.053599999999999</v>
      </c>
      <c r="AE32" s="1">
        <v>19.469000000000001</v>
      </c>
      <c r="AF32" s="1">
        <v>13.545</v>
      </c>
      <c r="AG32" s="1">
        <v>5.3944000000000001</v>
      </c>
      <c r="AH32" s="1"/>
      <c r="AI32" s="1">
        <f t="shared" si="8"/>
        <v>38</v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76</v>
      </c>
      <c r="B33" s="1" t="s">
        <v>38</v>
      </c>
      <c r="C33" s="1">
        <v>27.096</v>
      </c>
      <c r="D33" s="1">
        <v>28.696000000000002</v>
      </c>
      <c r="E33" s="1">
        <v>17.648</v>
      </c>
      <c r="F33" s="1">
        <v>22.5</v>
      </c>
      <c r="G33" s="8">
        <v>1</v>
      </c>
      <c r="H33" s="1">
        <v>30</v>
      </c>
      <c r="I33" s="1" t="s">
        <v>39</v>
      </c>
      <c r="J33" s="1"/>
      <c r="K33" s="1">
        <v>21.1</v>
      </c>
      <c r="L33" s="1">
        <f t="shared" si="2"/>
        <v>-3.4520000000000017</v>
      </c>
      <c r="M33" s="1">
        <f t="shared" si="3"/>
        <v>17.648</v>
      </c>
      <c r="N33" s="1"/>
      <c r="O33" s="1">
        <v>0</v>
      </c>
      <c r="P33" s="1">
        <v>0</v>
      </c>
      <c r="Q33" s="1">
        <f t="shared" si="4"/>
        <v>3.5295999999999998</v>
      </c>
      <c r="R33" s="5">
        <f t="shared" si="13"/>
        <v>16.325600000000001</v>
      </c>
      <c r="S33" s="5">
        <f t="shared" si="5"/>
        <v>16.325600000000001</v>
      </c>
      <c r="T33" s="5"/>
      <c r="U33" s="1"/>
      <c r="V33" s="1">
        <f t="shared" si="6"/>
        <v>11</v>
      </c>
      <c r="W33" s="1">
        <f t="shared" si="7"/>
        <v>6.3746600181323663</v>
      </c>
      <c r="X33" s="1">
        <v>2.9723999999999999</v>
      </c>
      <c r="Y33" s="1">
        <v>2.84</v>
      </c>
      <c r="Z33" s="1">
        <v>3.2974000000000001</v>
      </c>
      <c r="AA33" s="1">
        <v>4.3045999999999998</v>
      </c>
      <c r="AB33" s="1">
        <v>4.8643999999999998</v>
      </c>
      <c r="AC33" s="1">
        <v>4.8811999999999998</v>
      </c>
      <c r="AD33" s="1">
        <v>3.1103999999999998</v>
      </c>
      <c r="AE33" s="1">
        <v>4.8156000000000008</v>
      </c>
      <c r="AF33" s="1">
        <v>4.3075999999999999</v>
      </c>
      <c r="AG33" s="1">
        <v>2.0139999999999998</v>
      </c>
      <c r="AH33" s="1"/>
      <c r="AI33" s="1">
        <f t="shared" si="8"/>
        <v>16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77</v>
      </c>
      <c r="B34" s="1" t="s">
        <v>38</v>
      </c>
      <c r="C34" s="1">
        <v>29.616</v>
      </c>
      <c r="D34" s="1">
        <v>316.87200000000001</v>
      </c>
      <c r="E34" s="1">
        <v>204.21799999999999</v>
      </c>
      <c r="F34" s="1">
        <v>110</v>
      </c>
      <c r="G34" s="8">
        <v>1</v>
      </c>
      <c r="H34" s="1">
        <v>50</v>
      </c>
      <c r="I34" s="1" t="s">
        <v>39</v>
      </c>
      <c r="J34" s="1"/>
      <c r="K34" s="1">
        <v>57.1</v>
      </c>
      <c r="L34" s="1">
        <f t="shared" si="2"/>
        <v>147.11799999999999</v>
      </c>
      <c r="M34" s="1">
        <f t="shared" si="3"/>
        <v>50.879999999999995</v>
      </c>
      <c r="N34" s="1">
        <v>153.33799999999999</v>
      </c>
      <c r="O34" s="1">
        <v>0</v>
      </c>
      <c r="P34" s="1">
        <v>0</v>
      </c>
      <c r="Q34" s="1">
        <f t="shared" si="4"/>
        <v>10.175999999999998</v>
      </c>
      <c r="R34" s="5">
        <v>4</v>
      </c>
      <c r="S34" s="5">
        <f t="shared" si="5"/>
        <v>4</v>
      </c>
      <c r="T34" s="5"/>
      <c r="U34" s="1"/>
      <c r="V34" s="1">
        <f t="shared" si="6"/>
        <v>11.202830188679247</v>
      </c>
      <c r="W34" s="1">
        <f t="shared" si="7"/>
        <v>10.809748427672957</v>
      </c>
      <c r="X34" s="1">
        <v>9.6440000000000001</v>
      </c>
      <c r="Y34" s="1">
        <v>10.9</v>
      </c>
      <c r="Z34" s="1">
        <v>16.279800000000002</v>
      </c>
      <c r="AA34" s="1">
        <v>15.131600000000001</v>
      </c>
      <c r="AB34" s="1">
        <v>11.2296</v>
      </c>
      <c r="AC34" s="1">
        <v>9.5993999999999993</v>
      </c>
      <c r="AD34" s="1">
        <v>10.4018</v>
      </c>
      <c r="AE34" s="1">
        <v>12.895</v>
      </c>
      <c r="AF34" s="1">
        <v>9.7123999999999988</v>
      </c>
      <c r="AG34" s="1">
        <v>4.33</v>
      </c>
      <c r="AH34" s="1"/>
      <c r="AI34" s="1">
        <f t="shared" si="8"/>
        <v>4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1" t="s">
        <v>78</v>
      </c>
      <c r="B35" s="11" t="s">
        <v>38</v>
      </c>
      <c r="C35" s="11"/>
      <c r="D35" s="11">
        <v>102</v>
      </c>
      <c r="E35" s="11">
        <v>102</v>
      </c>
      <c r="F35" s="11"/>
      <c r="G35" s="12">
        <v>0</v>
      </c>
      <c r="H35" s="11" t="e">
        <v>#N/A</v>
      </c>
      <c r="I35" s="11" t="s">
        <v>52</v>
      </c>
      <c r="J35" s="11"/>
      <c r="K35" s="11"/>
      <c r="L35" s="11">
        <f t="shared" si="2"/>
        <v>102</v>
      </c>
      <c r="M35" s="11">
        <f t="shared" si="3"/>
        <v>0</v>
      </c>
      <c r="N35" s="11">
        <v>102</v>
      </c>
      <c r="O35" s="11"/>
      <c r="P35" s="11"/>
      <c r="Q35" s="11">
        <f t="shared" si="4"/>
        <v>0</v>
      </c>
      <c r="R35" s="13"/>
      <c r="S35" s="5">
        <f t="shared" si="5"/>
        <v>0</v>
      </c>
      <c r="T35" s="13"/>
      <c r="U35" s="11"/>
      <c r="V35" s="1" t="e">
        <f t="shared" si="6"/>
        <v>#DIV/0!</v>
      </c>
      <c r="W35" s="11" t="e">
        <f t="shared" si="7"/>
        <v>#DIV/0!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">
        <f t="shared" si="8"/>
        <v>0</v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79</v>
      </c>
      <c r="B36" s="1" t="s">
        <v>38</v>
      </c>
      <c r="C36" s="1">
        <v>54.948999999999998</v>
      </c>
      <c r="D36" s="1">
        <v>57.432000000000002</v>
      </c>
      <c r="E36" s="1">
        <v>73.331000000000003</v>
      </c>
      <c r="F36" s="1">
        <v>17</v>
      </c>
      <c r="G36" s="8">
        <v>1</v>
      </c>
      <c r="H36" s="1">
        <v>50</v>
      </c>
      <c r="I36" s="1" t="s">
        <v>39</v>
      </c>
      <c r="J36" s="1"/>
      <c r="K36" s="1">
        <v>45.6</v>
      </c>
      <c r="L36" s="1">
        <f t="shared" si="2"/>
        <v>27.731000000000002</v>
      </c>
      <c r="M36" s="1">
        <f t="shared" si="3"/>
        <v>41.211000000000006</v>
      </c>
      <c r="N36" s="1">
        <v>32.119999999999997</v>
      </c>
      <c r="O36" s="1">
        <v>58.091000000000008</v>
      </c>
      <c r="P36" s="1">
        <v>22.367599999999982</v>
      </c>
      <c r="Q36" s="1">
        <f t="shared" si="4"/>
        <v>8.2422000000000004</v>
      </c>
      <c r="R36" s="5"/>
      <c r="S36" s="5">
        <f t="shared" si="5"/>
        <v>0</v>
      </c>
      <c r="T36" s="5"/>
      <c r="U36" s="1"/>
      <c r="V36" s="1">
        <f t="shared" si="6"/>
        <v>11.824343015214383</v>
      </c>
      <c r="W36" s="1">
        <f t="shared" si="7"/>
        <v>11.824343015214383</v>
      </c>
      <c r="X36" s="1">
        <v>10.7216</v>
      </c>
      <c r="Y36" s="1">
        <v>10.64</v>
      </c>
      <c r="Z36" s="1">
        <v>8.0991999999999997</v>
      </c>
      <c r="AA36" s="1">
        <v>9.6633999999999993</v>
      </c>
      <c r="AB36" s="1">
        <v>3.61</v>
      </c>
      <c r="AC36" s="1">
        <v>5.8529999999999998</v>
      </c>
      <c r="AD36" s="1">
        <v>13.8978</v>
      </c>
      <c r="AE36" s="1">
        <v>11.9122</v>
      </c>
      <c r="AF36" s="1">
        <v>5.3472</v>
      </c>
      <c r="AG36" s="1">
        <v>5.7472000000000003</v>
      </c>
      <c r="AH36" s="1"/>
      <c r="AI36" s="1">
        <f t="shared" si="8"/>
        <v>0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80</v>
      </c>
      <c r="B37" s="1" t="s">
        <v>44</v>
      </c>
      <c r="C37" s="1">
        <v>319</v>
      </c>
      <c r="D37" s="1">
        <v>819</v>
      </c>
      <c r="E37" s="1">
        <v>782</v>
      </c>
      <c r="F37" s="1">
        <v>345</v>
      </c>
      <c r="G37" s="8">
        <v>0.4</v>
      </c>
      <c r="H37" s="1">
        <v>45</v>
      </c>
      <c r="I37" s="10" t="s">
        <v>81</v>
      </c>
      <c r="J37" s="1"/>
      <c r="K37" s="1">
        <v>276</v>
      </c>
      <c r="L37" s="1">
        <f t="shared" si="2"/>
        <v>506</v>
      </c>
      <c r="M37" s="1">
        <f t="shared" si="3"/>
        <v>272</v>
      </c>
      <c r="N37" s="1">
        <v>510</v>
      </c>
      <c r="O37" s="1">
        <v>145</v>
      </c>
      <c r="P37" s="1">
        <v>204.2</v>
      </c>
      <c r="Q37" s="1">
        <f t="shared" si="4"/>
        <v>54.4</v>
      </c>
      <c r="R37" s="5"/>
      <c r="S37" s="5">
        <f t="shared" si="5"/>
        <v>0</v>
      </c>
      <c r="T37" s="5"/>
      <c r="U37" s="1"/>
      <c r="V37" s="1">
        <f t="shared" si="6"/>
        <v>12.761029411764707</v>
      </c>
      <c r="W37" s="1">
        <f t="shared" si="7"/>
        <v>12.761029411764707</v>
      </c>
      <c r="X37" s="1">
        <v>73.2</v>
      </c>
      <c r="Y37" s="1">
        <v>69.599999999999994</v>
      </c>
      <c r="Z37" s="1">
        <v>70.599999999999994</v>
      </c>
      <c r="AA37" s="1">
        <v>88.2</v>
      </c>
      <c r="AB37" s="1">
        <v>80.400000000000006</v>
      </c>
      <c r="AC37" s="1">
        <v>52.8</v>
      </c>
      <c r="AD37" s="1">
        <v>77.2</v>
      </c>
      <c r="AE37" s="1">
        <v>101.8</v>
      </c>
      <c r="AF37" s="1">
        <v>92.4</v>
      </c>
      <c r="AG37" s="1">
        <v>80.400000000000006</v>
      </c>
      <c r="AH37" s="1" t="s">
        <v>41</v>
      </c>
      <c r="AI37" s="1">
        <f t="shared" si="8"/>
        <v>0</v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 t="s">
        <v>82</v>
      </c>
      <c r="B38" s="1" t="s">
        <v>44</v>
      </c>
      <c r="C38" s="1">
        <v>60</v>
      </c>
      <c r="D38" s="1">
        <v>384</v>
      </c>
      <c r="E38" s="1">
        <v>175</v>
      </c>
      <c r="F38" s="1">
        <v>264</v>
      </c>
      <c r="G38" s="8">
        <v>0.45</v>
      </c>
      <c r="H38" s="1">
        <v>50</v>
      </c>
      <c r="I38" s="1" t="s">
        <v>39</v>
      </c>
      <c r="J38" s="1"/>
      <c r="K38" s="1">
        <v>204</v>
      </c>
      <c r="L38" s="1">
        <f t="shared" ref="L38:L69" si="14">E38-K38</f>
        <v>-29</v>
      </c>
      <c r="M38" s="1">
        <f t="shared" si="3"/>
        <v>175</v>
      </c>
      <c r="N38" s="1"/>
      <c r="O38" s="1">
        <v>252.64</v>
      </c>
      <c r="P38" s="1">
        <v>0</v>
      </c>
      <c r="Q38" s="1">
        <f t="shared" si="4"/>
        <v>35</v>
      </c>
      <c r="R38" s="5"/>
      <c r="S38" s="5">
        <f>T38</f>
        <v>60</v>
      </c>
      <c r="T38" s="20">
        <v>60</v>
      </c>
      <c r="U38" s="21" t="s">
        <v>163</v>
      </c>
      <c r="V38" s="1">
        <f t="shared" si="6"/>
        <v>16.475428571428569</v>
      </c>
      <c r="W38" s="1">
        <f t="shared" si="7"/>
        <v>14.761142857142858</v>
      </c>
      <c r="X38" s="1">
        <v>46</v>
      </c>
      <c r="Y38" s="1">
        <v>51.8</v>
      </c>
      <c r="Z38" s="1">
        <v>37.6</v>
      </c>
      <c r="AA38" s="1">
        <v>34.200000000000003</v>
      </c>
      <c r="AB38" s="1">
        <v>29.8</v>
      </c>
      <c r="AC38" s="1">
        <v>29.6</v>
      </c>
      <c r="AD38" s="1">
        <v>44.2</v>
      </c>
      <c r="AE38" s="1">
        <v>48.6</v>
      </c>
      <c r="AF38" s="1">
        <v>48.2</v>
      </c>
      <c r="AG38" s="1">
        <v>47.2</v>
      </c>
      <c r="AH38" s="1" t="s">
        <v>41</v>
      </c>
      <c r="AI38" s="1">
        <f t="shared" si="8"/>
        <v>27</v>
      </c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 t="s">
        <v>83</v>
      </c>
      <c r="B39" s="1" t="s">
        <v>44</v>
      </c>
      <c r="C39" s="1">
        <v>341</v>
      </c>
      <c r="D39" s="1">
        <v>633</v>
      </c>
      <c r="E39" s="1">
        <v>676</v>
      </c>
      <c r="F39" s="1">
        <v>288</v>
      </c>
      <c r="G39" s="8">
        <v>0.4</v>
      </c>
      <c r="H39" s="1">
        <v>45</v>
      </c>
      <c r="I39" s="1" t="s">
        <v>39</v>
      </c>
      <c r="J39" s="1"/>
      <c r="K39" s="1">
        <v>318</v>
      </c>
      <c r="L39" s="1">
        <f t="shared" si="14"/>
        <v>358</v>
      </c>
      <c r="M39" s="1">
        <f t="shared" si="3"/>
        <v>316</v>
      </c>
      <c r="N39" s="1">
        <v>360</v>
      </c>
      <c r="O39" s="1">
        <v>110.4</v>
      </c>
      <c r="P39" s="1">
        <v>32.399999999999977</v>
      </c>
      <c r="Q39" s="1">
        <f t="shared" si="4"/>
        <v>63.2</v>
      </c>
      <c r="R39" s="5">
        <f t="shared" ref="R39" si="15">11*Q39-P39-O39-F39</f>
        <v>264.40000000000009</v>
      </c>
      <c r="S39" s="20">
        <f>R39+$S$1*Q39</f>
        <v>264.40000000000009</v>
      </c>
      <c r="T39" s="5"/>
      <c r="U39" s="1"/>
      <c r="V39" s="1">
        <f t="shared" si="6"/>
        <v>11</v>
      </c>
      <c r="W39" s="1">
        <f t="shared" si="7"/>
        <v>6.8164556962025307</v>
      </c>
      <c r="X39" s="1">
        <v>53.8</v>
      </c>
      <c r="Y39" s="1">
        <v>55.2</v>
      </c>
      <c r="Z39" s="1">
        <v>61.6</v>
      </c>
      <c r="AA39" s="1">
        <v>78</v>
      </c>
      <c r="AB39" s="1">
        <v>69.2</v>
      </c>
      <c r="AC39" s="1">
        <v>50.6</v>
      </c>
      <c r="AD39" s="1">
        <v>56.6</v>
      </c>
      <c r="AE39" s="1">
        <v>71.2</v>
      </c>
      <c r="AF39" s="1">
        <v>88</v>
      </c>
      <c r="AG39" s="1">
        <v>75.599999999999994</v>
      </c>
      <c r="AH39" s="1"/>
      <c r="AI39" s="1">
        <f t="shared" si="8"/>
        <v>106</v>
      </c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4" t="s">
        <v>84</v>
      </c>
      <c r="B40" s="14" t="s">
        <v>38</v>
      </c>
      <c r="C40" s="14"/>
      <c r="D40" s="14">
        <v>44.828000000000003</v>
      </c>
      <c r="E40" s="14">
        <v>44.828000000000003</v>
      </c>
      <c r="F40" s="14"/>
      <c r="G40" s="15">
        <v>0</v>
      </c>
      <c r="H40" s="14">
        <v>45</v>
      </c>
      <c r="I40" s="14" t="s">
        <v>39</v>
      </c>
      <c r="J40" s="14"/>
      <c r="K40" s="14"/>
      <c r="L40" s="14">
        <f t="shared" si="14"/>
        <v>44.828000000000003</v>
      </c>
      <c r="M40" s="14">
        <f t="shared" si="3"/>
        <v>0</v>
      </c>
      <c r="N40" s="14">
        <v>44.828000000000003</v>
      </c>
      <c r="O40" s="14">
        <v>0</v>
      </c>
      <c r="P40" s="14">
        <v>0</v>
      </c>
      <c r="Q40" s="14">
        <f t="shared" si="4"/>
        <v>0</v>
      </c>
      <c r="R40" s="16"/>
      <c r="S40" s="5">
        <f t="shared" si="5"/>
        <v>0</v>
      </c>
      <c r="T40" s="16"/>
      <c r="U40" s="14"/>
      <c r="V40" s="1" t="e">
        <f t="shared" si="6"/>
        <v>#DIV/0!</v>
      </c>
      <c r="W40" s="14" t="e">
        <f t="shared" si="7"/>
        <v>#DIV/0!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 t="s">
        <v>47</v>
      </c>
      <c r="AI40" s="1">
        <f t="shared" si="8"/>
        <v>0</v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85</v>
      </c>
      <c r="B41" s="1" t="s">
        <v>44</v>
      </c>
      <c r="C41" s="1"/>
      <c r="D41" s="1">
        <v>60</v>
      </c>
      <c r="E41" s="1">
        <v>58</v>
      </c>
      <c r="F41" s="1">
        <v>2</v>
      </c>
      <c r="G41" s="8">
        <v>0.1</v>
      </c>
      <c r="H41" s="1">
        <v>730</v>
      </c>
      <c r="I41" s="1" t="s">
        <v>39</v>
      </c>
      <c r="J41" s="1"/>
      <c r="K41" s="1">
        <v>60</v>
      </c>
      <c r="L41" s="1">
        <f t="shared" si="14"/>
        <v>-2</v>
      </c>
      <c r="M41" s="1">
        <f t="shared" si="3"/>
        <v>58</v>
      </c>
      <c r="N41" s="1"/>
      <c r="O41" s="1">
        <v>20</v>
      </c>
      <c r="P41" s="1">
        <v>0</v>
      </c>
      <c r="Q41" s="1">
        <f t="shared" si="4"/>
        <v>11.6</v>
      </c>
      <c r="R41" s="5">
        <f>8*Q41-P41-O41-F41</f>
        <v>70.8</v>
      </c>
      <c r="S41" s="5">
        <f>T41</f>
        <v>150</v>
      </c>
      <c r="T41" s="20">
        <v>150</v>
      </c>
      <c r="U41" s="21" t="s">
        <v>167</v>
      </c>
      <c r="V41" s="1">
        <f t="shared" si="6"/>
        <v>14.827586206896552</v>
      </c>
      <c r="W41" s="1">
        <f t="shared" si="7"/>
        <v>1.896551724137931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 t="s">
        <v>62</v>
      </c>
      <c r="AI41" s="1">
        <f t="shared" si="8"/>
        <v>15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86</v>
      </c>
      <c r="B42" s="1" t="s">
        <v>44</v>
      </c>
      <c r="C42" s="1">
        <v>22</v>
      </c>
      <c r="D42" s="1">
        <v>130</v>
      </c>
      <c r="E42" s="1">
        <v>68</v>
      </c>
      <c r="F42" s="1">
        <v>71</v>
      </c>
      <c r="G42" s="8">
        <v>0.35</v>
      </c>
      <c r="H42" s="1">
        <v>40</v>
      </c>
      <c r="I42" s="1" t="s">
        <v>39</v>
      </c>
      <c r="J42" s="1"/>
      <c r="K42" s="1">
        <v>90</v>
      </c>
      <c r="L42" s="1">
        <f t="shared" si="14"/>
        <v>-22</v>
      </c>
      <c r="M42" s="1">
        <f t="shared" si="3"/>
        <v>68</v>
      </c>
      <c r="N42" s="1"/>
      <c r="O42" s="1">
        <v>72.399999999999977</v>
      </c>
      <c r="P42" s="1">
        <v>0</v>
      </c>
      <c r="Q42" s="1">
        <f t="shared" si="4"/>
        <v>13.6</v>
      </c>
      <c r="R42" s="5">
        <f t="shared" ref="R42:R45" si="16">11*Q42-P42-O42-F42</f>
        <v>6.2000000000000171</v>
      </c>
      <c r="S42" s="5">
        <f t="shared" si="5"/>
        <v>6.2000000000000171</v>
      </c>
      <c r="T42" s="5"/>
      <c r="U42" s="1"/>
      <c r="V42" s="1">
        <f t="shared" si="6"/>
        <v>11</v>
      </c>
      <c r="W42" s="1">
        <f t="shared" si="7"/>
        <v>10.544117647058822</v>
      </c>
      <c r="X42" s="1">
        <v>16.600000000000001</v>
      </c>
      <c r="Y42" s="1">
        <v>20</v>
      </c>
      <c r="Z42" s="1">
        <v>18.600000000000001</v>
      </c>
      <c r="AA42" s="1">
        <v>17.399999999999999</v>
      </c>
      <c r="AB42" s="1">
        <v>16.399999999999999</v>
      </c>
      <c r="AC42" s="1">
        <v>17.399999999999999</v>
      </c>
      <c r="AD42" s="1">
        <v>21.2</v>
      </c>
      <c r="AE42" s="1">
        <v>20.6</v>
      </c>
      <c r="AF42" s="1">
        <v>20.6</v>
      </c>
      <c r="AG42" s="1">
        <v>20.2</v>
      </c>
      <c r="AH42" s="1" t="s">
        <v>41</v>
      </c>
      <c r="AI42" s="1">
        <f t="shared" si="8"/>
        <v>2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87</v>
      </c>
      <c r="B43" s="1" t="s">
        <v>38</v>
      </c>
      <c r="C43" s="1">
        <v>47.954999999999998</v>
      </c>
      <c r="D43" s="1">
        <v>299.524</v>
      </c>
      <c r="E43" s="1">
        <v>236.637</v>
      </c>
      <c r="F43" s="1">
        <v>71.5</v>
      </c>
      <c r="G43" s="8">
        <v>1</v>
      </c>
      <c r="H43" s="1">
        <v>40</v>
      </c>
      <c r="I43" s="1" t="s">
        <v>39</v>
      </c>
      <c r="J43" s="1"/>
      <c r="K43" s="1">
        <v>123.5</v>
      </c>
      <c r="L43" s="1">
        <f t="shared" si="14"/>
        <v>113.137</v>
      </c>
      <c r="M43" s="1">
        <f t="shared" si="3"/>
        <v>111.836</v>
      </c>
      <c r="N43" s="1">
        <v>124.801</v>
      </c>
      <c r="O43" s="1">
        <v>22.983399999999961</v>
      </c>
      <c r="P43" s="1">
        <v>21.92700000000001</v>
      </c>
      <c r="Q43" s="1">
        <f t="shared" si="4"/>
        <v>22.3672</v>
      </c>
      <c r="R43" s="5">
        <f t="shared" si="16"/>
        <v>129.62880000000001</v>
      </c>
      <c r="S43" s="5">
        <f t="shared" si="5"/>
        <v>129.62880000000001</v>
      </c>
      <c r="T43" s="5"/>
      <c r="U43" s="1"/>
      <c r="V43" s="1">
        <f t="shared" si="6"/>
        <v>11</v>
      </c>
      <c r="W43" s="1">
        <f t="shared" si="7"/>
        <v>5.204513752280123</v>
      </c>
      <c r="X43" s="1">
        <v>16.098600000000001</v>
      </c>
      <c r="Y43" s="1">
        <v>18.260000000000002</v>
      </c>
      <c r="Z43" s="1">
        <v>19.291799999999999</v>
      </c>
      <c r="AA43" s="1">
        <v>18.635400000000001</v>
      </c>
      <c r="AB43" s="1">
        <v>17.623000000000001</v>
      </c>
      <c r="AC43" s="1">
        <v>17.579799999999999</v>
      </c>
      <c r="AD43" s="1">
        <v>17.539200000000001</v>
      </c>
      <c r="AE43" s="1">
        <v>17.778199999999998</v>
      </c>
      <c r="AF43" s="1">
        <v>15.005800000000001</v>
      </c>
      <c r="AG43" s="1">
        <v>15.5442</v>
      </c>
      <c r="AH43" s="1"/>
      <c r="AI43" s="1">
        <f t="shared" si="8"/>
        <v>130</v>
      </c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88</v>
      </c>
      <c r="B44" s="1" t="s">
        <v>44</v>
      </c>
      <c r="C44" s="1">
        <v>130</v>
      </c>
      <c r="D44" s="1">
        <v>84</v>
      </c>
      <c r="E44" s="1">
        <v>116</v>
      </c>
      <c r="F44" s="1">
        <v>84</v>
      </c>
      <c r="G44" s="8">
        <v>0.4</v>
      </c>
      <c r="H44" s="1">
        <v>40</v>
      </c>
      <c r="I44" s="1" t="s">
        <v>39</v>
      </c>
      <c r="J44" s="1"/>
      <c r="K44" s="1">
        <v>122</v>
      </c>
      <c r="L44" s="1">
        <f t="shared" si="14"/>
        <v>-6</v>
      </c>
      <c r="M44" s="1">
        <f t="shared" si="3"/>
        <v>116</v>
      </c>
      <c r="N44" s="1"/>
      <c r="O44" s="1">
        <v>0</v>
      </c>
      <c r="P44" s="1">
        <v>161.80000000000001</v>
      </c>
      <c r="Q44" s="1">
        <f t="shared" si="4"/>
        <v>23.2</v>
      </c>
      <c r="R44" s="5">
        <f t="shared" si="16"/>
        <v>9.3999999999999773</v>
      </c>
      <c r="S44" s="5">
        <f t="shared" si="5"/>
        <v>9.3999999999999773</v>
      </c>
      <c r="T44" s="5"/>
      <c r="U44" s="1"/>
      <c r="V44" s="1">
        <f t="shared" si="6"/>
        <v>11</v>
      </c>
      <c r="W44" s="1">
        <f t="shared" si="7"/>
        <v>10.594827586206897</v>
      </c>
      <c r="X44" s="1">
        <v>26.8</v>
      </c>
      <c r="Y44" s="1">
        <v>15.6</v>
      </c>
      <c r="Z44" s="1">
        <v>13.2</v>
      </c>
      <c r="AA44" s="1">
        <v>25.6</v>
      </c>
      <c r="AB44" s="1">
        <v>24.2</v>
      </c>
      <c r="AC44" s="1">
        <v>17.2</v>
      </c>
      <c r="AD44" s="1">
        <v>13.6</v>
      </c>
      <c r="AE44" s="1">
        <v>20</v>
      </c>
      <c r="AF44" s="1">
        <v>20.6</v>
      </c>
      <c r="AG44" s="1">
        <v>11.2</v>
      </c>
      <c r="AH44" s="1"/>
      <c r="AI44" s="1">
        <f t="shared" si="8"/>
        <v>4</v>
      </c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89</v>
      </c>
      <c r="B45" s="1" t="s">
        <v>44</v>
      </c>
      <c r="C45" s="1">
        <v>220</v>
      </c>
      <c r="D45" s="1">
        <v>90</v>
      </c>
      <c r="E45" s="1">
        <v>203</v>
      </c>
      <c r="F45" s="1">
        <v>99</v>
      </c>
      <c r="G45" s="8">
        <v>0.4</v>
      </c>
      <c r="H45" s="1">
        <v>45</v>
      </c>
      <c r="I45" s="1" t="s">
        <v>39</v>
      </c>
      <c r="J45" s="1"/>
      <c r="K45" s="1">
        <v>203</v>
      </c>
      <c r="L45" s="1">
        <f t="shared" si="14"/>
        <v>0</v>
      </c>
      <c r="M45" s="1">
        <f t="shared" si="3"/>
        <v>203</v>
      </c>
      <c r="N45" s="1"/>
      <c r="O45" s="1">
        <v>242.2000000000001</v>
      </c>
      <c r="P45" s="1">
        <v>0</v>
      </c>
      <c r="Q45" s="1">
        <f t="shared" si="4"/>
        <v>40.6</v>
      </c>
      <c r="R45" s="5">
        <f t="shared" si="16"/>
        <v>105.39999999999992</v>
      </c>
      <c r="S45" s="20">
        <f>R45+$S$1*Q45</f>
        <v>105.39999999999992</v>
      </c>
      <c r="T45" s="5"/>
      <c r="U45" s="1"/>
      <c r="V45" s="1">
        <f t="shared" si="6"/>
        <v>11</v>
      </c>
      <c r="W45" s="1">
        <f t="shared" si="7"/>
        <v>8.4039408866995089</v>
      </c>
      <c r="X45" s="1">
        <v>36.200000000000003</v>
      </c>
      <c r="Y45" s="1">
        <v>41.2</v>
      </c>
      <c r="Z45" s="1">
        <v>36.799999999999997</v>
      </c>
      <c r="AA45" s="1">
        <v>42.4</v>
      </c>
      <c r="AB45" s="1">
        <v>47.4</v>
      </c>
      <c r="AC45" s="1">
        <v>34.799999999999997</v>
      </c>
      <c r="AD45" s="1">
        <v>51.8</v>
      </c>
      <c r="AE45" s="1">
        <v>66.400000000000006</v>
      </c>
      <c r="AF45" s="1">
        <v>52.4</v>
      </c>
      <c r="AG45" s="1">
        <v>31</v>
      </c>
      <c r="AH45" s="1"/>
      <c r="AI45" s="1">
        <f t="shared" si="8"/>
        <v>42</v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1" t="s">
        <v>90</v>
      </c>
      <c r="B46" s="11" t="s">
        <v>38</v>
      </c>
      <c r="C46" s="11"/>
      <c r="D46" s="11">
        <v>21.544</v>
      </c>
      <c r="E46" s="11">
        <v>21.544</v>
      </c>
      <c r="F46" s="11"/>
      <c r="G46" s="12">
        <v>0</v>
      </c>
      <c r="H46" s="11" t="e">
        <v>#N/A</v>
      </c>
      <c r="I46" s="11" t="s">
        <v>52</v>
      </c>
      <c r="J46" s="11"/>
      <c r="K46" s="11"/>
      <c r="L46" s="11">
        <f t="shared" si="14"/>
        <v>21.544</v>
      </c>
      <c r="M46" s="11">
        <f t="shared" si="3"/>
        <v>0</v>
      </c>
      <c r="N46" s="11">
        <v>21.544</v>
      </c>
      <c r="O46" s="11"/>
      <c r="P46" s="11"/>
      <c r="Q46" s="11">
        <f t="shared" si="4"/>
        <v>0</v>
      </c>
      <c r="R46" s="13"/>
      <c r="S46" s="5">
        <f t="shared" si="5"/>
        <v>0</v>
      </c>
      <c r="T46" s="13"/>
      <c r="U46" s="11"/>
      <c r="V46" s="1" t="e">
        <f t="shared" si="6"/>
        <v>#DIV/0!</v>
      </c>
      <c r="W46" s="11" t="e">
        <f t="shared" si="7"/>
        <v>#DIV/0!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">
        <f t="shared" si="8"/>
        <v>0</v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91</v>
      </c>
      <c r="B47" s="1" t="s">
        <v>38</v>
      </c>
      <c r="C47" s="1">
        <v>103.962</v>
      </c>
      <c r="D47" s="1">
        <v>96.99</v>
      </c>
      <c r="E47" s="1">
        <v>127.666</v>
      </c>
      <c r="F47" s="1">
        <v>53</v>
      </c>
      <c r="G47" s="8">
        <v>1</v>
      </c>
      <c r="H47" s="1">
        <v>40</v>
      </c>
      <c r="I47" s="1" t="s">
        <v>39</v>
      </c>
      <c r="J47" s="1"/>
      <c r="K47" s="1">
        <v>102.7</v>
      </c>
      <c r="L47" s="1">
        <f t="shared" si="14"/>
        <v>24.965999999999994</v>
      </c>
      <c r="M47" s="1">
        <f t="shared" si="3"/>
        <v>93.312999999999988</v>
      </c>
      <c r="N47" s="1">
        <v>34.353000000000002</v>
      </c>
      <c r="O47" s="1">
        <v>19.396799999999999</v>
      </c>
      <c r="P47" s="1">
        <v>14.703599999999989</v>
      </c>
      <c r="Q47" s="1">
        <f t="shared" si="4"/>
        <v>18.662599999999998</v>
      </c>
      <c r="R47" s="5">
        <f t="shared" ref="R47:R51" si="17">11*Q47-P47-O47-F47</f>
        <v>118.18819999999999</v>
      </c>
      <c r="S47" s="5">
        <f t="shared" si="5"/>
        <v>118.18819999999999</v>
      </c>
      <c r="T47" s="5"/>
      <c r="U47" s="1"/>
      <c r="V47" s="1">
        <f t="shared" si="6"/>
        <v>11</v>
      </c>
      <c r="W47" s="1">
        <f t="shared" si="7"/>
        <v>4.6671096203101392</v>
      </c>
      <c r="X47" s="1">
        <v>12.928000000000001</v>
      </c>
      <c r="Y47" s="1">
        <v>14.94</v>
      </c>
      <c r="Z47" s="1">
        <v>15.1844</v>
      </c>
      <c r="AA47" s="1">
        <v>17.102</v>
      </c>
      <c r="AB47" s="1">
        <v>19.081600000000002</v>
      </c>
      <c r="AC47" s="1">
        <v>18.8734</v>
      </c>
      <c r="AD47" s="1">
        <v>14.425000000000001</v>
      </c>
      <c r="AE47" s="1">
        <v>12.331799999999999</v>
      </c>
      <c r="AF47" s="1">
        <v>13.1966</v>
      </c>
      <c r="AG47" s="1">
        <v>15.023</v>
      </c>
      <c r="AH47" s="1"/>
      <c r="AI47" s="1">
        <f t="shared" si="8"/>
        <v>118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92</v>
      </c>
      <c r="B48" s="1" t="s">
        <v>44</v>
      </c>
      <c r="C48" s="1">
        <v>171</v>
      </c>
      <c r="D48" s="1">
        <v>147</v>
      </c>
      <c r="E48" s="1">
        <v>159</v>
      </c>
      <c r="F48" s="1">
        <v>153</v>
      </c>
      <c r="G48" s="8">
        <v>0.35</v>
      </c>
      <c r="H48" s="1">
        <v>40</v>
      </c>
      <c r="I48" s="1" t="s">
        <v>39</v>
      </c>
      <c r="J48" s="1"/>
      <c r="K48" s="1">
        <v>160</v>
      </c>
      <c r="L48" s="1">
        <f t="shared" si="14"/>
        <v>-1</v>
      </c>
      <c r="M48" s="1">
        <f t="shared" si="3"/>
        <v>159</v>
      </c>
      <c r="N48" s="1"/>
      <c r="O48" s="1">
        <v>0</v>
      </c>
      <c r="P48" s="1">
        <v>0</v>
      </c>
      <c r="Q48" s="1">
        <f t="shared" si="4"/>
        <v>31.8</v>
      </c>
      <c r="R48" s="5">
        <f t="shared" si="17"/>
        <v>196.8</v>
      </c>
      <c r="S48" s="5">
        <f t="shared" ref="S48:S49" si="18">T48</f>
        <v>300</v>
      </c>
      <c r="T48" s="20">
        <v>300</v>
      </c>
      <c r="U48" s="21" t="s">
        <v>168</v>
      </c>
      <c r="V48" s="1">
        <f t="shared" si="6"/>
        <v>14.245283018867925</v>
      </c>
      <c r="W48" s="1">
        <f t="shared" si="7"/>
        <v>4.8113207547169807</v>
      </c>
      <c r="X48" s="1">
        <v>18.2</v>
      </c>
      <c r="Y48" s="1">
        <v>17.2</v>
      </c>
      <c r="Z48" s="1">
        <v>19.600000000000001</v>
      </c>
      <c r="AA48" s="1">
        <v>24.4</v>
      </c>
      <c r="AB48" s="1">
        <v>27.2</v>
      </c>
      <c r="AC48" s="1">
        <v>26.8</v>
      </c>
      <c r="AD48" s="1">
        <v>20.8</v>
      </c>
      <c r="AE48" s="1">
        <v>27.8</v>
      </c>
      <c r="AF48" s="1">
        <v>27</v>
      </c>
      <c r="AG48" s="1">
        <v>17.600000000000001</v>
      </c>
      <c r="AH48" s="1" t="s">
        <v>73</v>
      </c>
      <c r="AI48" s="1">
        <f t="shared" si="8"/>
        <v>105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93</v>
      </c>
      <c r="B49" s="1" t="s">
        <v>44</v>
      </c>
      <c r="C49" s="1">
        <v>191</v>
      </c>
      <c r="D49" s="1">
        <v>1026</v>
      </c>
      <c r="E49" s="1">
        <v>1065</v>
      </c>
      <c r="F49" s="1">
        <v>145</v>
      </c>
      <c r="G49" s="8">
        <v>0.4</v>
      </c>
      <c r="H49" s="1">
        <v>40</v>
      </c>
      <c r="I49" s="10" t="s">
        <v>81</v>
      </c>
      <c r="J49" s="1"/>
      <c r="K49" s="1">
        <v>344</v>
      </c>
      <c r="L49" s="1">
        <f t="shared" si="14"/>
        <v>721</v>
      </c>
      <c r="M49" s="1">
        <f t="shared" si="3"/>
        <v>345</v>
      </c>
      <c r="N49" s="1">
        <v>720</v>
      </c>
      <c r="O49" s="1">
        <v>219.99999999999989</v>
      </c>
      <c r="P49" s="1">
        <v>218.00000000000011</v>
      </c>
      <c r="Q49" s="1">
        <f t="shared" si="4"/>
        <v>69</v>
      </c>
      <c r="R49" s="5">
        <f t="shared" si="17"/>
        <v>176</v>
      </c>
      <c r="S49" s="5">
        <f t="shared" si="18"/>
        <v>350</v>
      </c>
      <c r="T49" s="20">
        <v>350</v>
      </c>
      <c r="U49" s="21" t="s">
        <v>163</v>
      </c>
      <c r="V49" s="1">
        <f t="shared" si="6"/>
        <v>13.521739130434783</v>
      </c>
      <c r="W49" s="1">
        <f t="shared" si="7"/>
        <v>8.4492753623188399</v>
      </c>
      <c r="X49" s="1">
        <v>74.400000000000006</v>
      </c>
      <c r="Y49" s="1">
        <v>63.8</v>
      </c>
      <c r="Z49" s="1">
        <v>56.8</v>
      </c>
      <c r="AA49" s="1">
        <v>80.2</v>
      </c>
      <c r="AB49" s="1">
        <v>69.400000000000006</v>
      </c>
      <c r="AC49" s="1">
        <v>53.4</v>
      </c>
      <c r="AD49" s="1">
        <v>56.8</v>
      </c>
      <c r="AE49" s="1">
        <v>68.8</v>
      </c>
      <c r="AF49" s="1">
        <v>74.400000000000006</v>
      </c>
      <c r="AG49" s="1">
        <v>33.799999999999997</v>
      </c>
      <c r="AH49" s="1" t="s">
        <v>41</v>
      </c>
      <c r="AI49" s="1">
        <f t="shared" si="8"/>
        <v>140</v>
      </c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94</v>
      </c>
      <c r="B50" s="1" t="s">
        <v>38</v>
      </c>
      <c r="C50" s="1">
        <v>42.706000000000003</v>
      </c>
      <c r="D50" s="1">
        <v>45.655000000000001</v>
      </c>
      <c r="E50" s="1">
        <v>29.878</v>
      </c>
      <c r="F50" s="1">
        <v>34</v>
      </c>
      <c r="G50" s="8">
        <v>1</v>
      </c>
      <c r="H50" s="1">
        <v>50</v>
      </c>
      <c r="I50" s="1" t="s">
        <v>39</v>
      </c>
      <c r="J50" s="1"/>
      <c r="K50" s="1">
        <v>31.7</v>
      </c>
      <c r="L50" s="1">
        <f t="shared" si="14"/>
        <v>-1.8219999999999992</v>
      </c>
      <c r="M50" s="1">
        <f t="shared" si="3"/>
        <v>29.878</v>
      </c>
      <c r="N50" s="1"/>
      <c r="O50" s="1">
        <v>5.8396000000000194</v>
      </c>
      <c r="P50" s="1">
        <v>0</v>
      </c>
      <c r="Q50" s="1">
        <f t="shared" si="4"/>
        <v>5.9756</v>
      </c>
      <c r="R50" s="5">
        <f t="shared" si="17"/>
        <v>25.891999999999982</v>
      </c>
      <c r="S50" s="5">
        <f t="shared" si="5"/>
        <v>25.891999999999982</v>
      </c>
      <c r="T50" s="5"/>
      <c r="U50" s="1"/>
      <c r="V50" s="1">
        <f t="shared" si="6"/>
        <v>11</v>
      </c>
      <c r="W50" s="1">
        <f t="shared" si="7"/>
        <v>6.6670459870138599</v>
      </c>
      <c r="X50" s="1">
        <v>4.0693999999999999</v>
      </c>
      <c r="Y50" s="1">
        <v>5.41</v>
      </c>
      <c r="Z50" s="1">
        <v>7.4670000000000014</v>
      </c>
      <c r="AA50" s="1">
        <v>8.6817999999999991</v>
      </c>
      <c r="AB50" s="1">
        <v>9.5267999999999997</v>
      </c>
      <c r="AC50" s="1">
        <v>7.5983999999999998</v>
      </c>
      <c r="AD50" s="1">
        <v>6.1928000000000001</v>
      </c>
      <c r="AE50" s="1">
        <v>6.4864000000000006</v>
      </c>
      <c r="AF50" s="1">
        <v>6.2008000000000001</v>
      </c>
      <c r="AG50" s="1">
        <v>5.3864000000000001</v>
      </c>
      <c r="AH50" s="1"/>
      <c r="AI50" s="1">
        <f t="shared" si="8"/>
        <v>26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95</v>
      </c>
      <c r="B51" s="1" t="s">
        <v>38</v>
      </c>
      <c r="C51" s="1">
        <v>107.117</v>
      </c>
      <c r="D51" s="1">
        <v>197.60900000000001</v>
      </c>
      <c r="E51" s="1">
        <v>147.904</v>
      </c>
      <c r="F51" s="1">
        <v>127.64</v>
      </c>
      <c r="G51" s="8">
        <v>1</v>
      </c>
      <c r="H51" s="1">
        <v>50</v>
      </c>
      <c r="I51" s="1" t="s">
        <v>39</v>
      </c>
      <c r="J51" s="1"/>
      <c r="K51" s="1">
        <v>98.1</v>
      </c>
      <c r="L51" s="1">
        <f t="shared" si="14"/>
        <v>49.804000000000002</v>
      </c>
      <c r="M51" s="1">
        <f t="shared" si="3"/>
        <v>93.971000000000004</v>
      </c>
      <c r="N51" s="1">
        <v>53.933</v>
      </c>
      <c r="O51" s="1">
        <v>0</v>
      </c>
      <c r="P51" s="1">
        <v>29.872199999999999</v>
      </c>
      <c r="Q51" s="1">
        <f t="shared" si="4"/>
        <v>18.7942</v>
      </c>
      <c r="R51" s="5">
        <f t="shared" si="17"/>
        <v>49.224000000000004</v>
      </c>
      <c r="S51" s="5">
        <f t="shared" si="5"/>
        <v>49.224000000000004</v>
      </c>
      <c r="T51" s="5"/>
      <c r="U51" s="1"/>
      <c r="V51" s="1">
        <f t="shared" si="6"/>
        <v>11</v>
      </c>
      <c r="W51" s="1">
        <f t="shared" si="7"/>
        <v>8.3808941056283324</v>
      </c>
      <c r="X51" s="1">
        <v>17.7682</v>
      </c>
      <c r="Y51" s="1">
        <v>17.37</v>
      </c>
      <c r="Z51" s="1">
        <v>19.901199999999999</v>
      </c>
      <c r="AA51" s="1">
        <v>17.0288</v>
      </c>
      <c r="AB51" s="1">
        <v>18.832799999999999</v>
      </c>
      <c r="AC51" s="1">
        <v>23.448599999999999</v>
      </c>
      <c r="AD51" s="1">
        <v>20.438600000000001</v>
      </c>
      <c r="AE51" s="1">
        <v>18.9434</v>
      </c>
      <c r="AF51" s="1">
        <v>14.3362</v>
      </c>
      <c r="AG51" s="1">
        <v>8.7896000000000001</v>
      </c>
      <c r="AH51" s="1"/>
      <c r="AI51" s="1">
        <f t="shared" si="8"/>
        <v>49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1" t="s">
        <v>96</v>
      </c>
      <c r="B52" s="11" t="s">
        <v>38</v>
      </c>
      <c r="C52" s="11"/>
      <c r="D52" s="11">
        <v>102.476</v>
      </c>
      <c r="E52" s="11">
        <v>102.476</v>
      </c>
      <c r="F52" s="11"/>
      <c r="G52" s="12">
        <v>0</v>
      </c>
      <c r="H52" s="11" t="e">
        <v>#N/A</v>
      </c>
      <c r="I52" s="11" t="s">
        <v>52</v>
      </c>
      <c r="J52" s="11"/>
      <c r="K52" s="11"/>
      <c r="L52" s="11">
        <f t="shared" si="14"/>
        <v>102.476</v>
      </c>
      <c r="M52" s="11">
        <f t="shared" si="3"/>
        <v>0</v>
      </c>
      <c r="N52" s="11">
        <v>102.476</v>
      </c>
      <c r="O52" s="11"/>
      <c r="P52" s="11"/>
      <c r="Q52" s="11">
        <f t="shared" si="4"/>
        <v>0</v>
      </c>
      <c r="R52" s="13"/>
      <c r="S52" s="5">
        <f t="shared" si="5"/>
        <v>0</v>
      </c>
      <c r="T52" s="13"/>
      <c r="U52" s="11"/>
      <c r="V52" s="1" t="e">
        <f t="shared" si="6"/>
        <v>#DIV/0!</v>
      </c>
      <c r="W52" s="11" t="e">
        <f t="shared" si="7"/>
        <v>#DIV/0!</v>
      </c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">
        <f t="shared" si="8"/>
        <v>0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97</v>
      </c>
      <c r="B53" s="1" t="s">
        <v>38</v>
      </c>
      <c r="C53" s="1">
        <v>112.806</v>
      </c>
      <c r="D53" s="1">
        <v>1033.9939999999999</v>
      </c>
      <c r="E53" s="1">
        <v>1124.4839999999999</v>
      </c>
      <c r="F53" s="1">
        <v>2.6</v>
      </c>
      <c r="G53" s="8">
        <v>1</v>
      </c>
      <c r="H53" s="1">
        <v>40</v>
      </c>
      <c r="I53" s="1" t="s">
        <v>39</v>
      </c>
      <c r="J53" s="1"/>
      <c r="K53" s="1">
        <v>98.6</v>
      </c>
      <c r="L53" s="1">
        <f t="shared" si="14"/>
        <v>1025.884</v>
      </c>
      <c r="M53" s="1">
        <f t="shared" si="3"/>
        <v>111.28099999999995</v>
      </c>
      <c r="N53" s="1">
        <v>1013.203</v>
      </c>
      <c r="O53" s="1">
        <v>122.0968</v>
      </c>
      <c r="P53" s="1">
        <v>31.040200000000031</v>
      </c>
      <c r="Q53" s="1">
        <f t="shared" si="4"/>
        <v>22.256199999999989</v>
      </c>
      <c r="R53" s="5">
        <f>11*Q53-P53-O53-F53</f>
        <v>89.081199999999853</v>
      </c>
      <c r="S53" s="5">
        <f t="shared" si="5"/>
        <v>89.081199999999853</v>
      </c>
      <c r="T53" s="5"/>
      <c r="U53" s="1"/>
      <c r="V53" s="1">
        <f t="shared" si="6"/>
        <v>11</v>
      </c>
      <c r="W53" s="1">
        <f t="shared" si="7"/>
        <v>6.9974658746776228</v>
      </c>
      <c r="X53" s="1">
        <v>25.522200000000002</v>
      </c>
      <c r="Y53" s="1">
        <v>27.28</v>
      </c>
      <c r="Z53" s="1">
        <v>22.3886</v>
      </c>
      <c r="AA53" s="1">
        <v>22.917000000000002</v>
      </c>
      <c r="AB53" s="1">
        <v>28.8626</v>
      </c>
      <c r="AC53" s="1">
        <v>23.276199999999999</v>
      </c>
      <c r="AD53" s="1">
        <v>20.372599999999998</v>
      </c>
      <c r="AE53" s="1">
        <v>28.519600000000001</v>
      </c>
      <c r="AF53" s="1">
        <v>24.2362</v>
      </c>
      <c r="AG53" s="1">
        <v>20.622800000000002</v>
      </c>
      <c r="AH53" s="1"/>
      <c r="AI53" s="1">
        <f t="shared" si="8"/>
        <v>89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1" t="s">
        <v>98</v>
      </c>
      <c r="B54" s="11" t="s">
        <v>38</v>
      </c>
      <c r="C54" s="11"/>
      <c r="D54" s="11">
        <v>150.756</v>
      </c>
      <c r="E54" s="11">
        <v>150.756</v>
      </c>
      <c r="F54" s="11"/>
      <c r="G54" s="12">
        <v>0</v>
      </c>
      <c r="H54" s="11" t="e">
        <v>#N/A</v>
      </c>
      <c r="I54" s="11" t="s">
        <v>52</v>
      </c>
      <c r="J54" s="11"/>
      <c r="K54" s="11"/>
      <c r="L54" s="11">
        <f t="shared" si="14"/>
        <v>150.756</v>
      </c>
      <c r="M54" s="11">
        <f t="shared" si="3"/>
        <v>0</v>
      </c>
      <c r="N54" s="11">
        <v>150.756</v>
      </c>
      <c r="O54" s="11"/>
      <c r="P54" s="11"/>
      <c r="Q54" s="11">
        <f t="shared" si="4"/>
        <v>0</v>
      </c>
      <c r="R54" s="13"/>
      <c r="S54" s="5">
        <f t="shared" si="5"/>
        <v>0</v>
      </c>
      <c r="T54" s="13"/>
      <c r="U54" s="11"/>
      <c r="V54" s="1" t="e">
        <f t="shared" si="6"/>
        <v>#DIV/0!</v>
      </c>
      <c r="W54" s="11" t="e">
        <f t="shared" si="7"/>
        <v>#DIV/0!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>
        <f t="shared" si="8"/>
        <v>0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99</v>
      </c>
      <c r="B55" s="1" t="s">
        <v>44</v>
      </c>
      <c r="C55" s="1">
        <v>141</v>
      </c>
      <c r="D55" s="1">
        <v>160</v>
      </c>
      <c r="E55" s="1">
        <v>150</v>
      </c>
      <c r="F55" s="1">
        <v>149</v>
      </c>
      <c r="G55" s="8">
        <v>0.45</v>
      </c>
      <c r="H55" s="1">
        <v>50</v>
      </c>
      <c r="I55" s="1" t="s">
        <v>39</v>
      </c>
      <c r="J55" s="1"/>
      <c r="K55" s="1">
        <v>155</v>
      </c>
      <c r="L55" s="1">
        <f t="shared" si="14"/>
        <v>-5</v>
      </c>
      <c r="M55" s="1">
        <f t="shared" si="3"/>
        <v>150</v>
      </c>
      <c r="N55" s="1"/>
      <c r="O55" s="1">
        <v>386.7000000000001</v>
      </c>
      <c r="P55" s="1">
        <v>0</v>
      </c>
      <c r="Q55" s="1">
        <f t="shared" si="4"/>
        <v>30</v>
      </c>
      <c r="R55" s="5"/>
      <c r="S55" s="5">
        <f t="shared" si="5"/>
        <v>0</v>
      </c>
      <c r="T55" s="5"/>
      <c r="U55" s="1"/>
      <c r="V55" s="1">
        <f t="shared" si="6"/>
        <v>17.856666666666669</v>
      </c>
      <c r="W55" s="1">
        <f t="shared" si="7"/>
        <v>17.856666666666669</v>
      </c>
      <c r="X55" s="1">
        <v>48.6</v>
      </c>
      <c r="Y55" s="1">
        <v>52.4</v>
      </c>
      <c r="Z55" s="1">
        <v>35.799999999999997</v>
      </c>
      <c r="AA55" s="1">
        <v>37.200000000000003</v>
      </c>
      <c r="AB55" s="1">
        <v>36.200000000000003</v>
      </c>
      <c r="AC55" s="1">
        <v>39.200000000000003</v>
      </c>
      <c r="AD55" s="1">
        <v>51.4</v>
      </c>
      <c r="AE55" s="1">
        <v>40.4</v>
      </c>
      <c r="AF55" s="1">
        <v>28</v>
      </c>
      <c r="AG55" s="1">
        <v>33</v>
      </c>
      <c r="AH55" s="1"/>
      <c r="AI55" s="1">
        <f t="shared" si="8"/>
        <v>0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100</v>
      </c>
      <c r="B56" s="1" t="s">
        <v>44</v>
      </c>
      <c r="C56" s="1">
        <v>230</v>
      </c>
      <c r="D56" s="1">
        <v>60</v>
      </c>
      <c r="E56" s="1">
        <v>132</v>
      </c>
      <c r="F56" s="1">
        <v>139</v>
      </c>
      <c r="G56" s="8">
        <v>0.4</v>
      </c>
      <c r="H56" s="1">
        <v>40</v>
      </c>
      <c r="I56" s="1" t="s">
        <v>39</v>
      </c>
      <c r="J56" s="1"/>
      <c r="K56" s="1">
        <v>105</v>
      </c>
      <c r="L56" s="1">
        <f t="shared" si="14"/>
        <v>27</v>
      </c>
      <c r="M56" s="1">
        <f t="shared" si="3"/>
        <v>96</v>
      </c>
      <c r="N56" s="1">
        <v>36</v>
      </c>
      <c r="O56" s="1">
        <v>0</v>
      </c>
      <c r="P56" s="1">
        <v>73.399999999999977</v>
      </c>
      <c r="Q56" s="1">
        <f t="shared" si="4"/>
        <v>19.2</v>
      </c>
      <c r="R56" s="5"/>
      <c r="S56" s="5">
        <f t="shared" si="5"/>
        <v>0</v>
      </c>
      <c r="T56" s="5"/>
      <c r="U56" s="1"/>
      <c r="V56" s="1">
        <f t="shared" si="6"/>
        <v>11.0625</v>
      </c>
      <c r="W56" s="1">
        <f t="shared" si="7"/>
        <v>11.0625</v>
      </c>
      <c r="X56" s="1">
        <v>23.4</v>
      </c>
      <c r="Y56" s="1">
        <v>14.8</v>
      </c>
      <c r="Z56" s="1">
        <v>13.6</v>
      </c>
      <c r="AA56" s="1">
        <v>29.2</v>
      </c>
      <c r="AB56" s="1">
        <v>34</v>
      </c>
      <c r="AC56" s="1">
        <v>23</v>
      </c>
      <c r="AD56" s="1">
        <v>13.6</v>
      </c>
      <c r="AE56" s="1">
        <v>20.8</v>
      </c>
      <c r="AF56" s="1">
        <v>27.8</v>
      </c>
      <c r="AG56" s="1">
        <v>13</v>
      </c>
      <c r="AH56" s="1"/>
      <c r="AI56" s="1">
        <f t="shared" si="8"/>
        <v>0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101</v>
      </c>
      <c r="B57" s="1" t="s">
        <v>44</v>
      </c>
      <c r="C57" s="1">
        <v>224</v>
      </c>
      <c r="D57" s="1">
        <v>120</v>
      </c>
      <c r="E57" s="1">
        <v>155</v>
      </c>
      <c r="F57" s="1">
        <v>187</v>
      </c>
      <c r="G57" s="8">
        <v>0.4</v>
      </c>
      <c r="H57" s="1">
        <v>40</v>
      </c>
      <c r="I57" s="1" t="s">
        <v>39</v>
      </c>
      <c r="J57" s="1"/>
      <c r="K57" s="1">
        <v>107</v>
      </c>
      <c r="L57" s="1">
        <f t="shared" si="14"/>
        <v>48</v>
      </c>
      <c r="M57" s="1">
        <f t="shared" si="3"/>
        <v>107</v>
      </c>
      <c r="N57" s="1">
        <v>48</v>
      </c>
      <c r="O57" s="1">
        <v>0</v>
      </c>
      <c r="P57" s="1">
        <v>23.800000000000011</v>
      </c>
      <c r="Q57" s="1">
        <f t="shared" si="4"/>
        <v>21.4</v>
      </c>
      <c r="R57" s="5">
        <f t="shared" ref="R57" si="19">11*Q57-P57-O57-F57</f>
        <v>24.599999999999966</v>
      </c>
      <c r="S57" s="5">
        <f t="shared" si="5"/>
        <v>24.599999999999966</v>
      </c>
      <c r="T57" s="5"/>
      <c r="U57" s="1"/>
      <c r="V57" s="1">
        <f t="shared" si="6"/>
        <v>11</v>
      </c>
      <c r="W57" s="1">
        <f t="shared" si="7"/>
        <v>9.8504672897196279</v>
      </c>
      <c r="X57" s="1">
        <v>23.8</v>
      </c>
      <c r="Y57" s="1">
        <v>21.2</v>
      </c>
      <c r="Z57" s="1">
        <v>20.8</v>
      </c>
      <c r="AA57" s="1">
        <v>35.6</v>
      </c>
      <c r="AB57" s="1">
        <v>35.6</v>
      </c>
      <c r="AC57" s="1">
        <v>21.8</v>
      </c>
      <c r="AD57" s="1">
        <v>26</v>
      </c>
      <c r="AE57" s="1">
        <v>37.200000000000003</v>
      </c>
      <c r="AF57" s="1">
        <v>34.799999999999997</v>
      </c>
      <c r="AG57" s="1">
        <v>22.2</v>
      </c>
      <c r="AH57" s="1"/>
      <c r="AI57" s="1">
        <f t="shared" si="8"/>
        <v>10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4" t="s">
        <v>102</v>
      </c>
      <c r="B58" s="14" t="s">
        <v>38</v>
      </c>
      <c r="C58" s="14"/>
      <c r="D58" s="14">
        <v>32.179000000000002</v>
      </c>
      <c r="E58" s="14">
        <v>32.179000000000002</v>
      </c>
      <c r="F58" s="14"/>
      <c r="G58" s="15">
        <v>0</v>
      </c>
      <c r="H58" s="14">
        <v>50</v>
      </c>
      <c r="I58" s="14" t="s">
        <v>39</v>
      </c>
      <c r="J58" s="14"/>
      <c r="K58" s="14"/>
      <c r="L58" s="14">
        <f t="shared" si="14"/>
        <v>32.179000000000002</v>
      </c>
      <c r="M58" s="14">
        <f t="shared" si="3"/>
        <v>0</v>
      </c>
      <c r="N58" s="14">
        <v>32.179000000000002</v>
      </c>
      <c r="O58" s="14">
        <v>0</v>
      </c>
      <c r="P58" s="14">
        <v>0</v>
      </c>
      <c r="Q58" s="14">
        <f t="shared" si="4"/>
        <v>0</v>
      </c>
      <c r="R58" s="16"/>
      <c r="S58" s="5">
        <f t="shared" si="5"/>
        <v>0</v>
      </c>
      <c r="T58" s="16"/>
      <c r="U58" s="14"/>
      <c r="V58" s="1" t="e">
        <f t="shared" si="6"/>
        <v>#DIV/0!</v>
      </c>
      <c r="W58" s="14" t="e">
        <f t="shared" si="7"/>
        <v>#DIV/0!</v>
      </c>
      <c r="X58" s="14">
        <v>0</v>
      </c>
      <c r="Y58" s="14">
        <v>0</v>
      </c>
      <c r="Z58" s="14">
        <v>0</v>
      </c>
      <c r="AA58" s="14">
        <v>0</v>
      </c>
      <c r="AB58" s="14">
        <v>0.27</v>
      </c>
      <c r="AC58" s="14">
        <v>0.27</v>
      </c>
      <c r="AD58" s="14">
        <v>0</v>
      </c>
      <c r="AE58" s="14">
        <v>0</v>
      </c>
      <c r="AF58" s="14">
        <v>0</v>
      </c>
      <c r="AG58" s="14">
        <v>0</v>
      </c>
      <c r="AH58" s="14" t="s">
        <v>47</v>
      </c>
      <c r="AI58" s="1">
        <f t="shared" si="8"/>
        <v>0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103</v>
      </c>
      <c r="B59" s="1" t="s">
        <v>44</v>
      </c>
      <c r="C59" s="1"/>
      <c r="D59" s="1">
        <v>60</v>
      </c>
      <c r="E59" s="1">
        <v>59</v>
      </c>
      <c r="F59" s="1">
        <v>1</v>
      </c>
      <c r="G59" s="8">
        <v>0.1</v>
      </c>
      <c r="H59" s="1">
        <v>730</v>
      </c>
      <c r="I59" s="1" t="s">
        <v>39</v>
      </c>
      <c r="J59" s="1"/>
      <c r="K59" s="1">
        <v>62</v>
      </c>
      <c r="L59" s="1">
        <f t="shared" si="14"/>
        <v>-3</v>
      </c>
      <c r="M59" s="1">
        <f t="shared" si="3"/>
        <v>59</v>
      </c>
      <c r="N59" s="1"/>
      <c r="O59" s="1">
        <v>20</v>
      </c>
      <c r="P59" s="1">
        <v>0</v>
      </c>
      <c r="Q59" s="1">
        <f t="shared" si="4"/>
        <v>11.8</v>
      </c>
      <c r="R59" s="5">
        <f>8*Q59-P59-O59-F59</f>
        <v>73.400000000000006</v>
      </c>
      <c r="S59" s="5">
        <f>T59</f>
        <v>150</v>
      </c>
      <c r="T59" s="20">
        <v>150</v>
      </c>
      <c r="U59" s="21" t="s">
        <v>167</v>
      </c>
      <c r="V59" s="1">
        <f t="shared" si="6"/>
        <v>14.491525423728813</v>
      </c>
      <c r="W59" s="1">
        <f t="shared" si="7"/>
        <v>1.7796610169491525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 t="s">
        <v>62</v>
      </c>
      <c r="AI59" s="1">
        <f t="shared" si="8"/>
        <v>15</v>
      </c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104</v>
      </c>
      <c r="B60" s="1" t="s">
        <v>38</v>
      </c>
      <c r="C60" s="1">
        <v>114.798</v>
      </c>
      <c r="D60" s="1">
        <v>97.381</v>
      </c>
      <c r="E60" s="1">
        <v>74.043999999999997</v>
      </c>
      <c r="F60" s="1">
        <v>93.328999999999994</v>
      </c>
      <c r="G60" s="8">
        <v>1</v>
      </c>
      <c r="H60" s="1">
        <v>50</v>
      </c>
      <c r="I60" s="1" t="s">
        <v>39</v>
      </c>
      <c r="J60" s="1"/>
      <c r="K60" s="1">
        <v>78.8</v>
      </c>
      <c r="L60" s="1">
        <f t="shared" si="14"/>
        <v>-4.7560000000000002</v>
      </c>
      <c r="M60" s="1">
        <f t="shared" si="3"/>
        <v>74.043999999999997</v>
      </c>
      <c r="N60" s="1"/>
      <c r="O60" s="1">
        <v>10.41399999999997</v>
      </c>
      <c r="P60" s="1">
        <v>38.508200000000038</v>
      </c>
      <c r="Q60" s="1">
        <f t="shared" si="4"/>
        <v>14.8088</v>
      </c>
      <c r="R60" s="5">
        <f t="shared" ref="R60:R63" si="20">11*Q60-P60-O60-F60</f>
        <v>20.645599999999973</v>
      </c>
      <c r="S60" s="5">
        <f t="shared" si="5"/>
        <v>20.645599999999973</v>
      </c>
      <c r="T60" s="5"/>
      <c r="U60" s="1"/>
      <c r="V60" s="1">
        <f t="shared" si="6"/>
        <v>11</v>
      </c>
      <c r="W60" s="1">
        <f t="shared" si="7"/>
        <v>9.6058559775268773</v>
      </c>
      <c r="X60" s="1">
        <v>15.184200000000001</v>
      </c>
      <c r="Y60" s="1">
        <v>15.01</v>
      </c>
      <c r="Z60" s="1">
        <v>17.637</v>
      </c>
      <c r="AA60" s="1">
        <v>16.0288</v>
      </c>
      <c r="AB60" s="1">
        <v>13.587199999999999</v>
      </c>
      <c r="AC60" s="1">
        <v>18.232399999999998</v>
      </c>
      <c r="AD60" s="1">
        <v>23.126999999999999</v>
      </c>
      <c r="AE60" s="1">
        <v>19.654199999999999</v>
      </c>
      <c r="AF60" s="1">
        <v>10.3916</v>
      </c>
      <c r="AG60" s="1">
        <v>10.530799999999999</v>
      </c>
      <c r="AH60" s="1"/>
      <c r="AI60" s="1">
        <f t="shared" si="8"/>
        <v>21</v>
      </c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 t="s">
        <v>105</v>
      </c>
      <c r="B61" s="1" t="s">
        <v>38</v>
      </c>
      <c r="C61" s="1">
        <v>89.215999999999994</v>
      </c>
      <c r="D61" s="1">
        <v>11.898</v>
      </c>
      <c r="E61" s="1">
        <v>26.831</v>
      </c>
      <c r="F61" s="1">
        <v>60.679000000000002</v>
      </c>
      <c r="G61" s="8">
        <v>1</v>
      </c>
      <c r="H61" s="1">
        <v>50</v>
      </c>
      <c r="I61" s="1" t="s">
        <v>39</v>
      </c>
      <c r="J61" s="1"/>
      <c r="K61" s="1">
        <v>29.65</v>
      </c>
      <c r="L61" s="1">
        <f t="shared" si="14"/>
        <v>-2.8189999999999991</v>
      </c>
      <c r="M61" s="1">
        <f t="shared" si="3"/>
        <v>26.831</v>
      </c>
      <c r="N61" s="1"/>
      <c r="O61" s="1">
        <v>0</v>
      </c>
      <c r="P61" s="1">
        <v>0</v>
      </c>
      <c r="Q61" s="1">
        <f t="shared" si="4"/>
        <v>5.3662000000000001</v>
      </c>
      <c r="R61" s="5"/>
      <c r="S61" s="5">
        <f t="shared" si="5"/>
        <v>0</v>
      </c>
      <c r="T61" s="5"/>
      <c r="U61" s="1"/>
      <c r="V61" s="1">
        <f t="shared" si="6"/>
        <v>11.307629234840297</v>
      </c>
      <c r="W61" s="1">
        <f t="shared" si="7"/>
        <v>11.307629234840297</v>
      </c>
      <c r="X61" s="1">
        <v>4.9543999999999997</v>
      </c>
      <c r="Y61" s="1">
        <v>5.5</v>
      </c>
      <c r="Z61" s="1">
        <v>3.0164</v>
      </c>
      <c r="AA61" s="1">
        <v>4.3731999999999998</v>
      </c>
      <c r="AB61" s="1">
        <v>8.9808000000000003</v>
      </c>
      <c r="AC61" s="1">
        <v>8.718399999999999</v>
      </c>
      <c r="AD61" s="1">
        <v>4.3600000000000003</v>
      </c>
      <c r="AE61" s="1">
        <v>4.1487999999999996</v>
      </c>
      <c r="AF61" s="1">
        <v>3.8675999999999999</v>
      </c>
      <c r="AG61" s="1">
        <v>4.4603999999999999</v>
      </c>
      <c r="AH61" s="1"/>
      <c r="AI61" s="1">
        <f t="shared" si="8"/>
        <v>0</v>
      </c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 t="s">
        <v>106</v>
      </c>
      <c r="B62" s="1" t="s">
        <v>44</v>
      </c>
      <c r="C62" s="1"/>
      <c r="D62" s="1">
        <v>60</v>
      </c>
      <c r="E62" s="1">
        <v>60</v>
      </c>
      <c r="F62" s="1"/>
      <c r="G62" s="8">
        <v>0.1</v>
      </c>
      <c r="H62" s="1">
        <v>730</v>
      </c>
      <c r="I62" s="1" t="s">
        <v>39</v>
      </c>
      <c r="J62" s="1"/>
      <c r="K62" s="1">
        <v>67</v>
      </c>
      <c r="L62" s="1">
        <f t="shared" si="14"/>
        <v>-7</v>
      </c>
      <c r="M62" s="1">
        <f t="shared" si="3"/>
        <v>60</v>
      </c>
      <c r="N62" s="1"/>
      <c r="O62" s="1">
        <v>20</v>
      </c>
      <c r="P62" s="1">
        <v>0</v>
      </c>
      <c r="Q62" s="1">
        <f t="shared" si="4"/>
        <v>12</v>
      </c>
      <c r="R62" s="5">
        <f>8*Q62-P62-O62-F62</f>
        <v>76</v>
      </c>
      <c r="S62" s="5">
        <f>T62</f>
        <v>150</v>
      </c>
      <c r="T62" s="20">
        <v>150</v>
      </c>
      <c r="U62" s="21" t="s">
        <v>167</v>
      </c>
      <c r="V62" s="1">
        <f t="shared" si="6"/>
        <v>14.166666666666666</v>
      </c>
      <c r="W62" s="1">
        <f t="shared" si="7"/>
        <v>1.6666666666666667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 t="s">
        <v>62</v>
      </c>
      <c r="AI62" s="1">
        <f t="shared" si="8"/>
        <v>15</v>
      </c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 t="s">
        <v>107</v>
      </c>
      <c r="B63" s="1" t="s">
        <v>44</v>
      </c>
      <c r="C63" s="1">
        <v>38</v>
      </c>
      <c r="D63" s="1">
        <v>70</v>
      </c>
      <c r="E63" s="1">
        <v>93</v>
      </c>
      <c r="F63" s="1">
        <v>15</v>
      </c>
      <c r="G63" s="8">
        <v>0.4</v>
      </c>
      <c r="H63" s="1">
        <v>50</v>
      </c>
      <c r="I63" s="1" t="s">
        <v>39</v>
      </c>
      <c r="J63" s="1"/>
      <c r="K63" s="1">
        <v>93</v>
      </c>
      <c r="L63" s="1">
        <f t="shared" si="14"/>
        <v>0</v>
      </c>
      <c r="M63" s="1">
        <f t="shared" si="3"/>
        <v>93</v>
      </c>
      <c r="N63" s="1"/>
      <c r="O63" s="1">
        <v>54.199999999999989</v>
      </c>
      <c r="P63" s="1">
        <v>67</v>
      </c>
      <c r="Q63" s="1">
        <f t="shared" si="4"/>
        <v>18.600000000000001</v>
      </c>
      <c r="R63" s="5">
        <f t="shared" si="20"/>
        <v>68.400000000000034</v>
      </c>
      <c r="S63" s="5">
        <f t="shared" si="5"/>
        <v>68.400000000000034</v>
      </c>
      <c r="T63" s="5"/>
      <c r="U63" s="1"/>
      <c r="V63" s="1">
        <f t="shared" si="6"/>
        <v>11</v>
      </c>
      <c r="W63" s="1">
        <f t="shared" si="7"/>
        <v>7.3225806451612891</v>
      </c>
      <c r="X63" s="1">
        <v>18.2</v>
      </c>
      <c r="Y63" s="1">
        <v>14.4</v>
      </c>
      <c r="Z63" s="1">
        <v>3</v>
      </c>
      <c r="AA63" s="1">
        <v>15.8</v>
      </c>
      <c r="AB63" s="1">
        <v>15.2</v>
      </c>
      <c r="AC63" s="1">
        <v>2.4</v>
      </c>
      <c r="AD63" s="1">
        <v>1.2</v>
      </c>
      <c r="AE63" s="1">
        <v>1.4</v>
      </c>
      <c r="AF63" s="1">
        <v>8.6</v>
      </c>
      <c r="AG63" s="1">
        <v>8.4</v>
      </c>
      <c r="AH63" s="1" t="s">
        <v>108</v>
      </c>
      <c r="AI63" s="1">
        <f t="shared" si="8"/>
        <v>27</v>
      </c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1" t="s">
        <v>109</v>
      </c>
      <c r="B64" s="11" t="s">
        <v>38</v>
      </c>
      <c r="C64" s="11"/>
      <c r="D64" s="11">
        <v>106.267</v>
      </c>
      <c r="E64" s="11">
        <v>106.267</v>
      </c>
      <c r="F64" s="11"/>
      <c r="G64" s="12">
        <v>0</v>
      </c>
      <c r="H64" s="11" t="e">
        <v>#N/A</v>
      </c>
      <c r="I64" s="11" t="s">
        <v>52</v>
      </c>
      <c r="J64" s="11"/>
      <c r="K64" s="11"/>
      <c r="L64" s="11">
        <f t="shared" si="14"/>
        <v>106.267</v>
      </c>
      <c r="M64" s="11">
        <f t="shared" si="3"/>
        <v>0</v>
      </c>
      <c r="N64" s="11">
        <v>106.267</v>
      </c>
      <c r="O64" s="11"/>
      <c r="P64" s="11"/>
      <c r="Q64" s="11">
        <f t="shared" si="4"/>
        <v>0</v>
      </c>
      <c r="R64" s="13"/>
      <c r="S64" s="5">
        <f t="shared" si="5"/>
        <v>0</v>
      </c>
      <c r="T64" s="13"/>
      <c r="U64" s="11"/>
      <c r="V64" s="1" t="e">
        <f t="shared" si="6"/>
        <v>#DIV/0!</v>
      </c>
      <c r="W64" s="11" t="e">
        <f t="shared" si="7"/>
        <v>#DIV/0!</v>
      </c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">
        <f t="shared" si="8"/>
        <v>0</v>
      </c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 t="s">
        <v>110</v>
      </c>
      <c r="B65" s="1" t="s">
        <v>44</v>
      </c>
      <c r="C65" s="1">
        <v>359</v>
      </c>
      <c r="D65" s="1">
        <v>1134</v>
      </c>
      <c r="E65" s="1">
        <v>1085</v>
      </c>
      <c r="F65" s="1">
        <v>399</v>
      </c>
      <c r="G65" s="8">
        <v>0.4</v>
      </c>
      <c r="H65" s="1">
        <v>40</v>
      </c>
      <c r="I65" s="1" t="s">
        <v>39</v>
      </c>
      <c r="J65" s="1"/>
      <c r="K65" s="1">
        <v>391</v>
      </c>
      <c r="L65" s="1">
        <f t="shared" si="14"/>
        <v>694</v>
      </c>
      <c r="M65" s="1">
        <f t="shared" si="3"/>
        <v>383</v>
      </c>
      <c r="N65" s="1">
        <v>702</v>
      </c>
      <c r="O65" s="1">
        <v>205.40000000000009</v>
      </c>
      <c r="P65" s="1">
        <v>107.59999999999989</v>
      </c>
      <c r="Q65" s="1">
        <f t="shared" si="4"/>
        <v>76.599999999999994</v>
      </c>
      <c r="R65" s="5">
        <f t="shared" ref="R65:R68" si="21">11*Q65-P65-O65-F65</f>
        <v>130.59999999999991</v>
      </c>
      <c r="S65" s="5">
        <f t="shared" si="5"/>
        <v>130.59999999999991</v>
      </c>
      <c r="T65" s="5"/>
      <c r="U65" s="1"/>
      <c r="V65" s="1">
        <f t="shared" si="6"/>
        <v>11</v>
      </c>
      <c r="W65" s="1">
        <f t="shared" si="7"/>
        <v>9.2950391644908628</v>
      </c>
      <c r="X65" s="1">
        <v>81.599999999999994</v>
      </c>
      <c r="Y65" s="1">
        <v>89.2</v>
      </c>
      <c r="Z65" s="1">
        <v>89.2</v>
      </c>
      <c r="AA65" s="1">
        <v>96.2</v>
      </c>
      <c r="AB65" s="1">
        <v>92</v>
      </c>
      <c r="AC65" s="1">
        <v>74.599999999999994</v>
      </c>
      <c r="AD65" s="1">
        <v>83.4</v>
      </c>
      <c r="AE65" s="1">
        <v>98.8</v>
      </c>
      <c r="AF65" s="1">
        <v>89.2</v>
      </c>
      <c r="AG65" s="1">
        <v>72.400000000000006</v>
      </c>
      <c r="AH65" s="1"/>
      <c r="AI65" s="1">
        <f t="shared" si="8"/>
        <v>52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111</v>
      </c>
      <c r="B66" s="1" t="s">
        <v>44</v>
      </c>
      <c r="C66" s="1">
        <v>255</v>
      </c>
      <c r="D66" s="1">
        <v>348</v>
      </c>
      <c r="E66" s="1">
        <v>414</v>
      </c>
      <c r="F66" s="1">
        <v>176</v>
      </c>
      <c r="G66" s="8">
        <v>0.4</v>
      </c>
      <c r="H66" s="1">
        <v>40</v>
      </c>
      <c r="I66" s="1" t="s">
        <v>39</v>
      </c>
      <c r="J66" s="1"/>
      <c r="K66" s="1">
        <v>427</v>
      </c>
      <c r="L66" s="1">
        <f t="shared" si="14"/>
        <v>-13</v>
      </c>
      <c r="M66" s="1">
        <f t="shared" si="3"/>
        <v>414</v>
      </c>
      <c r="N66" s="1"/>
      <c r="O66" s="1">
        <v>93.800000000000011</v>
      </c>
      <c r="P66" s="1">
        <v>374</v>
      </c>
      <c r="Q66" s="1">
        <f t="shared" si="4"/>
        <v>82.8</v>
      </c>
      <c r="R66" s="5">
        <f t="shared" si="21"/>
        <v>266.99999999999994</v>
      </c>
      <c r="S66" s="5">
        <f>T66</f>
        <v>400</v>
      </c>
      <c r="T66" s="20">
        <v>400</v>
      </c>
      <c r="U66" s="21" t="s">
        <v>163</v>
      </c>
      <c r="V66" s="1">
        <f t="shared" si="6"/>
        <v>12.606280193236715</v>
      </c>
      <c r="W66" s="1">
        <f t="shared" si="7"/>
        <v>7.7753623188405792</v>
      </c>
      <c r="X66" s="1">
        <v>78.8</v>
      </c>
      <c r="Y66" s="1">
        <v>63</v>
      </c>
      <c r="Z66" s="1">
        <v>64.2</v>
      </c>
      <c r="AA66" s="1">
        <v>82.6</v>
      </c>
      <c r="AB66" s="1">
        <v>71.599999999999994</v>
      </c>
      <c r="AC66" s="1">
        <v>68.8</v>
      </c>
      <c r="AD66" s="1">
        <v>83</v>
      </c>
      <c r="AE66" s="1">
        <v>92.8</v>
      </c>
      <c r="AF66" s="1">
        <v>81.599999999999994</v>
      </c>
      <c r="AG66" s="1">
        <v>67.400000000000006</v>
      </c>
      <c r="AH66" s="1" t="s">
        <v>41</v>
      </c>
      <c r="AI66" s="1">
        <f t="shared" si="8"/>
        <v>160</v>
      </c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 t="s">
        <v>112</v>
      </c>
      <c r="B67" s="1" t="s">
        <v>38</v>
      </c>
      <c r="C67" s="1">
        <v>103.36199999999999</v>
      </c>
      <c r="D67" s="1">
        <v>532.17700000000002</v>
      </c>
      <c r="E67" s="1">
        <v>327.06400000000002</v>
      </c>
      <c r="F67" s="1">
        <v>245.5</v>
      </c>
      <c r="G67" s="8">
        <v>1</v>
      </c>
      <c r="H67" s="1">
        <v>40</v>
      </c>
      <c r="I67" s="1" t="s">
        <v>39</v>
      </c>
      <c r="J67" s="1"/>
      <c r="K67" s="1">
        <v>183.8</v>
      </c>
      <c r="L67" s="1">
        <f t="shared" si="14"/>
        <v>143.26400000000001</v>
      </c>
      <c r="M67" s="1">
        <f t="shared" si="3"/>
        <v>191.68800000000002</v>
      </c>
      <c r="N67" s="1">
        <v>135.376</v>
      </c>
      <c r="O67" s="1">
        <v>41.855200000000004</v>
      </c>
      <c r="P67" s="1">
        <v>135.4909999999999</v>
      </c>
      <c r="Q67" s="1">
        <f t="shared" si="4"/>
        <v>38.337600000000002</v>
      </c>
      <c r="R67" s="5"/>
      <c r="S67" s="5">
        <f t="shared" si="5"/>
        <v>0</v>
      </c>
      <c r="T67" s="5"/>
      <c r="U67" s="1"/>
      <c r="V67" s="1">
        <f t="shared" si="6"/>
        <v>11.029542798714576</v>
      </c>
      <c r="W67" s="1">
        <f t="shared" si="7"/>
        <v>11.029542798714576</v>
      </c>
      <c r="X67" s="1">
        <v>45.869799999999998</v>
      </c>
      <c r="Y67" s="1">
        <v>43.32</v>
      </c>
      <c r="Z67" s="1">
        <v>50.456800000000001</v>
      </c>
      <c r="AA67" s="1">
        <v>41.938199999999988</v>
      </c>
      <c r="AB67" s="1">
        <v>37.954000000000001</v>
      </c>
      <c r="AC67" s="1">
        <v>50.305999999999997</v>
      </c>
      <c r="AD67" s="1">
        <v>49.2348</v>
      </c>
      <c r="AE67" s="1">
        <v>41.085799999999992</v>
      </c>
      <c r="AF67" s="1">
        <v>30.735600000000002</v>
      </c>
      <c r="AG67" s="1">
        <v>40.432000000000002</v>
      </c>
      <c r="AH67" s="1"/>
      <c r="AI67" s="1">
        <f t="shared" si="8"/>
        <v>0</v>
      </c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 t="s">
        <v>113</v>
      </c>
      <c r="B68" s="1" t="s">
        <v>38</v>
      </c>
      <c r="C68" s="1">
        <v>42.054000000000002</v>
      </c>
      <c r="D68" s="1">
        <v>377.76100000000002</v>
      </c>
      <c r="E68" s="1">
        <v>223.05199999999999</v>
      </c>
      <c r="F68" s="1">
        <v>142.19999999999999</v>
      </c>
      <c r="G68" s="8">
        <v>1</v>
      </c>
      <c r="H68" s="1">
        <v>40</v>
      </c>
      <c r="I68" s="1" t="s">
        <v>39</v>
      </c>
      <c r="J68" s="1"/>
      <c r="K68" s="1">
        <v>165.9</v>
      </c>
      <c r="L68" s="1">
        <f t="shared" si="14"/>
        <v>57.151999999999987</v>
      </c>
      <c r="M68" s="1">
        <f t="shared" si="3"/>
        <v>168.56399999999999</v>
      </c>
      <c r="N68" s="1">
        <v>54.488</v>
      </c>
      <c r="O68" s="1">
        <v>73.771200000000164</v>
      </c>
      <c r="P68" s="1">
        <v>0</v>
      </c>
      <c r="Q68" s="1">
        <f t="shared" si="4"/>
        <v>33.712800000000001</v>
      </c>
      <c r="R68" s="5">
        <f t="shared" si="21"/>
        <v>154.86959999999982</v>
      </c>
      <c r="S68" s="5">
        <f t="shared" si="5"/>
        <v>154.86959999999982</v>
      </c>
      <c r="T68" s="5"/>
      <c r="U68" s="1"/>
      <c r="V68" s="1">
        <f t="shared" si="6"/>
        <v>10.999999999999998</v>
      </c>
      <c r="W68" s="1">
        <f t="shared" si="7"/>
        <v>6.4062077311881582</v>
      </c>
      <c r="X68" s="1">
        <v>27.541799999999999</v>
      </c>
      <c r="Y68" s="1">
        <v>35.299999999999997</v>
      </c>
      <c r="Z68" s="1">
        <v>36.169800000000002</v>
      </c>
      <c r="AA68" s="1">
        <v>42.2136</v>
      </c>
      <c r="AB68" s="1">
        <v>29.206</v>
      </c>
      <c r="AC68" s="1">
        <v>22.374199999999998</v>
      </c>
      <c r="AD68" s="1">
        <v>34.851799999999997</v>
      </c>
      <c r="AE68" s="1">
        <v>25.512799999999999</v>
      </c>
      <c r="AF68" s="1">
        <v>34.562399999999997</v>
      </c>
      <c r="AG68" s="1">
        <v>38.879399999999997</v>
      </c>
      <c r="AH68" s="1"/>
      <c r="AI68" s="1">
        <f t="shared" si="8"/>
        <v>155</v>
      </c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1" t="s">
        <v>114</v>
      </c>
      <c r="B69" s="11" t="s">
        <v>38</v>
      </c>
      <c r="C69" s="11"/>
      <c r="D69" s="11">
        <v>54.290999999999997</v>
      </c>
      <c r="E69" s="11">
        <v>54.290999999999997</v>
      </c>
      <c r="F69" s="11"/>
      <c r="G69" s="12">
        <v>0</v>
      </c>
      <c r="H69" s="11" t="e">
        <v>#N/A</v>
      </c>
      <c r="I69" s="11" t="s">
        <v>52</v>
      </c>
      <c r="J69" s="11"/>
      <c r="K69" s="11"/>
      <c r="L69" s="11">
        <f t="shared" si="14"/>
        <v>54.290999999999997</v>
      </c>
      <c r="M69" s="11">
        <f t="shared" si="3"/>
        <v>0</v>
      </c>
      <c r="N69" s="11">
        <v>54.290999999999997</v>
      </c>
      <c r="O69" s="11"/>
      <c r="P69" s="11"/>
      <c r="Q69" s="11">
        <f t="shared" si="4"/>
        <v>0</v>
      </c>
      <c r="R69" s="13"/>
      <c r="S69" s="5">
        <f t="shared" si="5"/>
        <v>0</v>
      </c>
      <c r="T69" s="13"/>
      <c r="U69" s="11"/>
      <c r="V69" s="1" t="e">
        <f t="shared" si="6"/>
        <v>#DIV/0!</v>
      </c>
      <c r="W69" s="11" t="e">
        <f t="shared" si="7"/>
        <v>#DIV/0!</v>
      </c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">
        <f t="shared" si="8"/>
        <v>0</v>
      </c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 t="s">
        <v>115</v>
      </c>
      <c r="B70" s="1" t="s">
        <v>38</v>
      </c>
      <c r="C70" s="1">
        <v>251.077</v>
      </c>
      <c r="D70" s="1">
        <v>175.09</v>
      </c>
      <c r="E70" s="1">
        <v>290.14600000000002</v>
      </c>
      <c r="F70" s="1">
        <v>94</v>
      </c>
      <c r="G70" s="8">
        <v>1</v>
      </c>
      <c r="H70" s="1">
        <v>40</v>
      </c>
      <c r="I70" s="1" t="s">
        <v>39</v>
      </c>
      <c r="J70" s="1"/>
      <c r="K70" s="1">
        <v>227</v>
      </c>
      <c r="L70" s="1">
        <f t="shared" ref="L70:L101" si="22">E70-K70</f>
        <v>63.146000000000015</v>
      </c>
      <c r="M70" s="1">
        <f t="shared" si="3"/>
        <v>236.67000000000002</v>
      </c>
      <c r="N70" s="1">
        <v>53.475999999999999</v>
      </c>
      <c r="O70" s="1">
        <v>0</v>
      </c>
      <c r="P70" s="1">
        <v>264.04700000000003</v>
      </c>
      <c r="Q70" s="1">
        <f t="shared" si="4"/>
        <v>47.334000000000003</v>
      </c>
      <c r="R70" s="5">
        <f>11*Q70-P70-O70-F70</f>
        <v>162.62699999999995</v>
      </c>
      <c r="S70" s="5">
        <f t="shared" si="5"/>
        <v>162.62699999999995</v>
      </c>
      <c r="T70" s="5"/>
      <c r="U70" s="1"/>
      <c r="V70" s="1">
        <f t="shared" si="6"/>
        <v>10.999999999999998</v>
      </c>
      <c r="W70" s="1">
        <f t="shared" si="7"/>
        <v>7.5642667004690072</v>
      </c>
      <c r="X70" s="1">
        <v>43.551000000000002</v>
      </c>
      <c r="Y70" s="1">
        <v>26</v>
      </c>
      <c r="Z70" s="1">
        <v>25.571400000000001</v>
      </c>
      <c r="AA70" s="1">
        <v>42.323999999999998</v>
      </c>
      <c r="AB70" s="1">
        <v>44.062800000000003</v>
      </c>
      <c r="AC70" s="1">
        <v>30.086400000000001</v>
      </c>
      <c r="AD70" s="1">
        <v>24.663599999999999</v>
      </c>
      <c r="AE70" s="1">
        <v>33.92</v>
      </c>
      <c r="AF70" s="1">
        <v>28.014800000000001</v>
      </c>
      <c r="AG70" s="1">
        <v>15.264400000000011</v>
      </c>
      <c r="AH70" s="1"/>
      <c r="AI70" s="1">
        <f t="shared" si="8"/>
        <v>163</v>
      </c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1" t="s">
        <v>116</v>
      </c>
      <c r="B71" s="11" t="s">
        <v>44</v>
      </c>
      <c r="C71" s="11"/>
      <c r="D71" s="11">
        <v>24</v>
      </c>
      <c r="E71" s="11">
        <v>24</v>
      </c>
      <c r="F71" s="11"/>
      <c r="G71" s="12">
        <v>0</v>
      </c>
      <c r="H71" s="11" t="e">
        <v>#N/A</v>
      </c>
      <c r="I71" s="11" t="s">
        <v>52</v>
      </c>
      <c r="J71" s="11"/>
      <c r="K71" s="11"/>
      <c r="L71" s="11">
        <f t="shared" si="22"/>
        <v>24</v>
      </c>
      <c r="M71" s="11">
        <f t="shared" ref="M71:M111" si="23">E71-N71</f>
        <v>0</v>
      </c>
      <c r="N71" s="11">
        <v>24</v>
      </c>
      <c r="O71" s="11"/>
      <c r="P71" s="11"/>
      <c r="Q71" s="11">
        <f t="shared" ref="Q71:Q111" si="24">M71/5</f>
        <v>0</v>
      </c>
      <c r="R71" s="13"/>
      <c r="S71" s="5">
        <f t="shared" ref="S71:S109" si="25">R71</f>
        <v>0</v>
      </c>
      <c r="T71" s="13"/>
      <c r="U71" s="11"/>
      <c r="V71" s="1" t="e">
        <f t="shared" ref="V71:V111" si="26">(F71+O71+P71+S71)/Q71</f>
        <v>#DIV/0!</v>
      </c>
      <c r="W71" s="11" t="e">
        <f t="shared" ref="W71:W111" si="27">(F71+O71+P71)/Q71</f>
        <v>#DIV/0!</v>
      </c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">
        <f t="shared" ref="AI71:AI111" si="28">ROUND(G71*S71,0)</f>
        <v>0</v>
      </c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1" t="s">
        <v>117</v>
      </c>
      <c r="B72" s="11" t="s">
        <v>38</v>
      </c>
      <c r="C72" s="11"/>
      <c r="D72" s="11">
        <v>21.890999999999998</v>
      </c>
      <c r="E72" s="11">
        <v>21.890999999999998</v>
      </c>
      <c r="F72" s="11"/>
      <c r="G72" s="12">
        <v>0</v>
      </c>
      <c r="H72" s="11" t="e">
        <v>#N/A</v>
      </c>
      <c r="I72" s="11" t="s">
        <v>52</v>
      </c>
      <c r="J72" s="11"/>
      <c r="K72" s="11"/>
      <c r="L72" s="11">
        <f t="shared" si="22"/>
        <v>21.890999999999998</v>
      </c>
      <c r="M72" s="11">
        <f t="shared" si="23"/>
        <v>0</v>
      </c>
      <c r="N72" s="11">
        <v>21.890999999999998</v>
      </c>
      <c r="O72" s="11"/>
      <c r="P72" s="11"/>
      <c r="Q72" s="11">
        <f t="shared" si="24"/>
        <v>0</v>
      </c>
      <c r="R72" s="13"/>
      <c r="S72" s="5">
        <f t="shared" si="25"/>
        <v>0</v>
      </c>
      <c r="T72" s="13"/>
      <c r="U72" s="11"/>
      <c r="V72" s="1" t="e">
        <f t="shared" si="26"/>
        <v>#DIV/0!</v>
      </c>
      <c r="W72" s="11" t="e">
        <f t="shared" si="27"/>
        <v>#DIV/0!</v>
      </c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">
        <f t="shared" si="28"/>
        <v>0</v>
      </c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 t="s">
        <v>118</v>
      </c>
      <c r="B73" s="1" t="s">
        <v>38</v>
      </c>
      <c r="C73" s="1">
        <v>62.634</v>
      </c>
      <c r="D73" s="1">
        <v>5.5679999999999996</v>
      </c>
      <c r="E73" s="1">
        <v>44.140999999999998</v>
      </c>
      <c r="F73" s="1">
        <v>15.16</v>
      </c>
      <c r="G73" s="8">
        <v>1</v>
      </c>
      <c r="H73" s="1">
        <v>30</v>
      </c>
      <c r="I73" s="1" t="s">
        <v>39</v>
      </c>
      <c r="J73" s="1"/>
      <c r="K73" s="1">
        <v>47</v>
      </c>
      <c r="L73" s="1">
        <f t="shared" si="22"/>
        <v>-2.8590000000000018</v>
      </c>
      <c r="M73" s="1">
        <f t="shared" si="23"/>
        <v>44.140999999999998</v>
      </c>
      <c r="N73" s="1"/>
      <c r="O73" s="1">
        <v>17.878</v>
      </c>
      <c r="P73" s="1">
        <v>17.495000000000001</v>
      </c>
      <c r="Q73" s="1">
        <f t="shared" si="24"/>
        <v>8.8281999999999989</v>
      </c>
      <c r="R73" s="5">
        <f>11*Q73-P73-O73-F73</f>
        <v>46.577199999999991</v>
      </c>
      <c r="S73" s="5">
        <f>T73</f>
        <v>0</v>
      </c>
      <c r="T73" s="22">
        <v>0</v>
      </c>
      <c r="U73" s="23" t="s">
        <v>169</v>
      </c>
      <c r="V73" s="1">
        <f t="shared" si="26"/>
        <v>5.7240434063569028</v>
      </c>
      <c r="W73" s="1">
        <f t="shared" si="27"/>
        <v>5.7240434063569028</v>
      </c>
      <c r="X73" s="1">
        <v>7.5920000000000014</v>
      </c>
      <c r="Y73" s="1">
        <v>7.2</v>
      </c>
      <c r="Z73" s="1">
        <v>5.9737999999999998</v>
      </c>
      <c r="AA73" s="1">
        <v>5.2210000000000001</v>
      </c>
      <c r="AB73" s="1">
        <v>2.9279999999999999</v>
      </c>
      <c r="AC73" s="1">
        <v>6.0713999999999997</v>
      </c>
      <c r="AD73" s="1">
        <v>11.777799999999999</v>
      </c>
      <c r="AE73" s="1">
        <v>11.7508</v>
      </c>
      <c r="AF73" s="1">
        <v>7.5620000000000003</v>
      </c>
      <c r="AG73" s="1">
        <v>5.4641999999999999</v>
      </c>
      <c r="AH73" s="1" t="s">
        <v>170</v>
      </c>
      <c r="AI73" s="1">
        <f t="shared" si="28"/>
        <v>0</v>
      </c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4" t="s">
        <v>119</v>
      </c>
      <c r="B74" s="14" t="s">
        <v>44</v>
      </c>
      <c r="C74" s="14"/>
      <c r="D74" s="14"/>
      <c r="E74" s="14"/>
      <c r="F74" s="14"/>
      <c r="G74" s="15">
        <v>0</v>
      </c>
      <c r="H74" s="14">
        <v>60</v>
      </c>
      <c r="I74" s="14" t="s">
        <v>39</v>
      </c>
      <c r="J74" s="14"/>
      <c r="K74" s="14"/>
      <c r="L74" s="14">
        <f t="shared" si="22"/>
        <v>0</v>
      </c>
      <c r="M74" s="14">
        <f t="shared" si="23"/>
        <v>0</v>
      </c>
      <c r="N74" s="14"/>
      <c r="O74" s="14">
        <v>0</v>
      </c>
      <c r="P74" s="14">
        <v>0</v>
      </c>
      <c r="Q74" s="14">
        <f t="shared" si="24"/>
        <v>0</v>
      </c>
      <c r="R74" s="16"/>
      <c r="S74" s="5">
        <f t="shared" si="25"/>
        <v>0</v>
      </c>
      <c r="T74" s="16"/>
      <c r="U74" s="14"/>
      <c r="V74" s="1" t="e">
        <f t="shared" si="26"/>
        <v>#DIV/0!</v>
      </c>
      <c r="W74" s="14" t="e">
        <f t="shared" si="27"/>
        <v>#DIV/0!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 t="s">
        <v>47</v>
      </c>
      <c r="AI74" s="1">
        <f t="shared" si="28"/>
        <v>0</v>
      </c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4" t="s">
        <v>120</v>
      </c>
      <c r="B75" s="14" t="s">
        <v>44</v>
      </c>
      <c r="C75" s="14"/>
      <c r="D75" s="14"/>
      <c r="E75" s="14"/>
      <c r="F75" s="14"/>
      <c r="G75" s="15">
        <v>0</v>
      </c>
      <c r="H75" s="14">
        <v>50</v>
      </c>
      <c r="I75" s="14" t="s">
        <v>39</v>
      </c>
      <c r="J75" s="14"/>
      <c r="K75" s="14"/>
      <c r="L75" s="14">
        <f t="shared" si="22"/>
        <v>0</v>
      </c>
      <c r="M75" s="14">
        <f t="shared" si="23"/>
        <v>0</v>
      </c>
      <c r="N75" s="14"/>
      <c r="O75" s="14">
        <v>0</v>
      </c>
      <c r="P75" s="14">
        <v>0</v>
      </c>
      <c r="Q75" s="14">
        <f t="shared" si="24"/>
        <v>0</v>
      </c>
      <c r="R75" s="16"/>
      <c r="S75" s="5">
        <f t="shared" si="25"/>
        <v>0</v>
      </c>
      <c r="T75" s="16"/>
      <c r="U75" s="14"/>
      <c r="V75" s="1" t="e">
        <f t="shared" si="26"/>
        <v>#DIV/0!</v>
      </c>
      <c r="W75" s="14" t="e">
        <f t="shared" si="27"/>
        <v>#DIV/0!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 t="s">
        <v>47</v>
      </c>
      <c r="AI75" s="1">
        <f t="shared" si="28"/>
        <v>0</v>
      </c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 t="s">
        <v>121</v>
      </c>
      <c r="B76" s="1" t="s">
        <v>44</v>
      </c>
      <c r="C76" s="1">
        <v>106</v>
      </c>
      <c r="D76" s="1">
        <v>63</v>
      </c>
      <c r="E76" s="1">
        <v>121</v>
      </c>
      <c r="F76" s="1">
        <v>43</v>
      </c>
      <c r="G76" s="8">
        <v>0.37</v>
      </c>
      <c r="H76" s="1">
        <v>50</v>
      </c>
      <c r="I76" s="1" t="s">
        <v>39</v>
      </c>
      <c r="J76" s="1"/>
      <c r="K76" s="1">
        <v>152</v>
      </c>
      <c r="L76" s="1">
        <f t="shared" si="22"/>
        <v>-31</v>
      </c>
      <c r="M76" s="1">
        <f t="shared" si="23"/>
        <v>121</v>
      </c>
      <c r="N76" s="1"/>
      <c r="O76" s="1">
        <v>384.2</v>
      </c>
      <c r="P76" s="1">
        <v>0</v>
      </c>
      <c r="Q76" s="1">
        <f t="shared" si="24"/>
        <v>24.2</v>
      </c>
      <c r="R76" s="5"/>
      <c r="S76" s="5">
        <f t="shared" si="25"/>
        <v>0</v>
      </c>
      <c r="T76" s="5"/>
      <c r="U76" s="1"/>
      <c r="V76" s="1">
        <f t="shared" si="26"/>
        <v>17.652892561983471</v>
      </c>
      <c r="W76" s="1">
        <f t="shared" si="27"/>
        <v>17.652892561983471</v>
      </c>
      <c r="X76" s="1">
        <v>38.200000000000003</v>
      </c>
      <c r="Y76" s="1">
        <v>41.4</v>
      </c>
      <c r="Z76" s="1">
        <v>18.600000000000001</v>
      </c>
      <c r="AA76" s="1">
        <v>19.399999999999999</v>
      </c>
      <c r="AB76" s="1">
        <v>25.6</v>
      </c>
      <c r="AC76" s="1">
        <v>22.6</v>
      </c>
      <c r="AD76" s="1">
        <v>30.6</v>
      </c>
      <c r="AE76" s="1">
        <v>29.6</v>
      </c>
      <c r="AF76" s="1">
        <v>30.4</v>
      </c>
      <c r="AG76" s="1">
        <v>35</v>
      </c>
      <c r="AH76" s="1" t="s">
        <v>41</v>
      </c>
      <c r="AI76" s="1">
        <f t="shared" si="28"/>
        <v>0</v>
      </c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4" t="s">
        <v>122</v>
      </c>
      <c r="B77" s="14" t="s">
        <v>44</v>
      </c>
      <c r="C77" s="14"/>
      <c r="D77" s="14"/>
      <c r="E77" s="14"/>
      <c r="F77" s="14"/>
      <c r="G77" s="15">
        <v>0</v>
      </c>
      <c r="H77" s="14">
        <v>30</v>
      </c>
      <c r="I77" s="14" t="s">
        <v>39</v>
      </c>
      <c r="J77" s="14"/>
      <c r="K77" s="14"/>
      <c r="L77" s="14">
        <f t="shared" si="22"/>
        <v>0</v>
      </c>
      <c r="M77" s="14">
        <f t="shared" si="23"/>
        <v>0</v>
      </c>
      <c r="N77" s="14"/>
      <c r="O77" s="14">
        <v>0</v>
      </c>
      <c r="P77" s="14">
        <v>0</v>
      </c>
      <c r="Q77" s="14">
        <f t="shared" si="24"/>
        <v>0</v>
      </c>
      <c r="R77" s="16"/>
      <c r="S77" s="5">
        <f t="shared" si="25"/>
        <v>0</v>
      </c>
      <c r="T77" s="16"/>
      <c r="U77" s="14"/>
      <c r="V77" s="1" t="e">
        <f t="shared" si="26"/>
        <v>#DIV/0!</v>
      </c>
      <c r="W77" s="14" t="e">
        <f t="shared" si="27"/>
        <v>#DIV/0!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 t="s">
        <v>47</v>
      </c>
      <c r="AI77" s="1">
        <f t="shared" si="28"/>
        <v>0</v>
      </c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4" t="s">
        <v>123</v>
      </c>
      <c r="B78" s="14" t="s">
        <v>44</v>
      </c>
      <c r="C78" s="14"/>
      <c r="D78" s="14"/>
      <c r="E78" s="14"/>
      <c r="F78" s="14"/>
      <c r="G78" s="15">
        <v>0</v>
      </c>
      <c r="H78" s="14">
        <v>55</v>
      </c>
      <c r="I78" s="14" t="s">
        <v>39</v>
      </c>
      <c r="J78" s="14"/>
      <c r="K78" s="14"/>
      <c r="L78" s="14">
        <f t="shared" si="22"/>
        <v>0</v>
      </c>
      <c r="M78" s="14">
        <f t="shared" si="23"/>
        <v>0</v>
      </c>
      <c r="N78" s="14"/>
      <c r="O78" s="14">
        <v>0</v>
      </c>
      <c r="P78" s="14">
        <v>0</v>
      </c>
      <c r="Q78" s="14">
        <f t="shared" si="24"/>
        <v>0</v>
      </c>
      <c r="R78" s="16"/>
      <c r="S78" s="5">
        <f t="shared" si="25"/>
        <v>0</v>
      </c>
      <c r="T78" s="16"/>
      <c r="U78" s="14"/>
      <c r="V78" s="1" t="e">
        <f t="shared" si="26"/>
        <v>#DIV/0!</v>
      </c>
      <c r="W78" s="14" t="e">
        <f t="shared" si="27"/>
        <v>#DIV/0!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 t="s">
        <v>47</v>
      </c>
      <c r="AI78" s="1">
        <f t="shared" si="28"/>
        <v>0</v>
      </c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4" t="s">
        <v>124</v>
      </c>
      <c r="B79" s="14" t="s">
        <v>44</v>
      </c>
      <c r="C79" s="14"/>
      <c r="D79" s="14"/>
      <c r="E79" s="14"/>
      <c r="F79" s="14"/>
      <c r="G79" s="15">
        <v>0</v>
      </c>
      <c r="H79" s="14">
        <v>40</v>
      </c>
      <c r="I79" s="14" t="s">
        <v>39</v>
      </c>
      <c r="J79" s="14"/>
      <c r="K79" s="14"/>
      <c r="L79" s="14">
        <f t="shared" si="22"/>
        <v>0</v>
      </c>
      <c r="M79" s="14">
        <f t="shared" si="23"/>
        <v>0</v>
      </c>
      <c r="N79" s="14"/>
      <c r="O79" s="14">
        <v>0</v>
      </c>
      <c r="P79" s="14">
        <v>0</v>
      </c>
      <c r="Q79" s="14">
        <f t="shared" si="24"/>
        <v>0</v>
      </c>
      <c r="R79" s="16"/>
      <c r="S79" s="5">
        <f t="shared" si="25"/>
        <v>0</v>
      </c>
      <c r="T79" s="16"/>
      <c r="U79" s="14"/>
      <c r="V79" s="1" t="e">
        <f t="shared" si="26"/>
        <v>#DIV/0!</v>
      </c>
      <c r="W79" s="14" t="e">
        <f t="shared" si="27"/>
        <v>#DIV/0!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 t="s">
        <v>47</v>
      </c>
      <c r="AI79" s="1">
        <f t="shared" si="28"/>
        <v>0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 t="s">
        <v>125</v>
      </c>
      <c r="B80" s="1" t="s">
        <v>44</v>
      </c>
      <c r="C80" s="1">
        <v>44</v>
      </c>
      <c r="D80" s="1">
        <v>63</v>
      </c>
      <c r="E80" s="1">
        <v>72</v>
      </c>
      <c r="F80" s="1">
        <v>28</v>
      </c>
      <c r="G80" s="8">
        <v>0.4</v>
      </c>
      <c r="H80" s="1">
        <v>50</v>
      </c>
      <c r="I80" s="1" t="s">
        <v>39</v>
      </c>
      <c r="J80" s="1"/>
      <c r="K80" s="1">
        <v>76</v>
      </c>
      <c r="L80" s="1">
        <f t="shared" si="22"/>
        <v>-4</v>
      </c>
      <c r="M80" s="1">
        <f t="shared" si="23"/>
        <v>72</v>
      </c>
      <c r="N80" s="1"/>
      <c r="O80" s="1">
        <v>115</v>
      </c>
      <c r="P80" s="1">
        <v>12.400000000000009</v>
      </c>
      <c r="Q80" s="1">
        <f t="shared" si="24"/>
        <v>14.4</v>
      </c>
      <c r="R80" s="5"/>
      <c r="S80" s="5">
        <f t="shared" si="25"/>
        <v>0</v>
      </c>
      <c r="T80" s="5"/>
      <c r="U80" s="1"/>
      <c r="V80" s="1">
        <f t="shared" si="26"/>
        <v>10.791666666666666</v>
      </c>
      <c r="W80" s="1">
        <f t="shared" si="27"/>
        <v>10.791666666666666</v>
      </c>
      <c r="X80" s="1">
        <v>17.600000000000001</v>
      </c>
      <c r="Y80" s="1">
        <v>19.399999999999999</v>
      </c>
      <c r="Z80" s="1">
        <v>13.4</v>
      </c>
      <c r="AA80" s="1">
        <v>16.2</v>
      </c>
      <c r="AB80" s="1">
        <v>16</v>
      </c>
      <c r="AC80" s="1">
        <v>14</v>
      </c>
      <c r="AD80" s="1">
        <v>15.4</v>
      </c>
      <c r="AE80" s="1">
        <v>17.8</v>
      </c>
      <c r="AF80" s="1">
        <v>22.8</v>
      </c>
      <c r="AG80" s="1">
        <v>18.8</v>
      </c>
      <c r="AH80" s="1"/>
      <c r="AI80" s="1">
        <f t="shared" si="28"/>
        <v>0</v>
      </c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 t="s">
        <v>126</v>
      </c>
      <c r="B81" s="1" t="s">
        <v>44</v>
      </c>
      <c r="C81" s="1">
        <v>137</v>
      </c>
      <c r="D81" s="1">
        <v>20</v>
      </c>
      <c r="E81" s="1">
        <v>50</v>
      </c>
      <c r="F81" s="1">
        <v>94</v>
      </c>
      <c r="G81" s="8">
        <v>0.4</v>
      </c>
      <c r="H81" s="1">
        <v>55</v>
      </c>
      <c r="I81" s="1" t="s">
        <v>39</v>
      </c>
      <c r="J81" s="1"/>
      <c r="K81" s="1">
        <v>63</v>
      </c>
      <c r="L81" s="1">
        <f t="shared" si="22"/>
        <v>-13</v>
      </c>
      <c r="M81" s="1">
        <f t="shared" si="23"/>
        <v>50</v>
      </c>
      <c r="N81" s="1"/>
      <c r="O81" s="1">
        <v>0</v>
      </c>
      <c r="P81" s="1">
        <v>0</v>
      </c>
      <c r="Q81" s="1">
        <f t="shared" si="24"/>
        <v>10</v>
      </c>
      <c r="R81" s="5">
        <f t="shared" ref="R81" si="29">11*Q81-P81-O81-F81</f>
        <v>16</v>
      </c>
      <c r="S81" s="5">
        <f t="shared" si="25"/>
        <v>16</v>
      </c>
      <c r="T81" s="5"/>
      <c r="U81" s="1"/>
      <c r="V81" s="1">
        <f t="shared" si="26"/>
        <v>11</v>
      </c>
      <c r="W81" s="1">
        <f t="shared" si="27"/>
        <v>9.4</v>
      </c>
      <c r="X81" s="1">
        <v>5.4</v>
      </c>
      <c r="Y81" s="1">
        <v>6.2</v>
      </c>
      <c r="Z81" s="1">
        <v>8.4</v>
      </c>
      <c r="AA81" s="1">
        <v>15.2</v>
      </c>
      <c r="AB81" s="1">
        <v>19</v>
      </c>
      <c r="AC81" s="1">
        <v>14.8</v>
      </c>
      <c r="AD81" s="1">
        <v>11</v>
      </c>
      <c r="AE81" s="1">
        <v>14.2</v>
      </c>
      <c r="AF81" s="1">
        <v>14.6</v>
      </c>
      <c r="AG81" s="1">
        <v>9.1999999999999993</v>
      </c>
      <c r="AH81" s="1"/>
      <c r="AI81" s="1">
        <f t="shared" si="28"/>
        <v>6</v>
      </c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 t="s">
        <v>127</v>
      </c>
      <c r="B82" s="1" t="s">
        <v>38</v>
      </c>
      <c r="C82" s="1">
        <v>11.295</v>
      </c>
      <c r="D82" s="1">
        <v>15.557</v>
      </c>
      <c r="E82" s="1">
        <v>10.138</v>
      </c>
      <c r="F82" s="1">
        <v>12.657</v>
      </c>
      <c r="G82" s="8">
        <v>1</v>
      </c>
      <c r="H82" s="1">
        <v>55</v>
      </c>
      <c r="I82" s="1" t="s">
        <v>39</v>
      </c>
      <c r="J82" s="1"/>
      <c r="K82" s="1">
        <v>9.9</v>
      </c>
      <c r="L82" s="1">
        <f t="shared" si="22"/>
        <v>0.23799999999999955</v>
      </c>
      <c r="M82" s="1">
        <f t="shared" si="23"/>
        <v>10.138</v>
      </c>
      <c r="N82" s="1"/>
      <c r="O82" s="1">
        <v>4</v>
      </c>
      <c r="P82" s="1">
        <v>4</v>
      </c>
      <c r="Q82" s="1">
        <f t="shared" si="24"/>
        <v>2.0276000000000001</v>
      </c>
      <c r="R82" s="5">
        <v>4</v>
      </c>
      <c r="S82" s="5">
        <f t="shared" si="25"/>
        <v>4</v>
      </c>
      <c r="T82" s="5"/>
      <c r="U82" s="1"/>
      <c r="V82" s="1">
        <f t="shared" si="26"/>
        <v>12.16068258039061</v>
      </c>
      <c r="W82" s="1">
        <f t="shared" si="27"/>
        <v>10.187906884987177</v>
      </c>
      <c r="X82" s="1">
        <v>1.4458</v>
      </c>
      <c r="Y82" s="1">
        <v>1.68</v>
      </c>
      <c r="Z82" s="1">
        <v>1.1637999999999999</v>
      </c>
      <c r="AA82" s="1">
        <v>0.28820000000000001</v>
      </c>
      <c r="AB82" s="1">
        <v>0.86699999999999999</v>
      </c>
      <c r="AC82" s="1">
        <v>0.86599999999999999</v>
      </c>
      <c r="AD82" s="1">
        <v>0.57800000000000007</v>
      </c>
      <c r="AE82" s="1">
        <v>1.4416</v>
      </c>
      <c r="AF82" s="1">
        <v>1.7272000000000001</v>
      </c>
      <c r="AG82" s="1">
        <v>1.3548</v>
      </c>
      <c r="AH82" s="1"/>
      <c r="AI82" s="1">
        <f t="shared" si="28"/>
        <v>4</v>
      </c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1" t="s">
        <v>128</v>
      </c>
      <c r="B83" s="11" t="s">
        <v>44</v>
      </c>
      <c r="C83" s="11">
        <v>-1</v>
      </c>
      <c r="D83" s="11">
        <v>3</v>
      </c>
      <c r="E83" s="11">
        <v>-1</v>
      </c>
      <c r="F83" s="11">
        <v>2</v>
      </c>
      <c r="G83" s="12">
        <v>0</v>
      </c>
      <c r="H83" s="11">
        <v>35</v>
      </c>
      <c r="I83" s="11" t="s">
        <v>52</v>
      </c>
      <c r="J83" s="11"/>
      <c r="K83" s="11">
        <v>39</v>
      </c>
      <c r="L83" s="11">
        <f t="shared" si="22"/>
        <v>-40</v>
      </c>
      <c r="M83" s="11">
        <f t="shared" si="23"/>
        <v>-1</v>
      </c>
      <c r="N83" s="11"/>
      <c r="O83" s="11">
        <v>0</v>
      </c>
      <c r="P83" s="11">
        <v>0</v>
      </c>
      <c r="Q83" s="11">
        <f t="shared" si="24"/>
        <v>-0.2</v>
      </c>
      <c r="R83" s="13"/>
      <c r="S83" s="5">
        <f t="shared" si="25"/>
        <v>0</v>
      </c>
      <c r="T83" s="13"/>
      <c r="U83" s="11"/>
      <c r="V83" s="1">
        <f t="shared" si="26"/>
        <v>-10</v>
      </c>
      <c r="W83" s="11">
        <f t="shared" si="27"/>
        <v>-10</v>
      </c>
      <c r="X83" s="11">
        <v>7.8</v>
      </c>
      <c r="Y83" s="11">
        <v>10.199999999999999</v>
      </c>
      <c r="Z83" s="11">
        <v>8</v>
      </c>
      <c r="AA83" s="11">
        <v>9</v>
      </c>
      <c r="AB83" s="11">
        <v>4.5999999999999996</v>
      </c>
      <c r="AC83" s="11">
        <v>3.6</v>
      </c>
      <c r="AD83" s="11">
        <v>8.8000000000000007</v>
      </c>
      <c r="AE83" s="11">
        <v>18</v>
      </c>
      <c r="AF83" s="11">
        <v>11.8</v>
      </c>
      <c r="AG83" s="11">
        <v>2</v>
      </c>
      <c r="AH83" s="11" t="s">
        <v>53</v>
      </c>
      <c r="AI83" s="1">
        <f t="shared" si="28"/>
        <v>0</v>
      </c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 t="s">
        <v>129</v>
      </c>
      <c r="B84" s="1" t="s">
        <v>38</v>
      </c>
      <c r="C84" s="1">
        <v>207.47900000000001</v>
      </c>
      <c r="D84" s="1">
        <v>407.59699999999998</v>
      </c>
      <c r="E84" s="1">
        <v>245.161</v>
      </c>
      <c r="F84" s="1">
        <v>241.27</v>
      </c>
      <c r="G84" s="8">
        <v>1</v>
      </c>
      <c r="H84" s="1">
        <v>60</v>
      </c>
      <c r="I84" s="1" t="s">
        <v>39</v>
      </c>
      <c r="J84" s="1"/>
      <c r="K84" s="1">
        <v>89.63</v>
      </c>
      <c r="L84" s="1">
        <f t="shared" si="22"/>
        <v>155.53100000000001</v>
      </c>
      <c r="M84" s="1">
        <f t="shared" si="23"/>
        <v>92.181000000000012</v>
      </c>
      <c r="N84" s="1">
        <v>152.97999999999999</v>
      </c>
      <c r="O84" s="1">
        <v>0</v>
      </c>
      <c r="P84" s="1">
        <v>0</v>
      </c>
      <c r="Q84" s="1">
        <f t="shared" si="24"/>
        <v>18.436200000000003</v>
      </c>
      <c r="R84" s="5"/>
      <c r="S84" s="5">
        <f t="shared" si="25"/>
        <v>0</v>
      </c>
      <c r="T84" s="5"/>
      <c r="U84" s="1"/>
      <c r="V84" s="1">
        <f t="shared" si="26"/>
        <v>13.086753235482364</v>
      </c>
      <c r="W84" s="1">
        <f t="shared" si="27"/>
        <v>13.086753235482364</v>
      </c>
      <c r="X84" s="1">
        <v>19.488600000000002</v>
      </c>
      <c r="Y84" s="1">
        <v>21.295999999999999</v>
      </c>
      <c r="Z84" s="1">
        <v>22.907800000000002</v>
      </c>
      <c r="AA84" s="1">
        <v>30.411999999999999</v>
      </c>
      <c r="AB84" s="1">
        <v>28.622800000000002</v>
      </c>
      <c r="AC84" s="1">
        <v>23.830400000000001</v>
      </c>
      <c r="AD84" s="1">
        <v>22.9864</v>
      </c>
      <c r="AE84" s="1">
        <v>24.043800000000001</v>
      </c>
      <c r="AF84" s="1">
        <v>19.5886</v>
      </c>
      <c r="AG84" s="1">
        <v>17.6998</v>
      </c>
      <c r="AH84" s="1" t="s">
        <v>57</v>
      </c>
      <c r="AI84" s="1">
        <f t="shared" si="28"/>
        <v>0</v>
      </c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 t="s">
        <v>130</v>
      </c>
      <c r="B85" s="1" t="s">
        <v>38</v>
      </c>
      <c r="C85" s="1">
        <v>134.07400000000001</v>
      </c>
      <c r="D85" s="1">
        <v>3178.355</v>
      </c>
      <c r="E85" s="1">
        <v>2884.567</v>
      </c>
      <c r="F85" s="1">
        <v>320.49200000000002</v>
      </c>
      <c r="G85" s="8">
        <v>1</v>
      </c>
      <c r="H85" s="1">
        <v>60</v>
      </c>
      <c r="I85" s="10" t="s">
        <v>81</v>
      </c>
      <c r="J85" s="1"/>
      <c r="K85" s="1">
        <v>394.5</v>
      </c>
      <c r="L85" s="1">
        <f t="shared" si="22"/>
        <v>2490.067</v>
      </c>
      <c r="M85" s="1">
        <f t="shared" si="23"/>
        <v>375.78699999999981</v>
      </c>
      <c r="N85" s="1">
        <v>2508.7800000000002</v>
      </c>
      <c r="O85" s="1">
        <v>152.1895999999999</v>
      </c>
      <c r="P85" s="1">
        <v>125.8086000000004</v>
      </c>
      <c r="Q85" s="1">
        <f t="shared" si="24"/>
        <v>75.157399999999967</v>
      </c>
      <c r="R85" s="5">
        <f t="shared" ref="R85:R87" si="30">11*Q85-P85-O85-F85</f>
        <v>228.24119999999931</v>
      </c>
      <c r="S85" s="5">
        <f t="shared" ref="S85:S87" si="31">T85</f>
        <v>350</v>
      </c>
      <c r="T85" s="20">
        <v>350</v>
      </c>
      <c r="U85" s="21" t="s">
        <v>165</v>
      </c>
      <c r="V85" s="1">
        <f t="shared" si="26"/>
        <v>12.620050720221837</v>
      </c>
      <c r="W85" s="1">
        <f t="shared" si="27"/>
        <v>7.9631573205033774</v>
      </c>
      <c r="X85" s="1">
        <v>87.526600000000002</v>
      </c>
      <c r="Y85" s="1">
        <v>94.3</v>
      </c>
      <c r="Z85" s="1">
        <v>103.10760000000001</v>
      </c>
      <c r="AA85" s="1">
        <v>100.3028</v>
      </c>
      <c r="AB85" s="1">
        <v>62.545200000000001</v>
      </c>
      <c r="AC85" s="1">
        <v>65.297600000000017</v>
      </c>
      <c r="AD85" s="1">
        <v>100.6302</v>
      </c>
      <c r="AE85" s="1">
        <v>86.323800000000006</v>
      </c>
      <c r="AF85" s="1">
        <v>57.358199999999997</v>
      </c>
      <c r="AG85" s="1">
        <v>61.722600000000007</v>
      </c>
      <c r="AH85" s="1" t="s">
        <v>65</v>
      </c>
      <c r="AI85" s="1">
        <f t="shared" si="28"/>
        <v>350</v>
      </c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 t="s">
        <v>131</v>
      </c>
      <c r="B86" s="1" t="s">
        <v>38</v>
      </c>
      <c r="C86" s="1">
        <v>396.96499999999997</v>
      </c>
      <c r="D86" s="1">
        <v>2565.2049999999999</v>
      </c>
      <c r="E86" s="1">
        <v>2432.4119999999998</v>
      </c>
      <c r="F86" s="1">
        <v>436.9</v>
      </c>
      <c r="G86" s="8">
        <v>1</v>
      </c>
      <c r="H86" s="1">
        <v>60</v>
      </c>
      <c r="I86" s="1" t="s">
        <v>39</v>
      </c>
      <c r="J86" s="1"/>
      <c r="K86" s="1">
        <v>418.5</v>
      </c>
      <c r="L86" s="1">
        <f t="shared" si="22"/>
        <v>2013.9119999999998</v>
      </c>
      <c r="M86" s="1">
        <f t="shared" si="23"/>
        <v>408.36699999999973</v>
      </c>
      <c r="N86" s="1">
        <v>2024.0450000000001</v>
      </c>
      <c r="O86" s="1">
        <v>127.48020000000029</v>
      </c>
      <c r="P86" s="1">
        <v>161.44279999999929</v>
      </c>
      <c r="Q86" s="1">
        <f t="shared" si="24"/>
        <v>81.673399999999944</v>
      </c>
      <c r="R86" s="5">
        <f t="shared" si="30"/>
        <v>172.58439999999973</v>
      </c>
      <c r="S86" s="5">
        <f t="shared" si="31"/>
        <v>400</v>
      </c>
      <c r="T86" s="20">
        <v>400</v>
      </c>
      <c r="U86" s="21" t="s">
        <v>165</v>
      </c>
      <c r="V86" s="1">
        <f t="shared" si="26"/>
        <v>13.784451241162978</v>
      </c>
      <c r="W86" s="1">
        <f t="shared" si="27"/>
        <v>8.8868958559335116</v>
      </c>
      <c r="X86" s="1">
        <v>77.38300000000001</v>
      </c>
      <c r="Y86" s="1">
        <v>79.7</v>
      </c>
      <c r="Z86" s="1">
        <v>86.889399999999995</v>
      </c>
      <c r="AA86" s="1">
        <v>77.712799999999973</v>
      </c>
      <c r="AB86" s="1">
        <v>99.528800000000004</v>
      </c>
      <c r="AC86" s="1">
        <v>107.02719999999999</v>
      </c>
      <c r="AD86" s="1">
        <v>95.137199999999993</v>
      </c>
      <c r="AE86" s="1">
        <v>92.231399999999979</v>
      </c>
      <c r="AF86" s="1">
        <v>53.7438</v>
      </c>
      <c r="AG86" s="1">
        <v>53.186999999999991</v>
      </c>
      <c r="AH86" s="1" t="s">
        <v>57</v>
      </c>
      <c r="AI86" s="1">
        <f t="shared" si="28"/>
        <v>400</v>
      </c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 t="s">
        <v>132</v>
      </c>
      <c r="B87" s="1" t="s">
        <v>38</v>
      </c>
      <c r="C87" s="1">
        <v>771.39099999999996</v>
      </c>
      <c r="D87" s="1">
        <v>4855.5990000000002</v>
      </c>
      <c r="E87" s="1">
        <v>4274.4269999999997</v>
      </c>
      <c r="F87" s="1">
        <v>830.89</v>
      </c>
      <c r="G87" s="8">
        <v>1</v>
      </c>
      <c r="H87" s="1">
        <v>60</v>
      </c>
      <c r="I87" s="1" t="s">
        <v>39</v>
      </c>
      <c r="J87" s="1"/>
      <c r="K87" s="1">
        <v>792</v>
      </c>
      <c r="L87" s="1">
        <f t="shared" si="22"/>
        <v>3482.4269999999997</v>
      </c>
      <c r="M87" s="1">
        <f t="shared" si="23"/>
        <v>776.84199999999964</v>
      </c>
      <c r="N87" s="1">
        <v>3497.585</v>
      </c>
      <c r="O87" s="1">
        <v>0</v>
      </c>
      <c r="P87" s="1">
        <v>476.0469999999998</v>
      </c>
      <c r="Q87" s="1">
        <f t="shared" si="24"/>
        <v>155.36839999999992</v>
      </c>
      <c r="R87" s="5">
        <f t="shared" si="30"/>
        <v>402.11539999999934</v>
      </c>
      <c r="S87" s="5">
        <f t="shared" si="31"/>
        <v>500</v>
      </c>
      <c r="T87" s="20">
        <v>500</v>
      </c>
      <c r="U87" s="21" t="s">
        <v>165</v>
      </c>
      <c r="V87" s="1">
        <f t="shared" si="26"/>
        <v>11.630016142278615</v>
      </c>
      <c r="W87" s="1">
        <f t="shared" si="27"/>
        <v>8.4118585246420796</v>
      </c>
      <c r="X87" s="1">
        <v>144.62299999999999</v>
      </c>
      <c r="Y87" s="1">
        <v>121.2</v>
      </c>
      <c r="Z87" s="1">
        <v>128.5532</v>
      </c>
      <c r="AA87" s="1">
        <v>159.10419999999999</v>
      </c>
      <c r="AB87" s="1">
        <v>141.9306</v>
      </c>
      <c r="AC87" s="1">
        <v>117.0136</v>
      </c>
      <c r="AD87" s="1">
        <v>136.0104</v>
      </c>
      <c r="AE87" s="1">
        <v>158.70760000000001</v>
      </c>
      <c r="AF87" s="1">
        <v>136.84979999999999</v>
      </c>
      <c r="AG87" s="1">
        <v>109.5976000000001</v>
      </c>
      <c r="AH87" s="1" t="s">
        <v>57</v>
      </c>
      <c r="AI87" s="1">
        <f t="shared" si="28"/>
        <v>500</v>
      </c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1" t="s">
        <v>133</v>
      </c>
      <c r="B88" s="11" t="s">
        <v>38</v>
      </c>
      <c r="C88" s="11">
        <v>6.7510000000000003</v>
      </c>
      <c r="D88" s="11">
        <v>2.6709999999999998</v>
      </c>
      <c r="E88" s="11">
        <v>5.39</v>
      </c>
      <c r="F88" s="11"/>
      <c r="G88" s="12">
        <v>0</v>
      </c>
      <c r="H88" s="11">
        <v>55</v>
      </c>
      <c r="I88" s="11" t="s">
        <v>52</v>
      </c>
      <c r="J88" s="11"/>
      <c r="K88" s="11">
        <v>7.6</v>
      </c>
      <c r="L88" s="11">
        <f t="shared" si="22"/>
        <v>-2.21</v>
      </c>
      <c r="M88" s="11">
        <f t="shared" si="23"/>
        <v>5.39</v>
      </c>
      <c r="N88" s="11"/>
      <c r="O88" s="11">
        <v>0</v>
      </c>
      <c r="P88" s="11">
        <v>0</v>
      </c>
      <c r="Q88" s="11">
        <f t="shared" si="24"/>
        <v>1.0779999999999998</v>
      </c>
      <c r="R88" s="13"/>
      <c r="S88" s="5">
        <f t="shared" si="25"/>
        <v>0</v>
      </c>
      <c r="T88" s="13"/>
      <c r="U88" s="11"/>
      <c r="V88" s="1">
        <f t="shared" si="26"/>
        <v>0</v>
      </c>
      <c r="W88" s="11">
        <f t="shared" si="27"/>
        <v>0</v>
      </c>
      <c r="X88" s="11">
        <v>1.0848</v>
      </c>
      <c r="Y88" s="11">
        <v>0.82</v>
      </c>
      <c r="Z88" s="11">
        <v>0.26479999999999998</v>
      </c>
      <c r="AA88" s="11">
        <v>1.0662</v>
      </c>
      <c r="AB88" s="11">
        <v>1.6002000000000001</v>
      </c>
      <c r="AC88" s="11">
        <v>1.3406</v>
      </c>
      <c r="AD88" s="11">
        <v>0.54259999999999997</v>
      </c>
      <c r="AE88" s="11">
        <v>0.54200000000000004</v>
      </c>
      <c r="AF88" s="11">
        <v>0.54120000000000001</v>
      </c>
      <c r="AG88" s="11">
        <v>0.27039999999999997</v>
      </c>
      <c r="AH88" s="11" t="s">
        <v>53</v>
      </c>
      <c r="AI88" s="1">
        <f t="shared" si="28"/>
        <v>0</v>
      </c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1" t="s">
        <v>134</v>
      </c>
      <c r="B89" s="11" t="s">
        <v>38</v>
      </c>
      <c r="C89" s="11">
        <v>1.702</v>
      </c>
      <c r="D89" s="11"/>
      <c r="E89" s="11">
        <v>1.36</v>
      </c>
      <c r="F89" s="11"/>
      <c r="G89" s="12">
        <v>0</v>
      </c>
      <c r="H89" s="11">
        <v>55</v>
      </c>
      <c r="I89" s="11" t="s">
        <v>52</v>
      </c>
      <c r="J89" s="11"/>
      <c r="K89" s="11">
        <v>2.85</v>
      </c>
      <c r="L89" s="11">
        <f t="shared" si="22"/>
        <v>-1.49</v>
      </c>
      <c r="M89" s="11">
        <f t="shared" si="23"/>
        <v>1.36</v>
      </c>
      <c r="N89" s="11"/>
      <c r="O89" s="11">
        <v>0</v>
      </c>
      <c r="P89" s="11">
        <v>0</v>
      </c>
      <c r="Q89" s="11">
        <f t="shared" si="24"/>
        <v>0.27200000000000002</v>
      </c>
      <c r="R89" s="13"/>
      <c r="S89" s="5">
        <f t="shared" si="25"/>
        <v>0</v>
      </c>
      <c r="T89" s="13"/>
      <c r="U89" s="11"/>
      <c r="V89" s="1">
        <f t="shared" si="26"/>
        <v>0</v>
      </c>
      <c r="W89" s="11">
        <f t="shared" si="27"/>
        <v>0</v>
      </c>
      <c r="X89" s="11">
        <v>1.0724</v>
      </c>
      <c r="Y89" s="11">
        <v>0.84000000000000008</v>
      </c>
      <c r="Z89" s="11">
        <v>0.53920000000000001</v>
      </c>
      <c r="AA89" s="11">
        <v>1.3426</v>
      </c>
      <c r="AB89" s="11">
        <v>0.80340000000000011</v>
      </c>
      <c r="AC89" s="11">
        <v>1.0895999999999999</v>
      </c>
      <c r="AD89" s="11">
        <v>0.95220000000000005</v>
      </c>
      <c r="AE89" s="11">
        <v>0.6734</v>
      </c>
      <c r="AF89" s="11">
        <v>0.54299999999999993</v>
      </c>
      <c r="AG89" s="11">
        <v>-0.26779999999999998</v>
      </c>
      <c r="AH89" s="11" t="s">
        <v>53</v>
      </c>
      <c r="AI89" s="1">
        <f t="shared" si="28"/>
        <v>0</v>
      </c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1" t="s">
        <v>135</v>
      </c>
      <c r="B90" s="11" t="s">
        <v>38</v>
      </c>
      <c r="C90" s="11">
        <v>10.723000000000001</v>
      </c>
      <c r="D90" s="11">
        <v>7.9880000000000004</v>
      </c>
      <c r="E90" s="11">
        <v>6.64</v>
      </c>
      <c r="F90" s="11">
        <v>4</v>
      </c>
      <c r="G90" s="12">
        <v>0</v>
      </c>
      <c r="H90" s="11">
        <v>55</v>
      </c>
      <c r="I90" s="11" t="s">
        <v>52</v>
      </c>
      <c r="J90" s="11"/>
      <c r="K90" s="11">
        <v>4.5999999999999996</v>
      </c>
      <c r="L90" s="11">
        <f t="shared" si="22"/>
        <v>2.04</v>
      </c>
      <c r="M90" s="11">
        <f t="shared" si="23"/>
        <v>6.64</v>
      </c>
      <c r="N90" s="11"/>
      <c r="O90" s="11">
        <v>0</v>
      </c>
      <c r="P90" s="11">
        <v>0</v>
      </c>
      <c r="Q90" s="11">
        <f t="shared" si="24"/>
        <v>1.3279999999999998</v>
      </c>
      <c r="R90" s="13"/>
      <c r="S90" s="5">
        <f t="shared" si="25"/>
        <v>0</v>
      </c>
      <c r="T90" s="13"/>
      <c r="U90" s="11"/>
      <c r="V90" s="1">
        <f t="shared" si="26"/>
        <v>3.0120481927710845</v>
      </c>
      <c r="W90" s="11">
        <f t="shared" si="27"/>
        <v>3.0120481927710845</v>
      </c>
      <c r="X90" s="11">
        <v>0.81500000000000006</v>
      </c>
      <c r="Y90" s="11">
        <v>0.52</v>
      </c>
      <c r="Z90" s="11">
        <v>0</v>
      </c>
      <c r="AA90" s="11">
        <v>0.8156000000000001</v>
      </c>
      <c r="AB90" s="11">
        <v>1.6404000000000001</v>
      </c>
      <c r="AC90" s="11">
        <v>0.82479999999999998</v>
      </c>
      <c r="AD90" s="11">
        <v>0</v>
      </c>
      <c r="AE90" s="11">
        <v>0</v>
      </c>
      <c r="AF90" s="11">
        <v>-0.27160000000000001</v>
      </c>
      <c r="AG90" s="11">
        <v>0.27679999999999999</v>
      </c>
      <c r="AH90" s="11" t="s">
        <v>53</v>
      </c>
      <c r="AI90" s="1">
        <f t="shared" si="28"/>
        <v>0</v>
      </c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4" t="s">
        <v>136</v>
      </c>
      <c r="B91" s="14" t="s">
        <v>38</v>
      </c>
      <c r="C91" s="14"/>
      <c r="D91" s="14"/>
      <c r="E91" s="14"/>
      <c r="F91" s="14"/>
      <c r="G91" s="15">
        <v>0</v>
      </c>
      <c r="H91" s="14">
        <v>60</v>
      </c>
      <c r="I91" s="14" t="s">
        <v>39</v>
      </c>
      <c r="J91" s="14"/>
      <c r="K91" s="14"/>
      <c r="L91" s="14">
        <f t="shared" si="22"/>
        <v>0</v>
      </c>
      <c r="M91" s="14">
        <f t="shared" si="23"/>
        <v>0</v>
      </c>
      <c r="N91" s="14"/>
      <c r="O91" s="14">
        <v>0</v>
      </c>
      <c r="P91" s="14">
        <v>0</v>
      </c>
      <c r="Q91" s="14">
        <f t="shared" si="24"/>
        <v>0</v>
      </c>
      <c r="R91" s="16"/>
      <c r="S91" s="5">
        <f t="shared" si="25"/>
        <v>0</v>
      </c>
      <c r="T91" s="16"/>
      <c r="U91" s="14"/>
      <c r="V91" s="1" t="e">
        <f t="shared" si="26"/>
        <v>#DIV/0!</v>
      </c>
      <c r="W91" s="14" t="e">
        <f t="shared" si="27"/>
        <v>#DIV/0!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 t="s">
        <v>47</v>
      </c>
      <c r="AI91" s="1">
        <f t="shared" si="28"/>
        <v>0</v>
      </c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1" t="s">
        <v>137</v>
      </c>
      <c r="B92" s="11" t="s">
        <v>44</v>
      </c>
      <c r="C92" s="11">
        <v>54</v>
      </c>
      <c r="D92" s="11">
        <v>6</v>
      </c>
      <c r="E92" s="11">
        <v>43</v>
      </c>
      <c r="F92" s="11">
        <v>3</v>
      </c>
      <c r="G92" s="12">
        <v>0</v>
      </c>
      <c r="H92" s="11">
        <v>40</v>
      </c>
      <c r="I92" s="11" t="s">
        <v>52</v>
      </c>
      <c r="J92" s="11"/>
      <c r="K92" s="11">
        <v>59</v>
      </c>
      <c r="L92" s="11">
        <f t="shared" si="22"/>
        <v>-16</v>
      </c>
      <c r="M92" s="11">
        <f t="shared" si="23"/>
        <v>43</v>
      </c>
      <c r="N92" s="11"/>
      <c r="O92" s="11">
        <v>0</v>
      </c>
      <c r="P92" s="11">
        <v>0</v>
      </c>
      <c r="Q92" s="11">
        <f t="shared" si="24"/>
        <v>8.6</v>
      </c>
      <c r="R92" s="13"/>
      <c r="S92" s="5">
        <f t="shared" si="25"/>
        <v>0</v>
      </c>
      <c r="T92" s="13"/>
      <c r="U92" s="11"/>
      <c r="V92" s="1">
        <f t="shared" si="26"/>
        <v>0.34883720930232559</v>
      </c>
      <c r="W92" s="11">
        <f t="shared" si="27"/>
        <v>0.34883720930232559</v>
      </c>
      <c r="X92" s="11">
        <v>10.199999999999999</v>
      </c>
      <c r="Y92" s="11">
        <v>13.4</v>
      </c>
      <c r="Z92" s="11">
        <v>7.6</v>
      </c>
      <c r="AA92" s="11">
        <v>7.2</v>
      </c>
      <c r="AB92" s="11">
        <v>13.6</v>
      </c>
      <c r="AC92" s="11">
        <v>16.399999999999999</v>
      </c>
      <c r="AD92" s="11">
        <v>13</v>
      </c>
      <c r="AE92" s="11">
        <v>19.2</v>
      </c>
      <c r="AF92" s="11">
        <v>20.6</v>
      </c>
      <c r="AG92" s="11">
        <v>16.600000000000001</v>
      </c>
      <c r="AH92" s="11" t="s">
        <v>53</v>
      </c>
      <c r="AI92" s="1">
        <f t="shared" si="28"/>
        <v>0</v>
      </c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1" t="s">
        <v>138</v>
      </c>
      <c r="B93" s="11" t="s">
        <v>44</v>
      </c>
      <c r="C93" s="11">
        <v>21</v>
      </c>
      <c r="D93" s="11"/>
      <c r="E93" s="11">
        <v>20</v>
      </c>
      <c r="F93" s="11">
        <v>1</v>
      </c>
      <c r="G93" s="12">
        <v>0</v>
      </c>
      <c r="H93" s="11">
        <v>40</v>
      </c>
      <c r="I93" s="11" t="s">
        <v>52</v>
      </c>
      <c r="J93" s="11"/>
      <c r="K93" s="11">
        <v>63</v>
      </c>
      <c r="L93" s="11">
        <f t="shared" si="22"/>
        <v>-43</v>
      </c>
      <c r="M93" s="11">
        <f t="shared" si="23"/>
        <v>20</v>
      </c>
      <c r="N93" s="11"/>
      <c r="O93" s="11">
        <v>0</v>
      </c>
      <c r="P93" s="11">
        <v>0</v>
      </c>
      <c r="Q93" s="11">
        <f t="shared" si="24"/>
        <v>4</v>
      </c>
      <c r="R93" s="13"/>
      <c r="S93" s="5">
        <f t="shared" si="25"/>
        <v>0</v>
      </c>
      <c r="T93" s="13"/>
      <c r="U93" s="11"/>
      <c r="V93" s="1">
        <f t="shared" si="26"/>
        <v>0.25</v>
      </c>
      <c r="W93" s="11">
        <f t="shared" si="27"/>
        <v>0.25</v>
      </c>
      <c r="X93" s="11">
        <v>9.8000000000000007</v>
      </c>
      <c r="Y93" s="11">
        <v>12</v>
      </c>
      <c r="Z93" s="11">
        <v>4.5999999999999996</v>
      </c>
      <c r="AA93" s="11">
        <v>2</v>
      </c>
      <c r="AB93" s="11">
        <v>8</v>
      </c>
      <c r="AC93" s="11">
        <v>12</v>
      </c>
      <c r="AD93" s="11">
        <v>6.8</v>
      </c>
      <c r="AE93" s="11">
        <v>5.8</v>
      </c>
      <c r="AF93" s="11">
        <v>8</v>
      </c>
      <c r="AG93" s="11">
        <v>12.8</v>
      </c>
      <c r="AH93" s="11" t="s">
        <v>53</v>
      </c>
      <c r="AI93" s="1">
        <f t="shared" si="28"/>
        <v>0</v>
      </c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 t="s">
        <v>139</v>
      </c>
      <c r="B94" s="1" t="s">
        <v>44</v>
      </c>
      <c r="C94" s="1">
        <v>42</v>
      </c>
      <c r="D94" s="1">
        <v>50</v>
      </c>
      <c r="E94" s="1">
        <v>44</v>
      </c>
      <c r="F94" s="1">
        <v>46</v>
      </c>
      <c r="G94" s="8">
        <v>0.3</v>
      </c>
      <c r="H94" s="1">
        <v>40</v>
      </c>
      <c r="I94" s="1" t="s">
        <v>39</v>
      </c>
      <c r="J94" s="1"/>
      <c r="K94" s="1">
        <v>46</v>
      </c>
      <c r="L94" s="1">
        <f t="shared" si="22"/>
        <v>-2</v>
      </c>
      <c r="M94" s="1">
        <f t="shared" si="23"/>
        <v>44</v>
      </c>
      <c r="N94" s="1"/>
      <c r="O94" s="1">
        <v>39.400000000000013</v>
      </c>
      <c r="P94" s="1">
        <v>0</v>
      </c>
      <c r="Q94" s="1">
        <f t="shared" si="24"/>
        <v>8.8000000000000007</v>
      </c>
      <c r="R94" s="5">
        <f t="shared" ref="R94:R105" si="32">11*Q94-P94-O94-F94</f>
        <v>11.399999999999999</v>
      </c>
      <c r="S94" s="5">
        <f t="shared" si="25"/>
        <v>11.399999999999999</v>
      </c>
      <c r="T94" s="5"/>
      <c r="U94" s="1"/>
      <c r="V94" s="1">
        <f t="shared" si="26"/>
        <v>11</v>
      </c>
      <c r="W94" s="1">
        <f t="shared" si="27"/>
        <v>9.704545454545455</v>
      </c>
      <c r="X94" s="1">
        <v>7.4</v>
      </c>
      <c r="Y94" s="1">
        <v>10.8</v>
      </c>
      <c r="Z94" s="1">
        <v>9.1999999999999993</v>
      </c>
      <c r="AA94" s="1">
        <v>9.4</v>
      </c>
      <c r="AB94" s="1">
        <v>10.6</v>
      </c>
      <c r="AC94" s="1">
        <v>12.8</v>
      </c>
      <c r="AD94" s="1">
        <v>12.8</v>
      </c>
      <c r="AE94" s="1">
        <v>12.4</v>
      </c>
      <c r="AF94" s="1">
        <v>8.8000000000000007</v>
      </c>
      <c r="AG94" s="1">
        <v>8.1999999999999993</v>
      </c>
      <c r="AH94" s="1"/>
      <c r="AI94" s="1">
        <f t="shared" si="28"/>
        <v>3</v>
      </c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 t="s">
        <v>140</v>
      </c>
      <c r="B95" s="1" t="s">
        <v>44</v>
      </c>
      <c r="C95" s="1">
        <v>42</v>
      </c>
      <c r="D95" s="1"/>
      <c r="E95" s="1">
        <v>42</v>
      </c>
      <c r="F95" s="1"/>
      <c r="G95" s="8">
        <v>7.0000000000000007E-2</v>
      </c>
      <c r="H95" s="1">
        <v>90</v>
      </c>
      <c r="I95" s="1" t="s">
        <v>39</v>
      </c>
      <c r="J95" s="1"/>
      <c r="K95" s="1">
        <v>54</v>
      </c>
      <c r="L95" s="1">
        <f t="shared" si="22"/>
        <v>-12</v>
      </c>
      <c r="M95" s="1">
        <f t="shared" si="23"/>
        <v>42</v>
      </c>
      <c r="N95" s="1"/>
      <c r="O95" s="1">
        <v>80</v>
      </c>
      <c r="P95" s="1">
        <v>21.199999999999989</v>
      </c>
      <c r="Q95" s="1">
        <f t="shared" si="24"/>
        <v>8.4</v>
      </c>
      <c r="R95" s="5"/>
      <c r="S95" s="5">
        <f t="shared" ref="S95:S98" si="33">T95</f>
        <v>40</v>
      </c>
      <c r="T95" s="20">
        <v>40</v>
      </c>
      <c r="U95" s="21" t="s">
        <v>166</v>
      </c>
      <c r="V95" s="1">
        <f t="shared" si="26"/>
        <v>16.809523809523807</v>
      </c>
      <c r="W95" s="1">
        <f t="shared" si="27"/>
        <v>12.047619047619046</v>
      </c>
      <c r="X95" s="1">
        <v>9.1999999999999993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 t="s">
        <v>62</v>
      </c>
      <c r="AI95" s="1">
        <f t="shared" si="28"/>
        <v>3</v>
      </c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 t="s">
        <v>142</v>
      </c>
      <c r="B96" s="1" t="s">
        <v>44</v>
      </c>
      <c r="C96" s="1"/>
      <c r="D96" s="1">
        <v>36</v>
      </c>
      <c r="E96" s="1">
        <v>36</v>
      </c>
      <c r="F96" s="1"/>
      <c r="G96" s="8">
        <v>7.0000000000000007E-2</v>
      </c>
      <c r="H96" s="1">
        <v>90</v>
      </c>
      <c r="I96" s="1" t="s">
        <v>39</v>
      </c>
      <c r="J96" s="1"/>
      <c r="K96" s="1">
        <v>42</v>
      </c>
      <c r="L96" s="1">
        <f t="shared" si="22"/>
        <v>-6</v>
      </c>
      <c r="M96" s="1">
        <f t="shared" si="23"/>
        <v>36</v>
      </c>
      <c r="N96" s="1"/>
      <c r="O96" s="1">
        <v>20</v>
      </c>
      <c r="P96" s="1">
        <v>0</v>
      </c>
      <c r="Q96" s="1">
        <f t="shared" si="24"/>
        <v>7.2</v>
      </c>
      <c r="R96" s="5">
        <f>9*Q96-P96-O96-F96</f>
        <v>44.8</v>
      </c>
      <c r="S96" s="5">
        <f t="shared" si="33"/>
        <v>80</v>
      </c>
      <c r="T96" s="20">
        <v>80</v>
      </c>
      <c r="U96" s="21" t="s">
        <v>166</v>
      </c>
      <c r="V96" s="1">
        <f t="shared" si="26"/>
        <v>13.888888888888889</v>
      </c>
      <c r="W96" s="1">
        <f t="shared" si="27"/>
        <v>2.7777777777777777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62</v>
      </c>
      <c r="AI96" s="1">
        <f t="shared" si="28"/>
        <v>6</v>
      </c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 t="s">
        <v>143</v>
      </c>
      <c r="B97" s="1" t="s">
        <v>44</v>
      </c>
      <c r="C97" s="1"/>
      <c r="D97" s="1">
        <v>57</v>
      </c>
      <c r="E97" s="1">
        <v>51</v>
      </c>
      <c r="F97" s="1">
        <v>3</v>
      </c>
      <c r="G97" s="8">
        <v>0.05</v>
      </c>
      <c r="H97" s="1">
        <v>90</v>
      </c>
      <c r="I97" s="1" t="s">
        <v>39</v>
      </c>
      <c r="J97" s="1"/>
      <c r="K97" s="1">
        <v>61</v>
      </c>
      <c r="L97" s="1">
        <f t="shared" si="22"/>
        <v>-10</v>
      </c>
      <c r="M97" s="1">
        <f t="shared" si="23"/>
        <v>51</v>
      </c>
      <c r="N97" s="1"/>
      <c r="O97" s="1">
        <v>20</v>
      </c>
      <c r="P97" s="1">
        <v>0</v>
      </c>
      <c r="Q97" s="1">
        <f t="shared" si="24"/>
        <v>10.199999999999999</v>
      </c>
      <c r="R97" s="5">
        <f>8*Q97-P97-O97-F97</f>
        <v>58.599999999999994</v>
      </c>
      <c r="S97" s="5">
        <f t="shared" si="33"/>
        <v>80</v>
      </c>
      <c r="T97" s="20">
        <v>80</v>
      </c>
      <c r="U97" s="21" t="s">
        <v>166</v>
      </c>
      <c r="V97" s="1">
        <f t="shared" si="26"/>
        <v>10.098039215686276</v>
      </c>
      <c r="W97" s="1">
        <f t="shared" si="27"/>
        <v>2.2549019607843137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 t="s">
        <v>62</v>
      </c>
      <c r="AI97" s="1">
        <f t="shared" si="28"/>
        <v>4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 t="s">
        <v>144</v>
      </c>
      <c r="B98" s="1" t="s">
        <v>44</v>
      </c>
      <c r="C98" s="1">
        <v>46</v>
      </c>
      <c r="D98" s="1"/>
      <c r="E98" s="1">
        <v>46</v>
      </c>
      <c r="F98" s="1"/>
      <c r="G98" s="8">
        <v>5.5E-2</v>
      </c>
      <c r="H98" s="1">
        <v>90</v>
      </c>
      <c r="I98" s="1" t="s">
        <v>39</v>
      </c>
      <c r="J98" s="1"/>
      <c r="K98" s="1">
        <v>47</v>
      </c>
      <c r="L98" s="1">
        <f t="shared" si="22"/>
        <v>-1</v>
      </c>
      <c r="M98" s="1">
        <f t="shared" si="23"/>
        <v>46</v>
      </c>
      <c r="N98" s="1"/>
      <c r="O98" s="1">
        <v>80</v>
      </c>
      <c r="P98" s="1">
        <v>8.5999999999999943</v>
      </c>
      <c r="Q98" s="1">
        <f t="shared" si="24"/>
        <v>9.1999999999999993</v>
      </c>
      <c r="R98" s="5">
        <f t="shared" si="32"/>
        <v>12.599999999999994</v>
      </c>
      <c r="S98" s="5">
        <f t="shared" si="33"/>
        <v>40</v>
      </c>
      <c r="T98" s="20">
        <v>40</v>
      </c>
      <c r="U98" s="21" t="s">
        <v>166</v>
      </c>
      <c r="V98" s="1">
        <f t="shared" si="26"/>
        <v>13.978260869565219</v>
      </c>
      <c r="W98" s="1">
        <f t="shared" si="27"/>
        <v>9.6304347826086953</v>
      </c>
      <c r="X98" s="1">
        <v>8.6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 t="s">
        <v>141</v>
      </c>
      <c r="AI98" s="1">
        <f t="shared" si="28"/>
        <v>2</v>
      </c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 t="s">
        <v>145</v>
      </c>
      <c r="B99" s="1" t="s">
        <v>44</v>
      </c>
      <c r="C99" s="1"/>
      <c r="D99" s="1">
        <v>24</v>
      </c>
      <c r="E99" s="1"/>
      <c r="F99" s="1">
        <v>24</v>
      </c>
      <c r="G99" s="8">
        <v>0.05</v>
      </c>
      <c r="H99" s="1">
        <v>120</v>
      </c>
      <c r="I99" s="1" t="s">
        <v>39</v>
      </c>
      <c r="J99" s="1"/>
      <c r="K99" s="1"/>
      <c r="L99" s="1">
        <f t="shared" si="22"/>
        <v>0</v>
      </c>
      <c r="M99" s="1">
        <f t="shared" si="23"/>
        <v>0</v>
      </c>
      <c r="N99" s="1"/>
      <c r="O99" s="1">
        <v>0</v>
      </c>
      <c r="P99" s="1">
        <v>0</v>
      </c>
      <c r="Q99" s="1">
        <f t="shared" si="24"/>
        <v>0</v>
      </c>
      <c r="R99" s="5"/>
      <c r="S99" s="5">
        <f t="shared" si="25"/>
        <v>0</v>
      </c>
      <c r="T99" s="5"/>
      <c r="U99" s="1"/>
      <c r="V99" s="1" t="e">
        <f t="shared" si="26"/>
        <v>#DIV/0!</v>
      </c>
      <c r="W99" s="1" t="e">
        <f t="shared" si="27"/>
        <v>#DIV/0!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146</v>
      </c>
      <c r="AI99" s="1">
        <f t="shared" si="28"/>
        <v>0</v>
      </c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 t="s">
        <v>147</v>
      </c>
      <c r="B100" s="1" t="s">
        <v>38</v>
      </c>
      <c r="C100" s="1">
        <v>343.02</v>
      </c>
      <c r="D100" s="1">
        <v>1040.615</v>
      </c>
      <c r="E100" s="1">
        <v>540.01900000000001</v>
      </c>
      <c r="F100" s="1">
        <v>419.75599999999997</v>
      </c>
      <c r="G100" s="8">
        <v>1</v>
      </c>
      <c r="H100" s="1">
        <v>40</v>
      </c>
      <c r="I100" s="1" t="s">
        <v>39</v>
      </c>
      <c r="J100" s="1"/>
      <c r="K100" s="1">
        <v>366.1</v>
      </c>
      <c r="L100" s="1">
        <f t="shared" si="22"/>
        <v>173.91899999999998</v>
      </c>
      <c r="M100" s="1">
        <f t="shared" si="23"/>
        <v>381.37700000000001</v>
      </c>
      <c r="N100" s="1">
        <v>158.642</v>
      </c>
      <c r="O100" s="1">
        <v>102.1032</v>
      </c>
      <c r="P100" s="1">
        <v>211.10919999999999</v>
      </c>
      <c r="Q100" s="1">
        <f t="shared" si="24"/>
        <v>76.275400000000005</v>
      </c>
      <c r="R100" s="5">
        <f t="shared" si="32"/>
        <v>106.06100000000004</v>
      </c>
      <c r="S100" s="5">
        <f>T100</f>
        <v>350</v>
      </c>
      <c r="T100" s="20">
        <v>350</v>
      </c>
      <c r="U100" s="21" t="s">
        <v>165</v>
      </c>
      <c r="V100" s="1">
        <f t="shared" si="26"/>
        <v>14.198134654161105</v>
      </c>
      <c r="W100" s="1">
        <f t="shared" si="27"/>
        <v>9.6094992618852206</v>
      </c>
      <c r="X100" s="1">
        <v>79.064599999999999</v>
      </c>
      <c r="Y100" s="1">
        <v>74.62</v>
      </c>
      <c r="Z100" s="1">
        <v>86.055999999999997</v>
      </c>
      <c r="AA100" s="1">
        <v>91.916600000000003</v>
      </c>
      <c r="AB100" s="1">
        <v>91.331199999999995</v>
      </c>
      <c r="AC100" s="1">
        <v>86.572800000000001</v>
      </c>
      <c r="AD100" s="1">
        <v>68.851799999999997</v>
      </c>
      <c r="AE100" s="1">
        <v>75.829599999999999</v>
      </c>
      <c r="AF100" s="1">
        <v>76.741600000000005</v>
      </c>
      <c r="AG100" s="1">
        <v>74.2346</v>
      </c>
      <c r="AH100" s="1" t="s">
        <v>57</v>
      </c>
      <c r="AI100" s="1">
        <f t="shared" si="28"/>
        <v>350</v>
      </c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 t="s">
        <v>148</v>
      </c>
      <c r="B101" s="1" t="s">
        <v>38</v>
      </c>
      <c r="C101" s="1">
        <v>39.484999999999999</v>
      </c>
      <c r="D101" s="1">
        <v>10.848000000000001</v>
      </c>
      <c r="E101" s="1">
        <v>39.530999999999999</v>
      </c>
      <c r="F101" s="1">
        <v>10.8</v>
      </c>
      <c r="G101" s="8">
        <v>1</v>
      </c>
      <c r="H101" s="1">
        <v>60</v>
      </c>
      <c r="I101" s="1" t="s">
        <v>39</v>
      </c>
      <c r="J101" s="1"/>
      <c r="K101" s="1">
        <v>46.5</v>
      </c>
      <c r="L101" s="1">
        <f t="shared" si="22"/>
        <v>-6.9690000000000012</v>
      </c>
      <c r="M101" s="1">
        <f t="shared" si="23"/>
        <v>39.530999999999999</v>
      </c>
      <c r="N101" s="1"/>
      <c r="O101" s="1">
        <v>50.679400000000001</v>
      </c>
      <c r="P101" s="1">
        <v>73.639200000000002</v>
      </c>
      <c r="Q101" s="1">
        <f t="shared" si="24"/>
        <v>7.9062000000000001</v>
      </c>
      <c r="R101" s="5"/>
      <c r="S101" s="5">
        <f t="shared" si="25"/>
        <v>0</v>
      </c>
      <c r="T101" s="5"/>
      <c r="U101" s="1"/>
      <c r="V101" s="1">
        <f t="shared" si="26"/>
        <v>17.090207685107892</v>
      </c>
      <c r="W101" s="1">
        <f t="shared" si="27"/>
        <v>17.090207685107892</v>
      </c>
      <c r="X101" s="1">
        <v>12.9392</v>
      </c>
      <c r="Y101" s="1">
        <v>8.86</v>
      </c>
      <c r="Z101" s="1">
        <v>5.0746000000000002</v>
      </c>
      <c r="AA101" s="1">
        <v>3.8214000000000001</v>
      </c>
      <c r="AB101" s="1">
        <v>6.4420000000000002</v>
      </c>
      <c r="AC101" s="1">
        <v>4.2991999999999999</v>
      </c>
      <c r="AD101" s="1">
        <v>6.1183999999999994</v>
      </c>
      <c r="AE101" s="1">
        <v>10.055199999999999</v>
      </c>
      <c r="AF101" s="1">
        <v>4.2935999999999996</v>
      </c>
      <c r="AG101" s="1">
        <v>0.35680000000000001</v>
      </c>
      <c r="AH101" s="1"/>
      <c r="AI101" s="1">
        <f t="shared" si="28"/>
        <v>0</v>
      </c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149</v>
      </c>
      <c r="B102" s="1" t="s">
        <v>44</v>
      </c>
      <c r="C102" s="1">
        <v>217</v>
      </c>
      <c r="D102" s="1"/>
      <c r="E102" s="1">
        <v>76</v>
      </c>
      <c r="F102" s="1">
        <v>138</v>
      </c>
      <c r="G102" s="8">
        <v>0.3</v>
      </c>
      <c r="H102" s="1">
        <v>40</v>
      </c>
      <c r="I102" s="1" t="s">
        <v>39</v>
      </c>
      <c r="J102" s="1"/>
      <c r="K102" s="1">
        <v>79</v>
      </c>
      <c r="L102" s="1">
        <f t="shared" ref="L102:L111" si="34">E102-K102</f>
        <v>-3</v>
      </c>
      <c r="M102" s="1">
        <f t="shared" si="23"/>
        <v>76</v>
      </c>
      <c r="N102" s="1"/>
      <c r="O102" s="1">
        <v>0</v>
      </c>
      <c r="P102" s="1">
        <v>0</v>
      </c>
      <c r="Q102" s="1">
        <f t="shared" si="24"/>
        <v>15.2</v>
      </c>
      <c r="R102" s="5">
        <f t="shared" si="32"/>
        <v>29.199999999999989</v>
      </c>
      <c r="S102" s="5">
        <f t="shared" si="25"/>
        <v>29.199999999999989</v>
      </c>
      <c r="T102" s="5"/>
      <c r="U102" s="1"/>
      <c r="V102" s="1">
        <f t="shared" si="26"/>
        <v>11</v>
      </c>
      <c r="W102" s="1">
        <f t="shared" si="27"/>
        <v>9.0789473684210531</v>
      </c>
      <c r="X102" s="1">
        <v>14</v>
      </c>
      <c r="Y102" s="1">
        <v>17.8</v>
      </c>
      <c r="Z102" s="1">
        <v>9.6</v>
      </c>
      <c r="AA102" s="1">
        <v>20.399999999999999</v>
      </c>
      <c r="AB102" s="1">
        <v>30.2</v>
      </c>
      <c r="AC102" s="1">
        <v>24.4</v>
      </c>
      <c r="AD102" s="1">
        <v>26.6</v>
      </c>
      <c r="AE102" s="1">
        <v>24.4</v>
      </c>
      <c r="AF102" s="1">
        <v>17</v>
      </c>
      <c r="AG102" s="1">
        <v>25.4</v>
      </c>
      <c r="AH102" s="1"/>
      <c r="AI102" s="1">
        <f t="shared" si="28"/>
        <v>9</v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 t="s">
        <v>150</v>
      </c>
      <c r="B103" s="1" t="s">
        <v>44</v>
      </c>
      <c r="C103" s="1">
        <v>38</v>
      </c>
      <c r="D103" s="1">
        <v>49</v>
      </c>
      <c r="E103" s="1">
        <v>42</v>
      </c>
      <c r="F103" s="1">
        <v>38</v>
      </c>
      <c r="G103" s="8">
        <v>0.3</v>
      </c>
      <c r="H103" s="1">
        <v>40</v>
      </c>
      <c r="I103" s="1" t="s">
        <v>39</v>
      </c>
      <c r="J103" s="1"/>
      <c r="K103" s="1">
        <v>57</v>
      </c>
      <c r="L103" s="1">
        <f t="shared" si="34"/>
        <v>-15</v>
      </c>
      <c r="M103" s="1">
        <f t="shared" si="23"/>
        <v>42</v>
      </c>
      <c r="N103" s="1"/>
      <c r="O103" s="1">
        <v>68.400000000000006</v>
      </c>
      <c r="P103" s="1">
        <v>9.5999999999999943</v>
      </c>
      <c r="Q103" s="1">
        <f t="shared" si="24"/>
        <v>8.4</v>
      </c>
      <c r="R103" s="5"/>
      <c r="S103" s="5">
        <f t="shared" si="25"/>
        <v>0</v>
      </c>
      <c r="T103" s="5"/>
      <c r="U103" s="1"/>
      <c r="V103" s="1">
        <f t="shared" si="26"/>
        <v>13.809523809523808</v>
      </c>
      <c r="W103" s="1">
        <f t="shared" si="27"/>
        <v>13.809523809523808</v>
      </c>
      <c r="X103" s="1">
        <v>12.2</v>
      </c>
      <c r="Y103" s="1">
        <v>13.6</v>
      </c>
      <c r="Z103" s="1">
        <v>10.199999999999999</v>
      </c>
      <c r="AA103" s="1">
        <v>8.8000000000000007</v>
      </c>
      <c r="AB103" s="1">
        <v>10.6</v>
      </c>
      <c r="AC103" s="1">
        <v>13.2</v>
      </c>
      <c r="AD103" s="1">
        <v>11.4</v>
      </c>
      <c r="AE103" s="1">
        <v>11.8</v>
      </c>
      <c r="AF103" s="1">
        <v>8.6</v>
      </c>
      <c r="AG103" s="1">
        <v>2.8</v>
      </c>
      <c r="AH103" s="1" t="s">
        <v>151</v>
      </c>
      <c r="AI103" s="1">
        <f t="shared" si="28"/>
        <v>0</v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 t="s">
        <v>152</v>
      </c>
      <c r="B104" s="1" t="s">
        <v>38</v>
      </c>
      <c r="C104" s="1">
        <v>41.832000000000001</v>
      </c>
      <c r="D104" s="1">
        <v>14.628</v>
      </c>
      <c r="E104" s="1">
        <v>13.641999999999999</v>
      </c>
      <c r="F104" s="1">
        <v>28.2</v>
      </c>
      <c r="G104" s="8">
        <v>1</v>
      </c>
      <c r="H104" s="1">
        <v>45</v>
      </c>
      <c r="I104" s="1" t="s">
        <v>39</v>
      </c>
      <c r="J104" s="1"/>
      <c r="K104" s="1">
        <v>14.8</v>
      </c>
      <c r="L104" s="1">
        <f t="shared" si="34"/>
        <v>-1.1580000000000013</v>
      </c>
      <c r="M104" s="1">
        <f t="shared" si="23"/>
        <v>13.641999999999999</v>
      </c>
      <c r="N104" s="1"/>
      <c r="O104" s="1">
        <v>0</v>
      </c>
      <c r="P104" s="1">
        <v>0</v>
      </c>
      <c r="Q104" s="1">
        <f t="shared" si="24"/>
        <v>2.7283999999999997</v>
      </c>
      <c r="R104" s="5">
        <v>4</v>
      </c>
      <c r="S104" s="5">
        <f t="shared" si="25"/>
        <v>4</v>
      </c>
      <c r="T104" s="5"/>
      <c r="U104" s="1"/>
      <c r="V104" s="1">
        <f t="shared" si="26"/>
        <v>11.801788594047796</v>
      </c>
      <c r="W104" s="1">
        <f t="shared" si="27"/>
        <v>10.335727899135025</v>
      </c>
      <c r="X104" s="1">
        <v>1.6354</v>
      </c>
      <c r="Y104" s="1">
        <v>1.4</v>
      </c>
      <c r="Z104" s="1">
        <v>1.9156</v>
      </c>
      <c r="AA104" s="1">
        <v>2.4876</v>
      </c>
      <c r="AB104" s="1">
        <v>3.3363999999999998</v>
      </c>
      <c r="AC104" s="1">
        <v>3.0379999999999998</v>
      </c>
      <c r="AD104" s="1">
        <v>2.4356</v>
      </c>
      <c r="AE104" s="1">
        <v>1.885</v>
      </c>
      <c r="AF104" s="1">
        <v>1.6317999999999999</v>
      </c>
      <c r="AG104" s="1">
        <v>2.7069999999999999</v>
      </c>
      <c r="AH104" s="19" t="s">
        <v>162</v>
      </c>
      <c r="AI104" s="1">
        <f t="shared" si="28"/>
        <v>4</v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 t="s">
        <v>153</v>
      </c>
      <c r="B105" s="1" t="s">
        <v>38</v>
      </c>
      <c r="C105" s="1">
        <v>39.03</v>
      </c>
      <c r="D105" s="1">
        <v>5.3369999999999997</v>
      </c>
      <c r="E105" s="1">
        <v>20.408999999999999</v>
      </c>
      <c r="F105" s="1">
        <v>18.620999999999999</v>
      </c>
      <c r="G105" s="8">
        <v>1</v>
      </c>
      <c r="H105" s="1">
        <v>50</v>
      </c>
      <c r="I105" s="1" t="s">
        <v>39</v>
      </c>
      <c r="J105" s="1"/>
      <c r="K105" s="1">
        <v>20.55</v>
      </c>
      <c r="L105" s="1">
        <f t="shared" si="34"/>
        <v>-0.14100000000000179</v>
      </c>
      <c r="M105" s="1">
        <f t="shared" si="23"/>
        <v>20.408999999999999</v>
      </c>
      <c r="N105" s="1"/>
      <c r="O105" s="1">
        <v>0</v>
      </c>
      <c r="P105" s="1">
        <v>0</v>
      </c>
      <c r="Q105" s="1">
        <f t="shared" si="24"/>
        <v>4.0817999999999994</v>
      </c>
      <c r="R105" s="5">
        <f t="shared" si="32"/>
        <v>26.278799999999993</v>
      </c>
      <c r="S105" s="5">
        <f t="shared" si="25"/>
        <v>26.278799999999993</v>
      </c>
      <c r="T105" s="5"/>
      <c r="U105" s="1"/>
      <c r="V105" s="1">
        <f t="shared" si="26"/>
        <v>11</v>
      </c>
      <c r="W105" s="1">
        <f t="shared" si="27"/>
        <v>4.5619579597236513</v>
      </c>
      <c r="X105" s="1">
        <v>1.9366000000000001</v>
      </c>
      <c r="Y105" s="1">
        <v>1.35</v>
      </c>
      <c r="Z105" s="1">
        <v>1.6324000000000001</v>
      </c>
      <c r="AA105" s="1">
        <v>1.6372</v>
      </c>
      <c r="AB105" s="1">
        <v>0.54480000000000006</v>
      </c>
      <c r="AC105" s="1">
        <v>2.1896</v>
      </c>
      <c r="AD105" s="1">
        <v>4.6516000000000002</v>
      </c>
      <c r="AE105" s="1">
        <v>3.2839999999999998</v>
      </c>
      <c r="AF105" s="1">
        <v>1.9283999999999999</v>
      </c>
      <c r="AG105" s="1">
        <v>2.2071999999999998</v>
      </c>
      <c r="AH105" s="1"/>
      <c r="AI105" s="1">
        <f t="shared" si="28"/>
        <v>26</v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1" t="s">
        <v>154</v>
      </c>
      <c r="B106" s="11" t="s">
        <v>44</v>
      </c>
      <c r="C106" s="11">
        <v>35</v>
      </c>
      <c r="D106" s="11"/>
      <c r="E106" s="11">
        <v>27</v>
      </c>
      <c r="F106" s="11">
        <v>6</v>
      </c>
      <c r="G106" s="12">
        <v>0</v>
      </c>
      <c r="H106" s="11">
        <v>40</v>
      </c>
      <c r="I106" s="11" t="s">
        <v>52</v>
      </c>
      <c r="J106" s="11"/>
      <c r="K106" s="11">
        <v>29</v>
      </c>
      <c r="L106" s="11">
        <f t="shared" si="34"/>
        <v>-2</v>
      </c>
      <c r="M106" s="11">
        <f t="shared" si="23"/>
        <v>27</v>
      </c>
      <c r="N106" s="11"/>
      <c r="O106" s="11">
        <v>0</v>
      </c>
      <c r="P106" s="11">
        <v>0</v>
      </c>
      <c r="Q106" s="11">
        <f t="shared" si="24"/>
        <v>5.4</v>
      </c>
      <c r="R106" s="13"/>
      <c r="S106" s="5">
        <f t="shared" si="25"/>
        <v>0</v>
      </c>
      <c r="T106" s="13"/>
      <c r="U106" s="11"/>
      <c r="V106" s="1">
        <f t="shared" si="26"/>
        <v>1.1111111111111109</v>
      </c>
      <c r="W106" s="11">
        <f t="shared" si="27"/>
        <v>1.1111111111111109</v>
      </c>
      <c r="X106" s="11">
        <v>6.6</v>
      </c>
      <c r="Y106" s="11">
        <v>8</v>
      </c>
      <c r="Z106" s="11">
        <v>6.8</v>
      </c>
      <c r="AA106" s="11">
        <v>5.4</v>
      </c>
      <c r="AB106" s="11">
        <v>7</v>
      </c>
      <c r="AC106" s="11">
        <v>7.6</v>
      </c>
      <c r="AD106" s="11">
        <v>5</v>
      </c>
      <c r="AE106" s="11">
        <v>5.2</v>
      </c>
      <c r="AF106" s="11">
        <v>4</v>
      </c>
      <c r="AG106" s="11">
        <v>1.2</v>
      </c>
      <c r="AH106" s="11" t="s">
        <v>53</v>
      </c>
      <c r="AI106" s="1">
        <f t="shared" si="28"/>
        <v>0</v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 t="s">
        <v>155</v>
      </c>
      <c r="B107" s="1" t="s">
        <v>44</v>
      </c>
      <c r="C107" s="1">
        <v>22</v>
      </c>
      <c r="D107" s="1">
        <v>24</v>
      </c>
      <c r="E107" s="1">
        <v>26</v>
      </c>
      <c r="F107" s="1">
        <v>19</v>
      </c>
      <c r="G107" s="8">
        <v>0.3</v>
      </c>
      <c r="H107" s="1">
        <v>40</v>
      </c>
      <c r="I107" s="1" t="s">
        <v>39</v>
      </c>
      <c r="J107" s="1"/>
      <c r="K107" s="1">
        <v>34</v>
      </c>
      <c r="L107" s="1">
        <f t="shared" si="34"/>
        <v>-8</v>
      </c>
      <c r="M107" s="1">
        <f t="shared" si="23"/>
        <v>26</v>
      </c>
      <c r="N107" s="1"/>
      <c r="O107" s="1">
        <v>6</v>
      </c>
      <c r="P107" s="1">
        <v>27</v>
      </c>
      <c r="Q107" s="1">
        <f t="shared" si="24"/>
        <v>5.2</v>
      </c>
      <c r="R107" s="5">
        <f t="shared" ref="R107" si="35">11*Q107-P107-O107-F107</f>
        <v>5.2000000000000028</v>
      </c>
      <c r="S107" s="5">
        <f t="shared" si="25"/>
        <v>5.2000000000000028</v>
      </c>
      <c r="T107" s="5"/>
      <c r="U107" s="1"/>
      <c r="V107" s="1">
        <f t="shared" si="26"/>
        <v>11</v>
      </c>
      <c r="W107" s="1">
        <f t="shared" si="27"/>
        <v>10</v>
      </c>
      <c r="X107" s="1">
        <v>6</v>
      </c>
      <c r="Y107" s="1">
        <v>4</v>
      </c>
      <c r="Z107" s="1">
        <v>1.6</v>
      </c>
      <c r="AA107" s="1">
        <v>1.6</v>
      </c>
      <c r="AB107" s="1">
        <v>4.5999999999999996</v>
      </c>
      <c r="AC107" s="1">
        <v>7</v>
      </c>
      <c r="AD107" s="1">
        <v>4.2</v>
      </c>
      <c r="AE107" s="1">
        <v>4.2</v>
      </c>
      <c r="AF107" s="1">
        <v>6</v>
      </c>
      <c r="AG107" s="1">
        <v>5.2</v>
      </c>
      <c r="AH107" s="1"/>
      <c r="AI107" s="1">
        <f t="shared" si="28"/>
        <v>2</v>
      </c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 t="s">
        <v>156</v>
      </c>
      <c r="B108" s="1" t="s">
        <v>44</v>
      </c>
      <c r="C108" s="1">
        <v>44</v>
      </c>
      <c r="D108" s="1">
        <v>15</v>
      </c>
      <c r="E108" s="1">
        <v>58</v>
      </c>
      <c r="F108" s="1">
        <v>1</v>
      </c>
      <c r="G108" s="8">
        <v>0.12</v>
      </c>
      <c r="H108" s="1">
        <v>45</v>
      </c>
      <c r="I108" s="1" t="s">
        <v>39</v>
      </c>
      <c r="J108" s="1"/>
      <c r="K108" s="1">
        <v>60</v>
      </c>
      <c r="L108" s="1">
        <f t="shared" si="34"/>
        <v>-2</v>
      </c>
      <c r="M108" s="1">
        <f t="shared" si="23"/>
        <v>58</v>
      </c>
      <c r="N108" s="1"/>
      <c r="O108" s="1">
        <v>8.8000000000000114</v>
      </c>
      <c r="P108" s="1">
        <v>25.199999999999989</v>
      </c>
      <c r="Q108" s="1">
        <f t="shared" si="24"/>
        <v>11.6</v>
      </c>
      <c r="R108" s="5">
        <f>9*Q108-P108-O108-F108</f>
        <v>69.399999999999991</v>
      </c>
      <c r="S108" s="5">
        <f t="shared" si="25"/>
        <v>69.399999999999991</v>
      </c>
      <c r="T108" s="5"/>
      <c r="U108" s="1"/>
      <c r="V108" s="1">
        <f t="shared" si="26"/>
        <v>9</v>
      </c>
      <c r="W108" s="1">
        <f t="shared" si="27"/>
        <v>3.0172413793103448</v>
      </c>
      <c r="X108" s="1">
        <v>6</v>
      </c>
      <c r="Y108" s="1">
        <v>5.8</v>
      </c>
      <c r="Z108" s="1">
        <v>4.8</v>
      </c>
      <c r="AA108" s="1">
        <v>7.4</v>
      </c>
      <c r="AB108" s="1">
        <v>8.4</v>
      </c>
      <c r="AC108" s="1">
        <v>5.8</v>
      </c>
      <c r="AD108" s="1">
        <v>6</v>
      </c>
      <c r="AE108" s="1">
        <v>2.2000000000000002</v>
      </c>
      <c r="AF108" s="1">
        <v>1.6</v>
      </c>
      <c r="AG108" s="1">
        <v>5.4</v>
      </c>
      <c r="AH108" s="1"/>
      <c r="AI108" s="1">
        <f t="shared" si="28"/>
        <v>8</v>
      </c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0" t="s">
        <v>157</v>
      </c>
      <c r="B109" s="1" t="s">
        <v>38</v>
      </c>
      <c r="C109" s="1"/>
      <c r="D109" s="1"/>
      <c r="E109" s="1"/>
      <c r="F109" s="1"/>
      <c r="G109" s="8">
        <v>1</v>
      </c>
      <c r="H109" s="1">
        <v>180</v>
      </c>
      <c r="I109" s="1" t="s">
        <v>39</v>
      </c>
      <c r="J109" s="1"/>
      <c r="K109" s="1"/>
      <c r="L109" s="1">
        <f t="shared" si="34"/>
        <v>0</v>
      </c>
      <c r="M109" s="1">
        <f t="shared" si="23"/>
        <v>0</v>
      </c>
      <c r="N109" s="1"/>
      <c r="O109" s="1"/>
      <c r="P109" s="10"/>
      <c r="Q109" s="1">
        <f t="shared" si="24"/>
        <v>0</v>
      </c>
      <c r="R109" s="17">
        <v>4</v>
      </c>
      <c r="S109" s="5">
        <f t="shared" si="25"/>
        <v>4</v>
      </c>
      <c r="T109" s="5"/>
      <c r="U109" s="1"/>
      <c r="V109" s="1" t="e">
        <f t="shared" si="26"/>
        <v>#DIV/0!</v>
      </c>
      <c r="W109" s="1" t="e">
        <f t="shared" si="27"/>
        <v>#DIV/0!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0" t="s">
        <v>158</v>
      </c>
      <c r="AI109" s="1">
        <f t="shared" si="28"/>
        <v>4</v>
      </c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8" t="s">
        <v>159</v>
      </c>
      <c r="B110" s="1" t="s">
        <v>44</v>
      </c>
      <c r="C110" s="1"/>
      <c r="D110" s="1"/>
      <c r="E110" s="1"/>
      <c r="F110" s="1"/>
      <c r="G110" s="8">
        <v>0.05</v>
      </c>
      <c r="H110" s="1">
        <v>90</v>
      </c>
      <c r="I110" s="1" t="s">
        <v>39</v>
      </c>
      <c r="J110" s="1"/>
      <c r="K110" s="1"/>
      <c r="L110" s="1">
        <f t="shared" si="34"/>
        <v>0</v>
      </c>
      <c r="M110" s="1">
        <f t="shared" si="23"/>
        <v>0</v>
      </c>
      <c r="N110" s="1"/>
      <c r="O110" s="1"/>
      <c r="P110" s="1">
        <v>10</v>
      </c>
      <c r="Q110" s="1">
        <f t="shared" si="24"/>
        <v>0</v>
      </c>
      <c r="R110" s="5"/>
      <c r="S110" s="5">
        <f t="shared" ref="S110:S111" si="36">T110</f>
        <v>80</v>
      </c>
      <c r="T110" s="20">
        <v>80</v>
      </c>
      <c r="U110" s="21" t="s">
        <v>166</v>
      </c>
      <c r="V110" s="1" t="e">
        <f t="shared" si="26"/>
        <v>#DIV/0!</v>
      </c>
      <c r="W110" s="1" t="e">
        <f t="shared" si="27"/>
        <v>#DIV/0!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160</v>
      </c>
      <c r="AI110" s="1">
        <f t="shared" si="28"/>
        <v>4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8" t="s">
        <v>161</v>
      </c>
      <c r="B111" s="1" t="s">
        <v>44</v>
      </c>
      <c r="C111" s="1"/>
      <c r="D111" s="1"/>
      <c r="E111" s="1"/>
      <c r="F111" s="1"/>
      <c r="G111" s="8">
        <v>7.0000000000000007E-2</v>
      </c>
      <c r="H111" s="1">
        <v>90</v>
      </c>
      <c r="I111" s="1" t="s">
        <v>39</v>
      </c>
      <c r="J111" s="1"/>
      <c r="K111" s="1"/>
      <c r="L111" s="1">
        <f t="shared" si="34"/>
        <v>0</v>
      </c>
      <c r="M111" s="1">
        <f t="shared" si="23"/>
        <v>0</v>
      </c>
      <c r="N111" s="1"/>
      <c r="O111" s="1">
        <v>80</v>
      </c>
      <c r="P111" s="1">
        <v>0</v>
      </c>
      <c r="Q111" s="1">
        <f t="shared" si="24"/>
        <v>0</v>
      </c>
      <c r="R111" s="5"/>
      <c r="S111" s="5">
        <f t="shared" si="36"/>
        <v>30</v>
      </c>
      <c r="T111" s="20">
        <v>30</v>
      </c>
      <c r="U111" s="21" t="s">
        <v>166</v>
      </c>
      <c r="V111" s="1" t="e">
        <f t="shared" si="26"/>
        <v>#DIV/0!</v>
      </c>
      <c r="W111" s="1" t="e">
        <f t="shared" si="27"/>
        <v>#DIV/0!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141</v>
      </c>
      <c r="AI111" s="1">
        <f t="shared" si="28"/>
        <v>2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</sheetData>
  <autoFilter ref="A3:AI111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2025-10-07T10:08:08Z</dcterms:created>
  <dcterms:modified xsi:type="dcterms:W3CDTF">2025-10-08T08:31:27Z</dcterms:modified>
</cp:coreProperties>
</file>