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0AC3C22-F20C-43F6-8CA4-B2E5DD3484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08" i="1" l="1"/>
  <c r="Q508" i="1"/>
  <c r="X497" i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425" i="1" s="1"/>
  <c r="P423" i="1"/>
  <c r="X420" i="1"/>
  <c r="Y419" i="1"/>
  <c r="X419" i="1"/>
  <c r="BP418" i="1"/>
  <c r="BO418" i="1"/>
  <c r="BN418" i="1"/>
  <c r="BM418" i="1"/>
  <c r="Z418" i="1"/>
  <c r="Z419" i="1" s="1"/>
  <c r="Y418" i="1"/>
  <c r="X508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Y373" i="1"/>
  <c r="X373" i="1"/>
  <c r="BP372" i="1"/>
  <c r="BO372" i="1"/>
  <c r="BN372" i="1"/>
  <c r="BM372" i="1"/>
  <c r="Z372" i="1"/>
  <c r="Z373" i="1" s="1"/>
  <c r="Y372" i="1"/>
  <c r="Y374" i="1" s="1"/>
  <c r="P372" i="1"/>
  <c r="X370" i="1"/>
  <c r="Y369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Y303" i="1" s="1"/>
  <c r="P295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8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Y237" i="1" s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H508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8" i="1" s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8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Y69" i="1"/>
  <c r="X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4" i="1" s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X500" i="1" s="1"/>
  <c r="BM22" i="1"/>
  <c r="Y22" i="1"/>
  <c r="P22" i="1"/>
  <c r="H10" i="1"/>
  <c r="H9" i="1"/>
  <c r="A9" i="1"/>
  <c r="D7" i="1"/>
  <c r="Q6" i="1"/>
  <c r="P2" i="1"/>
  <c r="B508" i="1" l="1"/>
  <c r="Y23" i="1"/>
  <c r="BP22" i="1"/>
  <c r="BN22" i="1"/>
  <c r="Z22" i="1"/>
  <c r="Z23" i="1" s="1"/>
  <c r="F10" i="1"/>
  <c r="J9" i="1"/>
  <c r="F9" i="1"/>
  <c r="A10" i="1"/>
  <c r="X499" i="1"/>
  <c r="X501" i="1" s="1"/>
  <c r="X502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Y58" i="1"/>
  <c r="BP51" i="1"/>
  <c r="BN51" i="1"/>
  <c r="Z51" i="1"/>
  <c r="D508" i="1"/>
  <c r="BP55" i="1"/>
  <c r="BN55" i="1"/>
  <c r="Z55" i="1"/>
  <c r="Y64" i="1"/>
  <c r="Z69" i="1"/>
  <c r="BP67" i="1"/>
  <c r="BN67" i="1"/>
  <c r="Z67" i="1"/>
  <c r="Y78" i="1"/>
  <c r="BP75" i="1"/>
  <c r="BN75" i="1"/>
  <c r="Z75" i="1"/>
  <c r="BP88" i="1"/>
  <c r="BN88" i="1"/>
  <c r="Z88" i="1"/>
  <c r="Y24" i="1"/>
  <c r="Y31" i="1"/>
  <c r="BP26" i="1"/>
  <c r="BN26" i="1"/>
  <c r="Z26" i="1"/>
  <c r="Z31" i="1" s="1"/>
  <c r="BP30" i="1"/>
  <c r="BN30" i="1"/>
  <c r="Z30" i="1"/>
  <c r="Y32" i="1"/>
  <c r="Y35" i="1"/>
  <c r="BP34" i="1"/>
  <c r="BN34" i="1"/>
  <c r="Z34" i="1"/>
  <c r="Z35" i="1" s="1"/>
  <c r="Y36" i="1"/>
  <c r="C508" i="1"/>
  <c r="Y43" i="1"/>
  <c r="BP40" i="1"/>
  <c r="BN40" i="1"/>
  <c r="Z40" i="1"/>
  <c r="Z43" i="1" s="1"/>
  <c r="BP53" i="1"/>
  <c r="BN53" i="1"/>
  <c r="Z53" i="1"/>
  <c r="Y57" i="1"/>
  <c r="BP61" i="1"/>
  <c r="BN61" i="1"/>
  <c r="Z61" i="1"/>
  <c r="Z63" i="1" s="1"/>
  <c r="BP73" i="1"/>
  <c r="BN73" i="1"/>
  <c r="Z73" i="1"/>
  <c r="Z77" i="1" s="1"/>
  <c r="Y77" i="1"/>
  <c r="BP81" i="1"/>
  <c r="BN81" i="1"/>
  <c r="Z81" i="1"/>
  <c r="Z82" i="1" s="1"/>
  <c r="Y83" i="1"/>
  <c r="E508" i="1"/>
  <c r="Y89" i="1"/>
  <c r="BP86" i="1"/>
  <c r="BN86" i="1"/>
  <c r="Z86" i="1"/>
  <c r="Z89" i="1" s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Z269" i="1"/>
  <c r="BP267" i="1"/>
  <c r="BN267" i="1"/>
  <c r="Z267" i="1"/>
  <c r="BP290" i="1"/>
  <c r="BN290" i="1"/>
  <c r="Z290" i="1"/>
  <c r="BP298" i="1"/>
  <c r="BN298" i="1"/>
  <c r="Z298" i="1"/>
  <c r="Y302" i="1"/>
  <c r="BP306" i="1"/>
  <c r="BN306" i="1"/>
  <c r="Z306" i="1"/>
  <c r="Z310" i="1" s="1"/>
  <c r="Y310" i="1"/>
  <c r="Z316" i="1"/>
  <c r="BP314" i="1"/>
  <c r="BN314" i="1"/>
  <c r="Z314" i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Z353" i="1" s="1"/>
  <c r="BP377" i="1"/>
  <c r="BN377" i="1"/>
  <c r="Z377" i="1"/>
  <c r="Z378" i="1" s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X498" i="1"/>
  <c r="Z93" i="1"/>
  <c r="Z96" i="1" s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Z117" i="1" s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Z149" i="1" s="1"/>
  <c r="BN147" i="1"/>
  <c r="I508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08" i="1"/>
  <c r="Z182" i="1"/>
  <c r="Z183" i="1" s="1"/>
  <c r="BN182" i="1"/>
  <c r="Y183" i="1"/>
  <c r="Z186" i="1"/>
  <c r="Z188" i="1" s="1"/>
  <c r="BN186" i="1"/>
  <c r="BP186" i="1"/>
  <c r="Z192" i="1"/>
  <c r="Z199" i="1" s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08" i="1"/>
  <c r="Z221" i="1"/>
  <c r="Z229" i="1" s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Z245" i="1" s="1"/>
  <c r="BN240" i="1"/>
  <c r="BP240" i="1"/>
  <c r="Z241" i="1"/>
  <c r="BN241" i="1"/>
  <c r="Z243" i="1"/>
  <c r="BN243" i="1"/>
  <c r="Z250" i="1"/>
  <c r="Z254" i="1" s="1"/>
  <c r="BN250" i="1"/>
  <c r="Z252" i="1"/>
  <c r="BN252" i="1"/>
  <c r="M508" i="1"/>
  <c r="Y263" i="1"/>
  <c r="Z260" i="1"/>
  <c r="Z262" i="1" s="1"/>
  <c r="BN260" i="1"/>
  <c r="Z261" i="1"/>
  <c r="BN261" i="1"/>
  <c r="Y262" i="1"/>
  <c r="O508" i="1"/>
  <c r="Y269" i="1"/>
  <c r="Z292" i="1"/>
  <c r="BP288" i="1"/>
  <c r="BN288" i="1"/>
  <c r="Z288" i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Z329" i="1" s="1"/>
  <c r="BP335" i="1"/>
  <c r="BN335" i="1"/>
  <c r="Z335" i="1"/>
  <c r="Y337" i="1"/>
  <c r="T508" i="1"/>
  <c r="Y348" i="1"/>
  <c r="BP341" i="1"/>
  <c r="BN341" i="1"/>
  <c r="Z341" i="1"/>
  <c r="Z348" i="1" s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Z369" i="1" s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41" i="1" s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447" i="1" l="1"/>
  <c r="Z323" i="1"/>
  <c r="Z211" i="1"/>
  <c r="Z104" i="1"/>
  <c r="Z336" i="1"/>
  <c r="Y500" i="1"/>
  <c r="Z477" i="1"/>
  <c r="Z397" i="1"/>
  <c r="Y498" i="1"/>
  <c r="Z57" i="1"/>
  <c r="Z503" i="1" s="1"/>
  <c r="Y499" i="1"/>
  <c r="Y502" i="1"/>
  <c r="Y501" i="1" l="1"/>
</calcChain>
</file>

<file path=xl/sharedStrings.xml><?xml version="1.0" encoding="utf-8"?>
<sst xmlns="http://schemas.openxmlformats.org/spreadsheetml/2006/main" count="2188" uniqueCount="796">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</sst>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45943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0.41666666666666669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3</v>
      </c>
      <c r="Y34" s="544">
        <f>IFERROR(IF(X34="",0,CEILING((X34/$H34),1)*$H34),"")</f>
        <v>3</v>
      </c>
      <c r="Z34" s="36">
        <f>IFERROR(IF(Y34=0,"",ROUNDUP(Y34/H34,0)*0.00651),"")</f>
        <v>3.2550000000000003E-2</v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4.1099999999999994</v>
      </c>
      <c r="BN34" s="64">
        <f>IFERROR(Y34*I34/H34,"0")</f>
        <v>4.1099999999999994</v>
      </c>
      <c r="BO34" s="64">
        <f>IFERROR(1/J34*(X34/H34),"0")</f>
        <v>2.7472527472527476E-2</v>
      </c>
      <c r="BP34" s="64">
        <f>IFERROR(1/J34*(Y34/H34),"0")</f>
        <v>2.7472527472527476E-2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5</v>
      </c>
      <c r="Y35" s="545">
        <f>IFERROR(Y34/H34,"0")</f>
        <v>5</v>
      </c>
      <c r="Z35" s="545">
        <f>IFERROR(IF(Z34="",0,Z34),"0")</f>
        <v>3.2550000000000003E-2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3</v>
      </c>
      <c r="Y36" s="545">
        <f>IFERROR(SUM(Y34:Y34),"0")</f>
        <v>3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1080</v>
      </c>
      <c r="Y40" s="544">
        <f>IFERROR(IF(X40="",0,CEILING((X40/$H40),1)*$H40),"")</f>
        <v>1080</v>
      </c>
      <c r="Z40" s="36">
        <f>IFERROR(IF(Y40=0,"",ROUNDUP(Y40/H40,0)*0.01898),"")</f>
        <v>1.8980000000000001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1123.4999999999998</v>
      </c>
      <c r="BN40" s="64">
        <f>IFERROR(Y40*I40/H40,"0")</f>
        <v>1123.4999999999998</v>
      </c>
      <c r="BO40" s="64">
        <f>IFERROR(1/J40*(X40/H40),"0")</f>
        <v>1.5625</v>
      </c>
      <c r="BP40" s="64">
        <f>IFERROR(1/J40*(Y40/H40),"0")</f>
        <v>1.5625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35</v>
      </c>
      <c r="Y42" s="544">
        <f>IFERROR(IF(X42="",0,CEILING((X42/$H42),1)*$H42),"")</f>
        <v>37</v>
      </c>
      <c r="Z42" s="36">
        <f>IFERROR(IF(Y42=0,"",ROUNDUP(Y42/H42,0)*0.00902),"")</f>
        <v>9.0200000000000002E-2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36.986486486486484</v>
      </c>
      <c r="BN42" s="64">
        <f>IFERROR(Y42*I42/H42,"0")</f>
        <v>39.1</v>
      </c>
      <c r="BO42" s="64">
        <f>IFERROR(1/J42*(X42/H42),"0")</f>
        <v>7.1662571662571672E-2</v>
      </c>
      <c r="BP42" s="64">
        <f>IFERROR(1/J42*(Y42/H42),"0")</f>
        <v>7.575757575757576E-2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109.45945945945945</v>
      </c>
      <c r="Y43" s="545">
        <f>IFERROR(Y40/H40,"0")+IFERROR(Y41/H41,"0")+IFERROR(Y42/H42,"0")</f>
        <v>110</v>
      </c>
      <c r="Z43" s="545">
        <f>IFERROR(IF(Z40="",0,Z40),"0")+IFERROR(IF(Z41="",0,Z41),"0")+IFERROR(IF(Z42="",0,Z42),"0")</f>
        <v>1.9882000000000002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1115</v>
      </c>
      <c r="Y44" s="545">
        <f>IFERROR(SUM(Y40:Y42),"0")</f>
        <v>1117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156</v>
      </c>
      <c r="Y51" s="544">
        <f t="shared" ref="Y51:Y56" si="0">IFERROR(IF(X51="",0,CEILING((X51/$H51),1)*$H51),"")</f>
        <v>156.79999999999998</v>
      </c>
      <c r="Z51" s="36">
        <f>IFERROR(IF(Y51=0,"",ROUNDUP(Y51/H51,0)*0.01898),"")</f>
        <v>0.26572000000000001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162.05892857142857</v>
      </c>
      <c r="BN51" s="64">
        <f t="shared" ref="BN51:BN56" si="2">IFERROR(Y51*I51/H51,"0")</f>
        <v>162.88999999999999</v>
      </c>
      <c r="BO51" s="64">
        <f t="shared" ref="BO51:BO56" si="3">IFERROR(1/J51*(X51/H51),"0")</f>
        <v>0.21763392857142858</v>
      </c>
      <c r="BP51" s="64">
        <f t="shared" ref="BP51:BP56" si="4">IFERROR(1/J51*(Y51/H51),"0")</f>
        <v>0.21875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93</v>
      </c>
      <c r="Y52" s="544">
        <f t="shared" si="0"/>
        <v>97.2</v>
      </c>
      <c r="Z52" s="36">
        <f>IFERROR(IF(Y52=0,"",ROUNDUP(Y52/H52,0)*0.01898),"")</f>
        <v>0.17082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96.745833333333323</v>
      </c>
      <c r="BN52" s="64">
        <f t="shared" si="2"/>
        <v>101.11499999999998</v>
      </c>
      <c r="BO52" s="64">
        <f t="shared" si="3"/>
        <v>0.1345486111111111</v>
      </c>
      <c r="BP52" s="64">
        <f t="shared" si="4"/>
        <v>0.140625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21</v>
      </c>
      <c r="Y54" s="544">
        <f t="shared" si="0"/>
        <v>24</v>
      </c>
      <c r="Z54" s="36">
        <f>IFERROR(IF(Y54=0,"",ROUNDUP(Y54/H54,0)*0.00902),"")</f>
        <v>5.4120000000000001E-2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22.102499999999999</v>
      </c>
      <c r="BN54" s="64">
        <f t="shared" si="2"/>
        <v>25.259999999999998</v>
      </c>
      <c r="BO54" s="64">
        <f t="shared" si="3"/>
        <v>3.9772727272727272E-2</v>
      </c>
      <c r="BP54" s="64">
        <f t="shared" si="4"/>
        <v>4.5454545454545456E-2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27.789682539682538</v>
      </c>
      <c r="Y57" s="545">
        <f>IFERROR(Y51/H51,"0")+IFERROR(Y52/H52,"0")+IFERROR(Y53/H53,"0")+IFERROR(Y54/H54,"0")+IFERROR(Y55/H55,"0")+IFERROR(Y56/H56,"0")</f>
        <v>29</v>
      </c>
      <c r="Z57" s="545">
        <f>IFERROR(IF(Z51="",0,Z51),"0")+IFERROR(IF(Z52="",0,Z52),"0")+IFERROR(IF(Z53="",0,Z53),"0")+IFERROR(IF(Z54="",0,Z54),"0")+IFERROR(IF(Z55="",0,Z55),"0")+IFERROR(IF(Z56="",0,Z56),"0")</f>
        <v>0.49066000000000004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270</v>
      </c>
      <c r="Y58" s="545">
        <f>IFERROR(SUM(Y51:Y56),"0")</f>
        <v>278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59</v>
      </c>
      <c r="Y60" s="544">
        <f>IFERROR(IF(X60="",0,CEILING((X60/$H60),1)*$H60),"")</f>
        <v>64.800000000000011</v>
      </c>
      <c r="Z60" s="36">
        <f>IFERROR(IF(Y60=0,"",ROUNDUP(Y60/H60,0)*0.01898),"")</f>
        <v>0.11388000000000001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61.376388888888883</v>
      </c>
      <c r="BN60" s="64">
        <f>IFERROR(Y60*I60/H60,"0")</f>
        <v>67.410000000000011</v>
      </c>
      <c r="BO60" s="64">
        <f>IFERROR(1/J60*(X60/H60),"0")</f>
        <v>8.5358796296296294E-2</v>
      </c>
      <c r="BP60" s="64">
        <f>IFERROR(1/J60*(Y60/H60),"0")</f>
        <v>9.3750000000000014E-2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5.4629629629629628</v>
      </c>
      <c r="Y63" s="545">
        <f>IFERROR(Y60/H60,"0")+IFERROR(Y61/H61,"0")+IFERROR(Y62/H62,"0")</f>
        <v>6.0000000000000009</v>
      </c>
      <c r="Z63" s="545">
        <f>IFERROR(IF(Z60="",0,Z60),"0")+IFERROR(IF(Z61="",0,Z61),"0")+IFERROR(IF(Z62="",0,Z62),"0")</f>
        <v>0.11388000000000001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59</v>
      </c>
      <c r="Y64" s="545">
        <f>IFERROR(SUM(Y60:Y62),"0")</f>
        <v>64.800000000000011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6</v>
      </c>
      <c r="Y73" s="544">
        <f>IFERROR(IF(X73="",0,CEILING((X73/$H73),1)*$H73),"")</f>
        <v>8.4</v>
      </c>
      <c r="Z73" s="36">
        <f>IFERROR(IF(Y73=0,"",ROUNDUP(Y73/H73,0)*0.01898),"")</f>
        <v>1.898E-2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6.3107142857142859</v>
      </c>
      <c r="BN73" s="64">
        <f>IFERROR(Y73*I73/H73,"0")</f>
        <v>8.8350000000000009</v>
      </c>
      <c r="BO73" s="64">
        <f>IFERROR(1/J73*(X73/H73),"0")</f>
        <v>1.1160714285714286E-2</v>
      </c>
      <c r="BP73" s="64">
        <f>IFERROR(1/J73*(Y73/H73),"0")</f>
        <v>1.5625E-2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0.7142857142857143</v>
      </c>
      <c r="Y77" s="545">
        <f>IFERROR(Y72/H72,"0")+IFERROR(Y73/H73,"0")+IFERROR(Y74/H74,"0")+IFERROR(Y75/H75,"0")+IFERROR(Y76/H76,"0")</f>
        <v>1</v>
      </c>
      <c r="Z77" s="545">
        <f>IFERROR(IF(Z72="",0,Z72),"0")+IFERROR(IF(Z73="",0,Z73),"0")+IFERROR(IF(Z74="",0,Z74),"0")+IFERROR(IF(Z75="",0,Z75),"0")+IFERROR(IF(Z76="",0,Z76),"0")</f>
        <v>1.898E-2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6</v>
      </c>
      <c r="Y78" s="545">
        <f>IFERROR(SUM(Y72:Y76),"0")</f>
        <v>8.4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80</v>
      </c>
      <c r="Y80" s="544">
        <f>IFERROR(IF(X80="",0,CEILING((X80/$H80),1)*$H80),"")</f>
        <v>85.8</v>
      </c>
      <c r="Z80" s="36">
        <f>IFERROR(IF(Y80=0,"",ROUNDUP(Y80/H80,0)*0.01898),"")</f>
        <v>0.20877999999999999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84.461538461538453</v>
      </c>
      <c r="BN80" s="64">
        <f>IFERROR(Y80*I80/H80,"0")</f>
        <v>90.58499999999998</v>
      </c>
      <c r="BO80" s="64">
        <f>IFERROR(1/J80*(X80/H80),"0")</f>
        <v>0.16025641025641027</v>
      </c>
      <c r="BP80" s="64">
        <f>IFERROR(1/J80*(Y80/H80),"0")</f>
        <v>0.171875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11</v>
      </c>
      <c r="Y81" s="544">
        <f>IFERROR(IF(X81="",0,CEILING((X81/$H81),1)*$H81),"")</f>
        <v>12</v>
      </c>
      <c r="Z81" s="36">
        <f>IFERROR(IF(Y81=0,"",ROUNDUP(Y81/H81,0)*0.00902),"")</f>
        <v>4.5100000000000001E-2</v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11.962499999999999</v>
      </c>
      <c r="BN81" s="64">
        <f>IFERROR(Y81*I81/H81,"0")</f>
        <v>13.05</v>
      </c>
      <c r="BO81" s="64">
        <f>IFERROR(1/J81*(X81/H81),"0")</f>
        <v>3.4722222222222231E-2</v>
      </c>
      <c r="BP81" s="64">
        <f>IFERROR(1/J81*(Y81/H81),"0")</f>
        <v>3.787878787878788E-2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14.839743589743591</v>
      </c>
      <c r="Y82" s="545">
        <f>IFERROR(Y80/H80,"0")+IFERROR(Y81/H81,"0")</f>
        <v>16</v>
      </c>
      <c r="Z82" s="545">
        <f>IFERROR(IF(Z80="",0,Z80),"0")+IFERROR(IF(Z81="",0,Z81),"0")</f>
        <v>0.25387999999999999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91</v>
      </c>
      <c r="Y83" s="545">
        <f>IFERROR(SUM(Y80:Y81),"0")</f>
        <v>97.8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150</v>
      </c>
      <c r="Y86" s="544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68</v>
      </c>
      <c r="Y88" s="544">
        <f>IFERROR(IF(X88="",0,CEILING((X88/$H88),1)*$H88),"")</f>
        <v>72</v>
      </c>
      <c r="Z88" s="36">
        <f>IFERROR(IF(Y88=0,"",ROUNDUP(Y88/H88,0)*0.00902),"")</f>
        <v>0.14432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71.173333333333332</v>
      </c>
      <c r="BN88" s="64">
        <f>IFERROR(Y88*I88/H88,"0")</f>
        <v>75.36</v>
      </c>
      <c r="BO88" s="64">
        <f>IFERROR(1/J88*(X88/H88),"0")</f>
        <v>0.11447811447811448</v>
      </c>
      <c r="BP88" s="64">
        <f>IFERROR(1/J88*(Y88/H88),"0")</f>
        <v>0.12121212121212122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29</v>
      </c>
      <c r="Y89" s="545">
        <f>IFERROR(Y86/H86,"0")+IFERROR(Y87/H87,"0")+IFERROR(Y88/H88,"0")</f>
        <v>30</v>
      </c>
      <c r="Z89" s="545">
        <f>IFERROR(IF(Z86="",0,Z86),"0")+IFERROR(IF(Z87="",0,Z87),"0")+IFERROR(IF(Z88="",0,Z88),"0")</f>
        <v>0.41004000000000002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218</v>
      </c>
      <c r="Y90" s="545">
        <f>IFERROR(SUM(Y86:Y88),"0")</f>
        <v>223.20000000000002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97</v>
      </c>
      <c r="Y92" s="544">
        <f>IFERROR(IF(X92="",0,CEILING((X92/$H92),1)*$H92),"")</f>
        <v>97.199999999999989</v>
      </c>
      <c r="Z92" s="36">
        <f>IFERROR(IF(Y92=0,"",ROUNDUP(Y92/H92,0)*0.01898),"")</f>
        <v>0.22776000000000002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103.21518518518519</v>
      </c>
      <c r="BN92" s="64">
        <f>IFERROR(Y92*I92/H92,"0")</f>
        <v>103.42799999999998</v>
      </c>
      <c r="BO92" s="64">
        <f>IFERROR(1/J92*(X92/H92),"0")</f>
        <v>0.1871141975308642</v>
      </c>
      <c r="BP92" s="64">
        <f>IFERROR(1/J92*(Y92/H92),"0")</f>
        <v>0.1875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107</v>
      </c>
      <c r="Y94" s="544">
        <f>IFERROR(IF(X94="",0,CEILING((X94/$H94),1)*$H94),"")</f>
        <v>108</v>
      </c>
      <c r="Z94" s="36">
        <f>IFERROR(IF(Y94=0,"",ROUNDUP(Y94/H94,0)*0.00651),"")</f>
        <v>0.26040000000000002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116.98666666666665</v>
      </c>
      <c r="BN94" s="64">
        <f>IFERROR(Y94*I94/H94,"0")</f>
        <v>118.07999999999998</v>
      </c>
      <c r="BO94" s="64">
        <f>IFERROR(1/J94*(X94/H94),"0")</f>
        <v>0.21774521774521774</v>
      </c>
      <c r="BP94" s="64">
        <f>IFERROR(1/J94*(Y94/H94),"0")</f>
        <v>0.2197802197802198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51.604938271604937</v>
      </c>
      <c r="Y96" s="545">
        <f>IFERROR(Y92/H92,"0")+IFERROR(Y93/H93,"0")+IFERROR(Y94/H94,"0")+IFERROR(Y95/H95,"0")</f>
        <v>52</v>
      </c>
      <c r="Z96" s="545">
        <f>IFERROR(IF(Z92="",0,Z92),"0")+IFERROR(IF(Z93="",0,Z93),"0")+IFERROR(IF(Z94="",0,Z94),"0")+IFERROR(IF(Z95="",0,Z95),"0")</f>
        <v>0.48816000000000004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204</v>
      </c>
      <c r="Y97" s="545">
        <f>IFERROR(SUM(Y92:Y95),"0")</f>
        <v>205.2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201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209.0958333333333</v>
      </c>
      <c r="BN100" s="64">
        <f>IFERROR(Y100*I100/H100,"0")</f>
        <v>213.46499999999997</v>
      </c>
      <c r="BO100" s="64">
        <f>IFERROR(1/J100*(X100/H100),"0")</f>
        <v>0.2907986111111111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157</v>
      </c>
      <c r="Y102" s="544">
        <f>IFERROR(IF(X102="",0,CEILING((X102/$H102),1)*$H102),"")</f>
        <v>157.5</v>
      </c>
      <c r="Z102" s="36">
        <f>IFERROR(IF(Y102=0,"",ROUNDUP(Y102/H102,0)*0.00902),"")</f>
        <v>0.31569999999999998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164.32666666666668</v>
      </c>
      <c r="BN102" s="64">
        <f>IFERROR(Y102*I102/H102,"0")</f>
        <v>164.85000000000002</v>
      </c>
      <c r="BO102" s="64">
        <f>IFERROR(1/J102*(X102/H102),"0")</f>
        <v>0.26430976430976427</v>
      </c>
      <c r="BP102" s="64">
        <f>IFERROR(1/J102*(Y102/H102),"0")</f>
        <v>0.26515151515151514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53.5</v>
      </c>
      <c r="Y104" s="545">
        <f>IFERROR(Y100/H100,"0")+IFERROR(Y101/H101,"0")+IFERROR(Y102/H102,"0")+IFERROR(Y103/H103,"0")</f>
        <v>54</v>
      </c>
      <c r="Z104" s="545">
        <f>IFERROR(IF(Z100="",0,Z100),"0")+IFERROR(IF(Z101="",0,Z101),"0")+IFERROR(IF(Z102="",0,Z102),"0")+IFERROR(IF(Z103="",0,Z103),"0")</f>
        <v>0.67632000000000003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358</v>
      </c>
      <c r="Y105" s="545">
        <f>IFERROR(SUM(Y100:Y103),"0")</f>
        <v>362.70000000000005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15</v>
      </c>
      <c r="Y107" s="544">
        <f>IFERROR(IF(X107="",0,CEILING((X107/$H107),1)*$H107),"")</f>
        <v>21.6</v>
      </c>
      <c r="Z107" s="36">
        <f>IFERROR(IF(Y107=0,"",ROUNDUP(Y107/H107,0)*0.01898),"")</f>
        <v>3.7960000000000001E-2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15.604166666666664</v>
      </c>
      <c r="BN107" s="64">
        <f>IFERROR(Y107*I107/H107,"0")</f>
        <v>22.47</v>
      </c>
      <c r="BO107" s="64">
        <f>IFERROR(1/J107*(X107/H107),"0")</f>
        <v>2.1701388888888888E-2</v>
      </c>
      <c r="BP107" s="64">
        <f>IFERROR(1/J107*(Y107/H107),"0")</f>
        <v>3.125E-2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1.3888888888888888</v>
      </c>
      <c r="Y110" s="545">
        <f>IFERROR(Y107/H107,"0")+IFERROR(Y108/H108,"0")+IFERROR(Y109/H109,"0")</f>
        <v>2</v>
      </c>
      <c r="Z110" s="545">
        <f>IFERROR(IF(Z107="",0,Z107),"0")+IFERROR(IF(Z108="",0,Z108),"0")+IFERROR(IF(Z109="",0,Z109),"0")</f>
        <v>3.7960000000000001E-2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15</v>
      </c>
      <c r="Y111" s="545">
        <f>IFERROR(SUM(Y107:Y109),"0")</f>
        <v>21.6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276</v>
      </c>
      <c r="Y113" s="544">
        <f>IFERROR(IF(X113="",0,CEILING((X113/$H113),1)*$H113),"")</f>
        <v>283.5</v>
      </c>
      <c r="Z113" s="36">
        <f>IFERROR(IF(Y113=0,"",ROUNDUP(Y113/H113,0)*0.01898),"")</f>
        <v>0.6643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293.48</v>
      </c>
      <c r="BN113" s="64">
        <f>IFERROR(Y113*I113/H113,"0")</f>
        <v>301.45499999999998</v>
      </c>
      <c r="BO113" s="64">
        <f>IFERROR(1/J113*(X113/H113),"0")</f>
        <v>0.53240740740740744</v>
      </c>
      <c r="BP113" s="64">
        <f>IFERROR(1/J113*(Y113/H113),"0")</f>
        <v>0.546875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444</v>
      </c>
      <c r="Y115" s="544">
        <f>IFERROR(IF(X115="",0,CEILING((X115/$H115),1)*$H115),"")</f>
        <v>445.50000000000006</v>
      </c>
      <c r="Z115" s="36">
        <f>IFERROR(IF(Y115=0,"",ROUNDUP(Y115/H115,0)*0.00651),"")</f>
        <v>1.0741499999999999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485.43999999999994</v>
      </c>
      <c r="BN115" s="64">
        <f>IFERROR(Y115*I115/H115,"0")</f>
        <v>487.08000000000004</v>
      </c>
      <c r="BO115" s="64">
        <f>IFERROR(1/J115*(X115/H115),"0")</f>
        <v>0.90354090354090355</v>
      </c>
      <c r="BP115" s="64">
        <f>IFERROR(1/J115*(Y115/H115),"0")</f>
        <v>0.9065934065934067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198.5185185185185</v>
      </c>
      <c r="Y117" s="545">
        <f>IFERROR(Y113/H113,"0")+IFERROR(Y114/H114,"0")+IFERROR(Y115/H115,"0")+IFERROR(Y116/H116,"0")</f>
        <v>200</v>
      </c>
      <c r="Z117" s="545">
        <f>IFERROR(IF(Z113="",0,Z113),"0")+IFERROR(IF(Z114="",0,Z114),"0")+IFERROR(IF(Z115="",0,Z115),"0")+IFERROR(IF(Z116="",0,Z116),"0")</f>
        <v>1.7384499999999998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720</v>
      </c>
      <c r="Y118" s="545">
        <f>IFERROR(SUM(Y113:Y116),"0")</f>
        <v>729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354</v>
      </c>
      <c r="Y158" s="544">
        <f t="shared" ref="Y158:Y166" si="5">IFERROR(IF(X158="",0,CEILING((X158/$H158),1)*$H158),"")</f>
        <v>357</v>
      </c>
      <c r="Z158" s="36">
        <f>IFERROR(IF(Y158=0,"",ROUNDUP(Y158/H158,0)*0.00902),"")</f>
        <v>0.76670000000000005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376.75714285714281</v>
      </c>
      <c r="BN158" s="64">
        <f t="shared" ref="BN158:BN166" si="7">IFERROR(Y158*I158/H158,"0")</f>
        <v>379.95</v>
      </c>
      <c r="BO158" s="64">
        <f t="shared" ref="BO158:BO166" si="8">IFERROR(1/J158*(X158/H158),"0")</f>
        <v>0.6385281385281385</v>
      </c>
      <c r="BP158" s="64">
        <f t="shared" ref="BP158:BP166" si="9">IFERROR(1/J158*(Y158/H158),"0")</f>
        <v>0.64393939393939392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388</v>
      </c>
      <c r="Y160" s="544">
        <f t="shared" si="5"/>
        <v>390.6</v>
      </c>
      <c r="Z160" s="36">
        <f>IFERROR(IF(Y160=0,"",ROUNDUP(Y160/H160,0)*0.00902),"")</f>
        <v>0.83886000000000005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407.40000000000003</v>
      </c>
      <c r="BN160" s="64">
        <f t="shared" si="7"/>
        <v>410.13</v>
      </c>
      <c r="BO160" s="64">
        <f t="shared" si="8"/>
        <v>0.69985569985569984</v>
      </c>
      <c r="BP160" s="64">
        <f t="shared" si="9"/>
        <v>0.70454545454545459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28</v>
      </c>
      <c r="Y161" s="544">
        <f t="shared" si="5"/>
        <v>29.400000000000002</v>
      </c>
      <c r="Z161" s="36">
        <f>IFERROR(IF(Y161=0,"",ROUNDUP(Y161/H161,0)*0.00502),"")</f>
        <v>7.0280000000000009E-2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29.733333333333331</v>
      </c>
      <c r="BN161" s="64">
        <f t="shared" si="7"/>
        <v>31.22</v>
      </c>
      <c r="BO161" s="64">
        <f t="shared" si="8"/>
        <v>5.6980056980056981E-2</v>
      </c>
      <c r="BP161" s="64">
        <f t="shared" si="9"/>
        <v>5.9829059829059839E-2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27</v>
      </c>
      <c r="Y163" s="544">
        <f t="shared" si="5"/>
        <v>27</v>
      </c>
      <c r="Z163" s="36">
        <f>IFERROR(IF(Y163=0,"",ROUNDUP(Y163/H163,0)*0.00502),"")</f>
        <v>7.5300000000000006E-2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28.95</v>
      </c>
      <c r="BN163" s="64">
        <f t="shared" si="7"/>
        <v>28.95</v>
      </c>
      <c r="BO163" s="64">
        <f t="shared" si="8"/>
        <v>6.4102564102564111E-2</v>
      </c>
      <c r="BP163" s="64">
        <f t="shared" si="9"/>
        <v>6.4102564102564111E-2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255</v>
      </c>
      <c r="Y164" s="544">
        <f t="shared" si="5"/>
        <v>256.2</v>
      </c>
      <c r="Z164" s="36">
        <f>IFERROR(IF(Y164=0,"",ROUNDUP(Y164/H164,0)*0.00502),"")</f>
        <v>0.61243999999999998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267.14285714285711</v>
      </c>
      <c r="BN164" s="64">
        <f t="shared" si="7"/>
        <v>268.39999999999998</v>
      </c>
      <c r="BO164" s="64">
        <f t="shared" si="8"/>
        <v>0.51892551892551897</v>
      </c>
      <c r="BP164" s="64">
        <f t="shared" si="9"/>
        <v>0.5213675213675214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326.42857142857144</v>
      </c>
      <c r="Y167" s="545">
        <f>IFERROR(Y158/H158,"0")+IFERROR(Y159/H159,"0")+IFERROR(Y160/H160,"0")+IFERROR(Y161/H161,"0")+IFERROR(Y162/H162,"0")+IFERROR(Y163/H163,"0")+IFERROR(Y164/H164,"0")+IFERROR(Y165/H165,"0")+IFERROR(Y166/H166,"0")</f>
        <v>329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2.3635799999999998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1052</v>
      </c>
      <c r="Y168" s="545">
        <f>IFERROR(SUM(Y158:Y166),"0")</f>
        <v>1060.2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1</v>
      </c>
      <c r="Y171" s="544">
        <f>IFERROR(IF(X171="",0,CEILING((X171/$H171),1)*$H171),"")</f>
        <v>1.26</v>
      </c>
      <c r="Z171" s="36">
        <f>IFERROR(IF(Y171=0,"",ROUNDUP(Y171/H171,0)*0.0059),"")</f>
        <v>5.8999999999999999E-3</v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1.1507936507936507</v>
      </c>
      <c r="BN171" s="64">
        <f>IFERROR(Y171*I171/H171,"0")</f>
        <v>1.45</v>
      </c>
      <c r="BO171" s="64">
        <f>IFERROR(1/J171*(X171/H171),"0")</f>
        <v>3.6743092298647849E-3</v>
      </c>
      <c r="BP171" s="64">
        <f>IFERROR(1/J171*(Y171/H171),"0")</f>
        <v>4.6296296296296294E-3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0.79365079365079361</v>
      </c>
      <c r="Y173" s="545">
        <f>IFERROR(Y170/H170,"0")+IFERROR(Y171/H171,"0")+IFERROR(Y172/H172,"0")</f>
        <v>1</v>
      </c>
      <c r="Z173" s="545">
        <f>IFERROR(IF(Z170="",0,Z170),"0")+IFERROR(IF(Z171="",0,Z171),"0")+IFERROR(IF(Z172="",0,Z172),"0")</f>
        <v>5.8999999999999999E-3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1</v>
      </c>
      <c r="Y174" s="545">
        <f>IFERROR(SUM(Y170:Y172),"0")</f>
        <v>1.26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46</v>
      </c>
      <c r="Y187" s="544">
        <f>IFERROR(IF(X187="",0,CEILING((X187/$H187),1)*$H187),"")</f>
        <v>46.2</v>
      </c>
      <c r="Z187" s="36">
        <f>IFERROR(IF(Y187=0,"",ROUNDUP(Y187/H187,0)*0.00651),"")</f>
        <v>0.14322000000000001</v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49.942857142857136</v>
      </c>
      <c r="BN187" s="64">
        <f>IFERROR(Y187*I187/H187,"0")</f>
        <v>50.16</v>
      </c>
      <c r="BO187" s="64">
        <f>IFERROR(1/J187*(X187/H187),"0")</f>
        <v>0.12035583464154893</v>
      </c>
      <c r="BP187" s="64">
        <f>IFERROR(1/J187*(Y187/H187),"0")</f>
        <v>0.12087912087912089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21.904761904761905</v>
      </c>
      <c r="Y188" s="545">
        <f>IFERROR(Y186/H186,"0")+IFERROR(Y187/H187,"0")</f>
        <v>22</v>
      </c>
      <c r="Z188" s="545">
        <f>IFERROR(IF(Z186="",0,Z186),"0")+IFERROR(IF(Z187="",0,Z187),"0")</f>
        <v>0.14322000000000001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46</v>
      </c>
      <c r="Y189" s="545">
        <f>IFERROR(SUM(Y186:Y187),"0")</f>
        <v>46.2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764</v>
      </c>
      <c r="Y191" s="544">
        <f t="shared" ref="Y191:Y198" si="10">IFERROR(IF(X191="",0,CEILING((X191/$H191),1)*$H191),"")</f>
        <v>766.80000000000007</v>
      </c>
      <c r="Z191" s="36">
        <f>IFERROR(IF(Y191=0,"",ROUNDUP(Y191/H191,0)*0.00902),"")</f>
        <v>1.28084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793.71111111111111</v>
      </c>
      <c r="BN191" s="64">
        <f t="shared" ref="BN191:BN198" si="12">IFERROR(Y191*I191/H191,"0")</f>
        <v>796.62</v>
      </c>
      <c r="BO191" s="64">
        <f t="shared" ref="BO191:BO198" si="13">IFERROR(1/J191*(X191/H191),"0")</f>
        <v>1.0718294051627384</v>
      </c>
      <c r="BP191" s="64">
        <f t="shared" ref="BP191:BP198" si="14">IFERROR(1/J191*(Y191/H191),"0")</f>
        <v>1.0757575757575757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571</v>
      </c>
      <c r="Y192" s="544">
        <f t="shared" si="10"/>
        <v>572.40000000000009</v>
      </c>
      <c r="Z192" s="36">
        <f>IFERROR(IF(Y192=0,"",ROUNDUP(Y192/H192,0)*0.00902),"")</f>
        <v>0.95612000000000008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593.20555555555563</v>
      </c>
      <c r="BN192" s="64">
        <f t="shared" si="12"/>
        <v>594.66000000000008</v>
      </c>
      <c r="BO192" s="64">
        <f t="shared" si="13"/>
        <v>0.80106621773288433</v>
      </c>
      <c r="BP192" s="64">
        <f t="shared" si="14"/>
        <v>0.80303030303030321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677</v>
      </c>
      <c r="Y194" s="544">
        <f t="shared" si="10"/>
        <v>680.40000000000009</v>
      </c>
      <c r="Z194" s="36">
        <f>IFERROR(IF(Y194=0,"",ROUNDUP(Y194/H194,0)*0.00902),"")</f>
        <v>1.13652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703.32777777777778</v>
      </c>
      <c r="BN194" s="64">
        <f t="shared" si="12"/>
        <v>706.86000000000013</v>
      </c>
      <c r="BO194" s="64">
        <f t="shared" si="13"/>
        <v>0.94977553310886642</v>
      </c>
      <c r="BP194" s="64">
        <f t="shared" si="14"/>
        <v>0.9545454545454547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33</v>
      </c>
      <c r="Y195" s="544">
        <f t="shared" si="10"/>
        <v>34.200000000000003</v>
      </c>
      <c r="Z195" s="36">
        <f>IFERROR(IF(Y195=0,"",ROUNDUP(Y195/H195,0)*0.00502),"")</f>
        <v>9.5380000000000006E-2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35.383333333333333</v>
      </c>
      <c r="BN195" s="64">
        <f t="shared" si="12"/>
        <v>36.67</v>
      </c>
      <c r="BO195" s="64">
        <f t="shared" si="13"/>
        <v>7.8347578347578356E-2</v>
      </c>
      <c r="BP195" s="64">
        <f t="shared" si="14"/>
        <v>8.11965811965812E-2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54</v>
      </c>
      <c r="Y196" s="544">
        <f t="shared" si="10"/>
        <v>54</v>
      </c>
      <c r="Z196" s="36">
        <f>IFERROR(IF(Y196=0,"",ROUNDUP(Y196/H196,0)*0.00502),"")</f>
        <v>0.15060000000000001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56.999999999999993</v>
      </c>
      <c r="BN196" s="64">
        <f t="shared" si="12"/>
        <v>56.999999999999993</v>
      </c>
      <c r="BO196" s="64">
        <f t="shared" si="13"/>
        <v>0.12820512820512822</v>
      </c>
      <c r="BP196" s="64">
        <f t="shared" si="14"/>
        <v>0.12820512820512822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35</v>
      </c>
      <c r="Y198" s="544">
        <f t="shared" si="10"/>
        <v>36</v>
      </c>
      <c r="Z198" s="36">
        <f>IFERROR(IF(Y198=0,"",ROUNDUP(Y198/H198,0)*0.00502),"")</f>
        <v>0.1004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36.944444444444443</v>
      </c>
      <c r="BN198" s="64">
        <f t="shared" si="12"/>
        <v>37.999999999999993</v>
      </c>
      <c r="BO198" s="64">
        <f t="shared" si="13"/>
        <v>8.3095916429249767E-2</v>
      </c>
      <c r="BP198" s="64">
        <f t="shared" si="14"/>
        <v>8.5470085470085472E-2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440.37037037037032</v>
      </c>
      <c r="Y199" s="545">
        <f>IFERROR(Y191/H191,"0")+IFERROR(Y192/H192,"0")+IFERROR(Y193/H193,"0")+IFERROR(Y194/H194,"0")+IFERROR(Y195/H195,"0")+IFERROR(Y196/H196,"0")+IFERROR(Y197/H197,"0")+IFERROR(Y198/H198,"0")</f>
        <v>443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3.7198599999999997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2134</v>
      </c>
      <c r="Y200" s="545">
        <f>IFERROR(SUM(Y191:Y198),"0")</f>
        <v>2143.8000000000002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302</v>
      </c>
      <c r="Y204" s="544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320.01586206896553</v>
      </c>
      <c r="BN204" s="64">
        <f t="shared" si="17"/>
        <v>322.66500000000002</v>
      </c>
      <c r="BO204" s="64">
        <f t="shared" si="18"/>
        <v>0.54238505747126442</v>
      </c>
      <c r="BP204" s="64">
        <f t="shared" si="19"/>
        <v>0.546875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403</v>
      </c>
      <c r="Y205" s="544">
        <f t="shared" si="15"/>
        <v>403.2</v>
      </c>
      <c r="Z205" s="36">
        <f t="shared" ref="Z205:Z210" si="20">IFERROR(IF(Y205=0,"",ROUNDUP(Y205/H205,0)*0.00651),"")</f>
        <v>1.09368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448.33750000000003</v>
      </c>
      <c r="BN205" s="64">
        <f t="shared" si="17"/>
        <v>448.55999999999995</v>
      </c>
      <c r="BO205" s="64">
        <f t="shared" si="18"/>
        <v>0.92261904761904778</v>
      </c>
      <c r="BP205" s="64">
        <f t="shared" si="19"/>
        <v>0.92307692307692313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494</v>
      </c>
      <c r="Y207" s="544">
        <f t="shared" si="15"/>
        <v>494.4</v>
      </c>
      <c r="Z207" s="36">
        <f t="shared" si="20"/>
        <v>1.3410600000000001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545.87</v>
      </c>
      <c r="BN207" s="64">
        <f t="shared" si="17"/>
        <v>546.31200000000001</v>
      </c>
      <c r="BO207" s="64">
        <f t="shared" si="18"/>
        <v>1.1309523809523812</v>
      </c>
      <c r="BP207" s="64">
        <f t="shared" si="19"/>
        <v>1.1318681318681321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674</v>
      </c>
      <c r="Y208" s="544">
        <f t="shared" si="15"/>
        <v>674.4</v>
      </c>
      <c r="Z208" s="36">
        <f t="shared" si="20"/>
        <v>1.82931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744.7700000000001</v>
      </c>
      <c r="BN208" s="64">
        <f t="shared" si="17"/>
        <v>745.2120000000001</v>
      </c>
      <c r="BO208" s="64">
        <f t="shared" si="18"/>
        <v>1.5430402930402933</v>
      </c>
      <c r="BP208" s="64">
        <f t="shared" si="19"/>
        <v>1.543956043956044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229</v>
      </c>
      <c r="Y209" s="544">
        <f t="shared" si="15"/>
        <v>230.39999999999998</v>
      </c>
      <c r="Z209" s="36">
        <f t="shared" si="20"/>
        <v>0.62495999999999996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253.04500000000002</v>
      </c>
      <c r="BN209" s="64">
        <f t="shared" si="17"/>
        <v>254.59200000000001</v>
      </c>
      <c r="BO209" s="64">
        <f t="shared" si="18"/>
        <v>0.52426739926739929</v>
      </c>
      <c r="BP209" s="64">
        <f t="shared" si="19"/>
        <v>0.52747252747252749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231</v>
      </c>
      <c r="Y210" s="544">
        <f t="shared" si="15"/>
        <v>232.79999999999998</v>
      </c>
      <c r="Z210" s="36">
        <f t="shared" si="20"/>
        <v>0.63146999999999998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255.83249999999998</v>
      </c>
      <c r="BN210" s="64">
        <f t="shared" si="17"/>
        <v>257.82599999999996</v>
      </c>
      <c r="BO210" s="64">
        <f t="shared" si="18"/>
        <v>0.52884615384615385</v>
      </c>
      <c r="BP210" s="64">
        <f t="shared" si="19"/>
        <v>0.53296703296703296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880.96264367816093</v>
      </c>
      <c r="Y211" s="545">
        <f>IFERROR(Y202/H202,"0")+IFERROR(Y203/H203,"0")+IFERROR(Y204/H204,"0")+IFERROR(Y205/H205,"0")+IFERROR(Y206/H206,"0")+IFERROR(Y207/H207,"0")+IFERROR(Y208/H208,"0")+IFERROR(Y209/H209,"0")+IFERROR(Y210/H210,"0")</f>
        <v>883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6.1847799999999999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2333</v>
      </c>
      <c r="Y212" s="545">
        <f>IFERROR(SUM(Y202:Y210),"0")</f>
        <v>2339.7000000000003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11</v>
      </c>
      <c r="Y214" s="544">
        <f>IFERROR(IF(X214="",0,CEILING((X214/$H214),1)*$H214),"")</f>
        <v>12</v>
      </c>
      <c r="Z214" s="36">
        <f>IFERROR(IF(Y214=0,"",ROUNDUP(Y214/H214,0)*0.00651),"")</f>
        <v>3.2550000000000003E-2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12.155000000000001</v>
      </c>
      <c r="BN214" s="64">
        <f>IFERROR(Y214*I214/H214,"0")</f>
        <v>13.260000000000002</v>
      </c>
      <c r="BO214" s="64">
        <f>IFERROR(1/J214*(X214/H214),"0")</f>
        <v>2.5183150183150187E-2</v>
      </c>
      <c r="BP214" s="64">
        <f>IFERROR(1/J214*(Y214/H214),"0")</f>
        <v>2.7472527472527476E-2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55</v>
      </c>
      <c r="Y215" s="544">
        <f>IFERROR(IF(X215="",0,CEILING((X215/$H215),1)*$H215),"")</f>
        <v>55.199999999999996</v>
      </c>
      <c r="Z215" s="36">
        <f>IFERROR(IF(Y215=0,"",ROUNDUP(Y215/H215,0)*0.00651),"")</f>
        <v>0.14973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60.775000000000006</v>
      </c>
      <c r="BN215" s="64">
        <f>IFERROR(Y215*I215/H215,"0")</f>
        <v>60.996000000000002</v>
      </c>
      <c r="BO215" s="64">
        <f>IFERROR(1/J215*(X215/H215),"0")</f>
        <v>0.12591575091575094</v>
      </c>
      <c r="BP215" s="64">
        <f>IFERROR(1/J215*(Y215/H215),"0")</f>
        <v>0.1263736263736264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27.5</v>
      </c>
      <c r="Y216" s="545">
        <f>IFERROR(Y214/H214,"0")+IFERROR(Y215/H215,"0")</f>
        <v>28</v>
      </c>
      <c r="Z216" s="545">
        <f>IFERROR(IF(Z214="",0,Z214),"0")+IFERROR(IF(Z215="",0,Z215),"0")</f>
        <v>0.18228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66</v>
      </c>
      <c r="Y217" s="545">
        <f>IFERROR(SUM(Y214:Y215),"0")</f>
        <v>67.199999999999989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36</v>
      </c>
      <c r="Y220" s="544">
        <f t="shared" ref="Y220:Y228" si="21">IFERROR(IF(X220="",0,CEILING((X220/$H220),1)*$H220),"")</f>
        <v>46.4</v>
      </c>
      <c r="Z220" s="36">
        <f>IFERROR(IF(Y220=0,"",ROUNDUP(Y220/H220,0)*0.01898),"")</f>
        <v>7.5920000000000001E-2</v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37.35</v>
      </c>
      <c r="BN220" s="64">
        <f t="shared" ref="BN220:BN228" si="23">IFERROR(Y220*I220/H220,"0")</f>
        <v>48.14</v>
      </c>
      <c r="BO220" s="64">
        <f t="shared" ref="BO220:BO228" si="24">IFERROR(1/J220*(X220/H220),"0")</f>
        <v>4.8491379310344827E-2</v>
      </c>
      <c r="BP220" s="64">
        <f t="shared" ref="BP220:BP228" si="25">IFERROR(1/J220*(Y220/H220),"0")</f>
        <v>6.25E-2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4</v>
      </c>
      <c r="Y223" s="544">
        <f t="shared" si="21"/>
        <v>4</v>
      </c>
      <c r="Z223" s="36">
        <f t="shared" ref="Z223:Z228" si="26">IFERROR(IF(Y223=0,"",ROUNDUP(Y223/H223,0)*0.00902),"")</f>
        <v>9.0200000000000002E-3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4.21</v>
      </c>
      <c r="BN223" s="64">
        <f t="shared" si="23"/>
        <v>4.21</v>
      </c>
      <c r="BO223" s="64">
        <f t="shared" si="24"/>
        <v>7.575757575757576E-3</v>
      </c>
      <c r="BP223" s="64">
        <f t="shared" si="25"/>
        <v>7.575757575757576E-3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4.1034482758620694</v>
      </c>
      <c r="Y229" s="545">
        <f>IFERROR(Y220/H220,"0")+IFERROR(Y221/H221,"0")+IFERROR(Y222/H222,"0")+IFERROR(Y223/H223,"0")+IFERROR(Y224/H224,"0")+IFERROR(Y225/H225,"0")+IFERROR(Y226/H226,"0")+IFERROR(Y227/H227,"0")+IFERROR(Y228/H228,"0")</f>
        <v>5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8.4940000000000002E-2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40</v>
      </c>
      <c r="Y230" s="545">
        <f>IFERROR(SUM(Y220:Y228),"0")</f>
        <v>50.4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5</v>
      </c>
      <c r="Y236" s="544">
        <f>IFERROR(IF(X236="",0,CEILING((X236/$H236),1)*$H236),"")</f>
        <v>5.4</v>
      </c>
      <c r="Z236" s="36">
        <f>IFERROR(IF(Y236=0,"",ROUNDUP(Y236/H236,0)*0.0059),"")</f>
        <v>1.77E-2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5.4861111111111107</v>
      </c>
      <c r="BN236" s="64">
        <f>IFERROR(Y236*I236/H236,"0")</f>
        <v>5.9250000000000007</v>
      </c>
      <c r="BO236" s="64">
        <f>IFERROR(1/J236*(X236/H236),"0")</f>
        <v>1.2860082304526748E-2</v>
      </c>
      <c r="BP236" s="64">
        <f>IFERROR(1/J236*(Y236/H236),"0")</f>
        <v>1.3888888888888888E-2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2.7777777777777777</v>
      </c>
      <c r="Y237" s="545">
        <f>IFERROR(Y236/H236,"0")</f>
        <v>3</v>
      </c>
      <c r="Z237" s="545">
        <f>IFERROR(IF(Z236="",0,Z236),"0")</f>
        <v>1.77E-2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5</v>
      </c>
      <c r="Y238" s="545">
        <f>IFERROR(SUM(Y236:Y236),"0")</f>
        <v>5.4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68</v>
      </c>
      <c r="Y267" s="544">
        <f>IFERROR(IF(X267="",0,CEILING((X267/$H267),1)*$H267),"")</f>
        <v>69.599999999999994</v>
      </c>
      <c r="Z267" s="36">
        <f>IFERROR(IF(Y267=0,"",ROUNDUP(Y267/H267,0)*0.00651),"")</f>
        <v>0.18879000000000001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75.140000000000015</v>
      </c>
      <c r="BN267" s="64">
        <f>IFERROR(Y267*I267/H267,"0")</f>
        <v>76.908000000000001</v>
      </c>
      <c r="BO267" s="64">
        <f>IFERROR(1/J267*(X267/H267),"0")</f>
        <v>0.15567765567765571</v>
      </c>
      <c r="BP267" s="64">
        <f>IFERROR(1/J267*(Y267/H267),"0")</f>
        <v>0.15934065934065936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203</v>
      </c>
      <c r="Y268" s="544">
        <f>IFERROR(IF(X268="",0,CEILING((X268/$H268),1)*$H268),"")</f>
        <v>204</v>
      </c>
      <c r="Z268" s="36">
        <f>IFERROR(IF(Y268=0,"",ROUNDUP(Y268/H268,0)*0.00651),"")</f>
        <v>0.55335000000000001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218.22500000000002</v>
      </c>
      <c r="BN268" s="64">
        <f>IFERROR(Y268*I268/H268,"0")</f>
        <v>219.30000000000004</v>
      </c>
      <c r="BO268" s="64">
        <f>IFERROR(1/J268*(X268/H268),"0")</f>
        <v>0.46474358974358981</v>
      </c>
      <c r="BP268" s="64">
        <f>IFERROR(1/J268*(Y268/H268),"0")</f>
        <v>0.46703296703296709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112.91666666666669</v>
      </c>
      <c r="Y269" s="545">
        <f>IFERROR(Y266/H266,"0")+IFERROR(Y267/H267,"0")+IFERROR(Y268/H268,"0")</f>
        <v>114</v>
      </c>
      <c r="Z269" s="545">
        <f>IFERROR(IF(Z266="",0,Z266),"0")+IFERROR(IF(Z267="",0,Z267),"0")+IFERROR(IF(Z268="",0,Z268),"0")</f>
        <v>0.74214000000000002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271</v>
      </c>
      <c r="Y270" s="545">
        <f>IFERROR(SUM(Y266:Y268),"0")</f>
        <v>273.60000000000002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99</v>
      </c>
      <c r="Y313" s="544">
        <f>IFERROR(IF(X313="",0,CEILING((X313/$H313),1)*$H313),"")</f>
        <v>100.80000000000001</v>
      </c>
      <c r="Z313" s="36">
        <f>IFERROR(IF(Y313=0,"",ROUNDUP(Y313/H313,0)*0.01898),"")</f>
        <v>0.22776000000000002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105.11678571428571</v>
      </c>
      <c r="BN313" s="64">
        <f>IFERROR(Y313*I313/H313,"0")</f>
        <v>107.02800000000001</v>
      </c>
      <c r="BO313" s="64">
        <f>IFERROR(1/J313*(X313/H313),"0")</f>
        <v>0.1841517857142857</v>
      </c>
      <c r="BP313" s="64">
        <f>IFERROR(1/J313*(Y313/H313),"0")</f>
        <v>0.1875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396</v>
      </c>
      <c r="Y314" s="544">
        <f>IFERROR(IF(X314="",0,CEILING((X314/$H314),1)*$H314),"")</f>
        <v>397.8</v>
      </c>
      <c r="Z314" s="36">
        <f>IFERROR(IF(Y314=0,"",ROUNDUP(Y314/H314,0)*0.01898),"")</f>
        <v>0.96798000000000006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422.34923076923087</v>
      </c>
      <c r="BN314" s="64">
        <f>IFERROR(Y314*I314/H314,"0")</f>
        <v>424.26900000000012</v>
      </c>
      <c r="BO314" s="64">
        <f>IFERROR(1/J314*(X314/H314),"0")</f>
        <v>0.79326923076923084</v>
      </c>
      <c r="BP314" s="64">
        <f>IFERROR(1/J314*(Y314/H314),"0")</f>
        <v>0.796875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60</v>
      </c>
      <c r="Y315" s="544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63.707142857142856</v>
      </c>
      <c r="BN315" s="64">
        <f>IFERROR(Y315*I315/H315,"0")</f>
        <v>71.352000000000004</v>
      </c>
      <c r="BO315" s="64">
        <f>IFERROR(1/J315*(X315/H315),"0")</f>
        <v>0.11160714285714285</v>
      </c>
      <c r="BP315" s="64">
        <f>IFERROR(1/J315*(Y315/H315),"0")</f>
        <v>0.125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69.697802197802204</v>
      </c>
      <c r="Y316" s="545">
        <f>IFERROR(Y313/H313,"0")+IFERROR(Y314/H314,"0")+IFERROR(Y315/H315,"0")</f>
        <v>71</v>
      </c>
      <c r="Z316" s="545">
        <f>IFERROR(IF(Z313="",0,Z313),"0")+IFERROR(IF(Z314="",0,Z314),"0")+IFERROR(IF(Z315="",0,Z315),"0")</f>
        <v>1.34758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555</v>
      </c>
      <c r="Y317" s="545">
        <f>IFERROR(SUM(Y313:Y315),"0")</f>
        <v>565.80000000000007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3</v>
      </c>
      <c r="Y321" s="544">
        <f>IFERROR(IF(X321="",0,CEILING((X321/$H321),1)*$H321),"")</f>
        <v>5.0999999999999996</v>
      </c>
      <c r="Z321" s="36">
        <f>IFERROR(IF(Y321=0,"",ROUNDUP(Y321/H321,0)*0.00651),"")</f>
        <v>1.302E-2</v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3.4764705882352946</v>
      </c>
      <c r="BN321" s="64">
        <f>IFERROR(Y321*I321/H321,"0")</f>
        <v>5.91</v>
      </c>
      <c r="BO321" s="64">
        <f>IFERROR(1/J321*(X321/H321),"0")</f>
        <v>6.4641241111829352E-3</v>
      </c>
      <c r="BP321" s="64">
        <f>IFERROR(1/J321*(Y321/H321),"0")</f>
        <v>1.098901098901099E-2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27</v>
      </c>
      <c r="Y322" s="544">
        <f>IFERROR(IF(X322="",0,CEILING((X322/$H322),1)*$H322),"")</f>
        <v>28.049999999999997</v>
      </c>
      <c r="Z322" s="36">
        <f>IFERROR(IF(Y322=0,"",ROUNDUP(Y322/H322,0)*0.00651),"")</f>
        <v>7.1610000000000007E-2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30.494117647058822</v>
      </c>
      <c r="BN322" s="64">
        <f>IFERROR(Y322*I322/H322,"0")</f>
        <v>31.68</v>
      </c>
      <c r="BO322" s="64">
        <f>IFERROR(1/J322*(X322/H322),"0")</f>
        <v>5.8177117000646428E-2</v>
      </c>
      <c r="BP322" s="64">
        <f>IFERROR(1/J322*(Y322/H322),"0")</f>
        <v>6.0439560439560447E-2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11.764705882352942</v>
      </c>
      <c r="Y323" s="545">
        <f>IFERROR(Y319/H319,"0")+IFERROR(Y320/H320,"0")+IFERROR(Y321/H321,"0")+IFERROR(Y322/H322,"0")</f>
        <v>13</v>
      </c>
      <c r="Z323" s="545">
        <f>IFERROR(IF(Z319="",0,Z319),"0")+IFERROR(IF(Z320="",0,Z320),"0")+IFERROR(IF(Z321="",0,Z321),"0")+IFERROR(IF(Z322="",0,Z322),"0")</f>
        <v>8.4630000000000011E-2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30</v>
      </c>
      <c r="Y324" s="545">
        <f>IFERROR(SUM(Y319:Y322),"0")</f>
        <v>33.15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4</v>
      </c>
      <c r="Y333" s="544">
        <f>IFERROR(IF(X333="",0,CEILING((X333/$H333),1)*$H333),"")</f>
        <v>8.1</v>
      </c>
      <c r="Z333" s="36">
        <f>IFERROR(IF(Y333=0,"",ROUNDUP(Y333/H333,0)*0.01898),"")</f>
        <v>1.898E-2</v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4.2562962962962967</v>
      </c>
      <c r="BN333" s="64">
        <f>IFERROR(Y333*I333/H333,"0")</f>
        <v>8.6189999999999998</v>
      </c>
      <c r="BO333" s="64">
        <f>IFERROR(1/J333*(X333/H333),"0")</f>
        <v>7.7160493827160498E-3</v>
      </c>
      <c r="BP333" s="64">
        <f>IFERROR(1/J333*(Y333/H333),"0")</f>
        <v>1.5625E-2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0.49382716049382719</v>
      </c>
      <c r="Y336" s="545">
        <f>IFERROR(Y333/H333,"0")+IFERROR(Y334/H334,"0")+IFERROR(Y335/H335,"0")</f>
        <v>1</v>
      </c>
      <c r="Z336" s="545">
        <f>IFERROR(IF(Z333="",0,Z333),"0")+IFERROR(IF(Z334="",0,Z334),"0")+IFERROR(IF(Z335="",0,Z335),"0")</f>
        <v>1.898E-2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4</v>
      </c>
      <c r="Y337" s="545">
        <f>IFERROR(SUM(Y333:Y335),"0")</f>
        <v>8.1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875</v>
      </c>
      <c r="Y341" s="544">
        <f t="shared" ref="Y341:Y347" si="32">IFERROR(IF(X341="",0,CEILING((X341/$H341),1)*$H341),"")</f>
        <v>885</v>
      </c>
      <c r="Z341" s="36">
        <f>IFERROR(IF(Y341=0,"",ROUNDUP(Y341/H341,0)*0.02175),"")</f>
        <v>1.28325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903</v>
      </c>
      <c r="BN341" s="64">
        <f t="shared" ref="BN341:BN347" si="34">IFERROR(Y341*I341/H341,"0")</f>
        <v>913.32</v>
      </c>
      <c r="BO341" s="64">
        <f t="shared" ref="BO341:BO347" si="35">IFERROR(1/J341*(X341/H341),"0")</f>
        <v>1.2152777777777777</v>
      </c>
      <c r="BP341" s="64">
        <f t="shared" ref="BP341:BP347" si="36">IFERROR(1/J341*(Y341/H341),"0")</f>
        <v>1.2291666666666665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581</v>
      </c>
      <c r="Y342" s="544">
        <f t="shared" si="32"/>
        <v>585</v>
      </c>
      <c r="Z342" s="36">
        <f>IFERROR(IF(Y342=0,"",ROUNDUP(Y342/H342,0)*0.02175),"")</f>
        <v>0.84824999999999995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599.5920000000001</v>
      </c>
      <c r="BN342" s="64">
        <f t="shared" si="34"/>
        <v>603.72</v>
      </c>
      <c r="BO342" s="64">
        <f t="shared" si="35"/>
        <v>0.80694444444444446</v>
      </c>
      <c r="BP342" s="64">
        <f t="shared" si="36"/>
        <v>0.8125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47">
        <v>4607091383997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7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522</v>
      </c>
      <c r="Y343" s="544">
        <f t="shared" si="32"/>
        <v>525</v>
      </c>
      <c r="Z343" s="36">
        <f>IFERROR(IF(Y343=0,"",ROUNDUP(Y343/H343,0)*0.02175),"")</f>
        <v>0.76124999999999998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538.70400000000006</v>
      </c>
      <c r="BN343" s="64">
        <f t="shared" si="34"/>
        <v>541.79999999999995</v>
      </c>
      <c r="BO343" s="64">
        <f t="shared" si="35"/>
        <v>0.72499999999999987</v>
      </c>
      <c r="BP343" s="64">
        <f t="shared" si="36"/>
        <v>0.72916666666666663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7">
        <v>4680115884830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137</v>
      </c>
      <c r="Y344" s="544">
        <f t="shared" si="32"/>
        <v>150</v>
      </c>
      <c r="Z344" s="36">
        <f>IFERROR(IF(Y344=0,"",ROUNDUP(Y344/H344,0)*0.02175),"")</f>
        <v>0.21749999999999997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141.38400000000001</v>
      </c>
      <c r="BN344" s="64">
        <f t="shared" si="34"/>
        <v>154.80000000000001</v>
      </c>
      <c r="BO344" s="64">
        <f t="shared" si="35"/>
        <v>0.19027777777777777</v>
      </c>
      <c r="BP344" s="64">
        <f t="shared" si="36"/>
        <v>0.20833333333333331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141</v>
      </c>
      <c r="Y348" s="545">
        <f>IFERROR(Y341/H341,"0")+IFERROR(Y342/H342,"0")+IFERROR(Y343/H343,"0")+IFERROR(Y344/H344,"0")+IFERROR(Y345/H345,"0")+IFERROR(Y346/H346,"0")+IFERROR(Y347/H347,"0")</f>
        <v>143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3.1102499999999997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2115</v>
      </c>
      <c r="Y349" s="545">
        <f>IFERROR(SUM(Y341:Y347),"0")</f>
        <v>2145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850</v>
      </c>
      <c r="Y351" s="544">
        <f>IFERROR(IF(X351="",0,CEILING((X351/$H351),1)*$H351),"")</f>
        <v>855</v>
      </c>
      <c r="Z351" s="36">
        <f>IFERROR(IF(Y351=0,"",ROUNDUP(Y351/H351,0)*0.02175),"")</f>
        <v>1.2397499999999999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877.2</v>
      </c>
      <c r="BN351" s="64">
        <f>IFERROR(Y351*I351/H351,"0")</f>
        <v>882.36</v>
      </c>
      <c r="BO351" s="64">
        <f>IFERROR(1/J351*(X351/H351),"0")</f>
        <v>1.1805555555555554</v>
      </c>
      <c r="BP351" s="64">
        <f>IFERROR(1/J351*(Y351/H351),"0")</f>
        <v>1.1875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56.666666666666664</v>
      </c>
      <c r="Y353" s="545">
        <f>IFERROR(Y351/H351,"0")+IFERROR(Y352/H352,"0")</f>
        <v>57</v>
      </c>
      <c r="Z353" s="545">
        <f>IFERROR(IF(Z351="",0,Z351),"0")+IFERROR(IF(Z352="",0,Z352),"0")</f>
        <v>1.2397499999999999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850</v>
      </c>
      <c r="Y354" s="545">
        <f>IFERROR(SUM(Y351:Y352),"0")</f>
        <v>855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114</v>
      </c>
      <c r="Y361" s="544">
        <f>IFERROR(IF(X361="",0,CEILING((X361/$H361),1)*$H361),"")</f>
        <v>117</v>
      </c>
      <c r="Z361" s="36">
        <f>IFERROR(IF(Y361=0,"",ROUNDUP(Y361/H361,0)*0.01898),"")</f>
        <v>0.24674000000000001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120.574</v>
      </c>
      <c r="BN361" s="64">
        <f>IFERROR(Y361*I361/H361,"0")</f>
        <v>123.747</v>
      </c>
      <c r="BO361" s="64">
        <f>IFERROR(1/J361*(X361/H361),"0")</f>
        <v>0.19791666666666666</v>
      </c>
      <c r="BP361" s="64">
        <f>IFERROR(1/J361*(Y361/H361),"0")</f>
        <v>0.203125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12.666666666666666</v>
      </c>
      <c r="Y362" s="545">
        <f>IFERROR(Y361/H361,"0")</f>
        <v>13</v>
      </c>
      <c r="Z362" s="545">
        <f>IFERROR(IF(Z361="",0,Z361),"0")</f>
        <v>0.24674000000000001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114</v>
      </c>
      <c r="Y363" s="545">
        <f>IFERROR(SUM(Y361:Y361),"0")</f>
        <v>117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1300</v>
      </c>
      <c r="Y376" s="544">
        <f>IFERROR(IF(X376="",0,CEILING((X376/$H376),1)*$H376),"")</f>
        <v>1305</v>
      </c>
      <c r="Z376" s="36">
        <f>IFERROR(IF(Y376=0,"",ROUNDUP(Y376/H376,0)*0.01898),"")</f>
        <v>2.7521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1374.9666666666667</v>
      </c>
      <c r="BN376" s="64">
        <f>IFERROR(Y376*I376/H376,"0")</f>
        <v>1380.2550000000001</v>
      </c>
      <c r="BO376" s="64">
        <f>IFERROR(1/J376*(X376/H376),"0")</f>
        <v>2.2569444444444446</v>
      </c>
      <c r="BP376" s="64">
        <f>IFERROR(1/J376*(Y376/H376),"0")</f>
        <v>2.265625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144.44444444444446</v>
      </c>
      <c r="Y378" s="545">
        <f>IFERROR(Y376/H376,"0")+IFERROR(Y377/H377,"0")</f>
        <v>145</v>
      </c>
      <c r="Z378" s="545">
        <f>IFERROR(IF(Z376="",0,Z376),"0")+IFERROR(IF(Z377="",0,Z377),"0")</f>
        <v>2.7521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1300</v>
      </c>
      <c r="Y379" s="545">
        <f>IFERROR(SUM(Y376:Y377),"0")</f>
        <v>1305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4301031382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4301031406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0</v>
      </c>
      <c r="Y414" s="545">
        <f>IFERROR(Y410/H410,"0")+IFERROR(Y411/H411,"0")+IFERROR(Y412/H412,"0")+IFERROR(Y413/H413,"0")</f>
        <v>0</v>
      </c>
      <c r="Z414" s="545">
        <f>IFERROR(IF(Z410="",0,Z410),"0")+IFERROR(IF(Z411="",0,Z411),"0")+IFERROR(IF(Z412="",0,Z412),"0")+IFERROR(IF(Z413="",0,Z413),"0")</f>
        <v>0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0</v>
      </c>
      <c r="Y415" s="545">
        <f>IFERROR(SUM(Y410:Y413),"0")</f>
        <v>0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51</v>
      </c>
      <c r="Y429" s="544">
        <f t="shared" ref="Y429:Y440" si="43">IFERROR(IF(X429="",0,CEILING((X429/$H429),1)*$H429),"")</f>
        <v>52.800000000000004</v>
      </c>
      <c r="Z429" s="36">
        <f t="shared" ref="Z429:Z435" si="44">IFERROR(IF(Y429=0,"",ROUNDUP(Y429/H429,0)*0.01196),"")</f>
        <v>0.1196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54.47727272727272</v>
      </c>
      <c r="BN429" s="64">
        <f t="shared" ref="BN429:BN440" si="46">IFERROR(Y429*I429/H429,"0")</f>
        <v>56.400000000000006</v>
      </c>
      <c r="BO429" s="64">
        <f t="shared" ref="BO429:BO440" si="47">IFERROR(1/J429*(X429/H429),"0")</f>
        <v>9.2875874125874128E-2</v>
      </c>
      <c r="BP429" s="64">
        <f t="shared" ref="BP429:BP440" si="48">IFERROR(1/J429*(Y429/H429),"0")</f>
        <v>9.6153846153846159E-2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122</v>
      </c>
      <c r="Y430" s="544">
        <f t="shared" si="43"/>
        <v>126.72</v>
      </c>
      <c r="Z430" s="36">
        <f t="shared" si="44"/>
        <v>0.28704000000000002</v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130.31818181818178</v>
      </c>
      <c r="BN430" s="64">
        <f t="shared" si="46"/>
        <v>135.35999999999999</v>
      </c>
      <c r="BO430" s="64">
        <f t="shared" si="47"/>
        <v>0.22217365967365968</v>
      </c>
      <c r="BP430" s="64">
        <f t="shared" si="48"/>
        <v>0.23076923076923078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196</v>
      </c>
      <c r="Y431" s="544">
        <f t="shared" si="43"/>
        <v>200.64000000000001</v>
      </c>
      <c r="Z431" s="36">
        <f t="shared" si="44"/>
        <v>0.45448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209.36363636363632</v>
      </c>
      <c r="BN431" s="64">
        <f t="shared" si="46"/>
        <v>214.32</v>
      </c>
      <c r="BO431" s="64">
        <f t="shared" si="47"/>
        <v>0.35693473193473191</v>
      </c>
      <c r="BP431" s="64">
        <f t="shared" si="48"/>
        <v>0.36538461538461542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446</v>
      </c>
      <c r="Y434" s="544">
        <f t="shared" si="43"/>
        <v>448.8</v>
      </c>
      <c r="Z434" s="36">
        <f t="shared" si="44"/>
        <v>1.0165999999999999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476.40909090909088</v>
      </c>
      <c r="BN434" s="64">
        <f t="shared" si="46"/>
        <v>479.4</v>
      </c>
      <c r="BO434" s="64">
        <f t="shared" si="47"/>
        <v>0.81220862470862476</v>
      </c>
      <c r="BP434" s="64">
        <f t="shared" si="48"/>
        <v>0.8173076923076924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74</v>
      </c>
      <c r="Y437" s="544">
        <f t="shared" si="43"/>
        <v>76.8</v>
      </c>
      <c r="Z437" s="36">
        <f>IFERROR(IF(Y437=0,"",ROUNDUP(Y437/H437,0)*0.00902),"")</f>
        <v>0.14432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106.83749999999999</v>
      </c>
      <c r="BN437" s="64">
        <f t="shared" si="46"/>
        <v>110.88</v>
      </c>
      <c r="BO437" s="64">
        <f t="shared" si="47"/>
        <v>0.11679292929292931</v>
      </c>
      <c r="BP437" s="64">
        <f t="shared" si="48"/>
        <v>0.12121212121212122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169.77272727272725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173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2.0220400000000001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889</v>
      </c>
      <c r="Y442" s="545">
        <f>IFERROR(SUM(Y429:Y440),"0")</f>
        <v>905.76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433</v>
      </c>
      <c r="Y444" s="544">
        <f>IFERROR(IF(X444="",0,CEILING((X444/$H444),1)*$H444),"")</f>
        <v>438.24</v>
      </c>
      <c r="Z444" s="36">
        <f>IFERROR(IF(Y444=0,"",ROUNDUP(Y444/H444,0)*0.01196),"")</f>
        <v>0.99268000000000001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462.52272727272725</v>
      </c>
      <c r="BN444" s="64">
        <f>IFERROR(Y444*I444/H444,"0")</f>
        <v>468.12</v>
      </c>
      <c r="BO444" s="64">
        <f>IFERROR(1/J444*(X444/H444),"0")</f>
        <v>0.78853438228438222</v>
      </c>
      <c r="BP444" s="64">
        <f>IFERROR(1/J444*(Y444/H444),"0")</f>
        <v>0.79807692307692313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54</v>
      </c>
      <c r="Y446" s="544">
        <f>IFERROR(IF(X446="",0,CEILING((X446/$H446),1)*$H446),"")</f>
        <v>57.599999999999994</v>
      </c>
      <c r="Z446" s="36">
        <f>IFERROR(IF(Y446=0,"",ROUNDUP(Y446/H446,0)*0.00902),"")</f>
        <v>0.10824</v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77.962499999999991</v>
      </c>
      <c r="BN446" s="64">
        <f>IFERROR(Y446*I446/H446,"0")</f>
        <v>83.16</v>
      </c>
      <c r="BO446" s="64">
        <f>IFERROR(1/J446*(X446/H446),"0")</f>
        <v>8.5227272727272735E-2</v>
      </c>
      <c r="BP446" s="64">
        <f>IFERROR(1/J446*(Y446/H446),"0")</f>
        <v>9.0909090909090912E-2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93.257575757575751</v>
      </c>
      <c r="Y447" s="545">
        <f>IFERROR(Y444/H444,"0")+IFERROR(Y445/H445,"0")+IFERROR(Y446/H446,"0")</f>
        <v>95</v>
      </c>
      <c r="Z447" s="545">
        <f>IFERROR(IF(Z444="",0,Z444),"0")+IFERROR(IF(Z445="",0,Z445),"0")+IFERROR(IF(Z446="",0,Z446),"0")</f>
        <v>1.1009199999999999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487</v>
      </c>
      <c r="Y448" s="545">
        <f>IFERROR(SUM(Y444:Y446),"0")</f>
        <v>495.84000000000003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119</v>
      </c>
      <c r="Y450" s="544">
        <f t="shared" ref="Y450:Y455" si="49"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127.11363636363635</v>
      </c>
      <c r="BN450" s="64">
        <f t="shared" ref="BN450:BN455" si="51">IFERROR(Y450*I450/H450,"0")</f>
        <v>129.72</v>
      </c>
      <c r="BO450" s="64">
        <f t="shared" ref="BO450:BO455" si="52">IFERROR(1/J450*(X450/H450),"0")</f>
        <v>0.21671037296037296</v>
      </c>
      <c r="BP450" s="64">
        <f t="shared" ref="BP450:BP455" si="53">IFERROR(1/J450*(Y450/H450),"0")</f>
        <v>0.22115384615384617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126</v>
      </c>
      <c r="Y451" s="544">
        <f t="shared" si="49"/>
        <v>126.72</v>
      </c>
      <c r="Z451" s="36">
        <f>IFERROR(IF(Y451=0,"",ROUNDUP(Y451/H451,0)*0.01196),"")</f>
        <v>0.28704000000000002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134.59090909090909</v>
      </c>
      <c r="BN451" s="64">
        <f t="shared" si="51"/>
        <v>135.35999999999999</v>
      </c>
      <c r="BO451" s="64">
        <f t="shared" si="52"/>
        <v>0.22945804195804198</v>
      </c>
      <c r="BP451" s="64">
        <f t="shared" si="53"/>
        <v>0.23076923076923078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52</v>
      </c>
      <c r="Y452" s="544">
        <f t="shared" si="49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55.54545454545454</v>
      </c>
      <c r="BN452" s="64">
        <f t="shared" si="51"/>
        <v>56.400000000000006</v>
      </c>
      <c r="BO452" s="64">
        <f t="shared" si="52"/>
        <v>9.4696969696969696E-2</v>
      </c>
      <c r="BP452" s="64">
        <f t="shared" si="53"/>
        <v>9.6153846153846159E-2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56.25</v>
      </c>
      <c r="Y456" s="545">
        <f>IFERROR(Y450/H450,"0")+IFERROR(Y451/H451,"0")+IFERROR(Y452/H452,"0")+IFERROR(Y453/H453,"0")+IFERROR(Y454/H454,"0")+IFERROR(Y455/H455,"0")</f>
        <v>57</v>
      </c>
      <c r="Z456" s="545">
        <f>IFERROR(IF(Z450="",0,Z450),"0")+IFERROR(IF(Z451="",0,Z451),"0")+IFERROR(IF(Z452="",0,Z452),"0")+IFERROR(IF(Z453="",0,Z453),"0")+IFERROR(IF(Z454="",0,Z454),"0")+IFERROR(IF(Z455="",0,Z455),"0")</f>
        <v>0.68171999999999999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297</v>
      </c>
      <c r="Y457" s="545">
        <f>IFERROR(SUM(Y450:Y455),"0")</f>
        <v>300.96000000000004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15648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15830.07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16606.801207705015</v>
      </c>
      <c r="Y499" s="545">
        <f>IFERROR(SUM(BN22:BN495),"0")</f>
        <v>16801.288999999997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28</v>
      </c>
      <c r="Y500" s="38">
        <f>ROUNDUP(SUM(BP22:BP495),0)</f>
        <v>28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17306.801207705015</v>
      </c>
      <c r="Y501" s="545">
        <f>GrossWeightTotalR+PalletQtyTotalR*25</f>
        <v>17501.288999999997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3071.0507868896975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3101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32.298189999999998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3</v>
      </c>
      <c r="C508" s="46">
        <f>IFERROR(Y40*1,"0")+IFERROR(Y41*1,"0")+IFERROR(Y42*1,"0")+IFERROR(Y46*1,"0")</f>
        <v>1117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449</v>
      </c>
      <c r="E508" s="46">
        <f>IFERROR(Y86*1,"0")+IFERROR(Y87*1,"0")+IFERROR(Y88*1,"0")+IFERROR(Y92*1,"0")+IFERROR(Y93*1,"0")+IFERROR(Y94*1,"0")+IFERROR(Y95*1,"0")</f>
        <v>428.4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1113.3000000000002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1061.46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4596.8999999999996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55.8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273.60000000000002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598.95000000000005</v>
      </c>
      <c r="S508" s="46">
        <f>IFERROR(Y333*1,"0")+IFERROR(Y334*1,"0")+IFERROR(Y335*1,"0")</f>
        <v>8.1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3117</v>
      </c>
      <c r="U508" s="46">
        <f>IFERROR(Y366*1,"0")+IFERROR(Y367*1,"0")+IFERROR(Y368*1,"0")+IFERROR(Y372*1,"0")+IFERROR(Y376*1,"0")+IFERROR(Y377*1,"0")+IFERROR(Y381*1,"0")</f>
        <v>1305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0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1702.56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