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FB4B0AE-D5B5-4D67-84E4-E5511BF3E01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AB523" i="1" s="1"/>
  <c r="X507" i="1"/>
  <c r="X506" i="1"/>
  <c r="BO505" i="1"/>
  <c r="BM505" i="1"/>
  <c r="Y505" i="1"/>
  <c r="BP505" i="1" s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BP499" i="1"/>
  <c r="BO499" i="1"/>
  <c r="BN499" i="1"/>
  <c r="BM499" i="1"/>
  <c r="Z499" i="1"/>
  <c r="Z501" i="1" s="1"/>
  <c r="Y499" i="1"/>
  <c r="Y502" i="1" s="1"/>
  <c r="X497" i="1"/>
  <c r="X496" i="1"/>
  <c r="BO495" i="1"/>
  <c r="BM495" i="1"/>
  <c r="Y495" i="1"/>
  <c r="BO494" i="1"/>
  <c r="BM494" i="1"/>
  <c r="Y494" i="1"/>
  <c r="X492" i="1"/>
  <c r="Y491" i="1"/>
  <c r="X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BP487" i="1"/>
  <c r="BO487" i="1"/>
  <c r="BN487" i="1"/>
  <c r="BM487" i="1"/>
  <c r="Z487" i="1"/>
  <c r="Z491" i="1" s="1"/>
  <c r="Y487" i="1"/>
  <c r="Y492" i="1" s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Y485" i="1" s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Y476" i="1" s="1"/>
  <c r="P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Y469" i="1" s="1"/>
  <c r="P463" i="1"/>
  <c r="BP462" i="1"/>
  <c r="BO462" i="1"/>
  <c r="BN462" i="1"/>
  <c r="BM462" i="1"/>
  <c r="Z462" i="1"/>
  <c r="Y462" i="1"/>
  <c r="Y470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4" i="1"/>
  <c r="X433" i="1"/>
  <c r="BO432" i="1"/>
  <c r="BM432" i="1"/>
  <c r="Y432" i="1"/>
  <c r="Y523" i="1" s="1"/>
  <c r="P432" i="1"/>
  <c r="X429" i="1"/>
  <c r="X428" i="1"/>
  <c r="BO427" i="1"/>
  <c r="BM427" i="1"/>
  <c r="Y427" i="1"/>
  <c r="X523" i="1" s="1"/>
  <c r="P427" i="1"/>
  <c r="X424" i="1"/>
  <c r="X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Y423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W523" i="1" s="1"/>
  <c r="P414" i="1"/>
  <c r="X411" i="1"/>
  <c r="X410" i="1"/>
  <c r="BO409" i="1"/>
  <c r="BM409" i="1"/>
  <c r="Y409" i="1"/>
  <c r="BP409" i="1" s="1"/>
  <c r="P409" i="1"/>
  <c r="BP408" i="1"/>
  <c r="BO408" i="1"/>
  <c r="BN408" i="1"/>
  <c r="BM408" i="1"/>
  <c r="Z408" i="1"/>
  <c r="Y408" i="1"/>
  <c r="Y410" i="1" s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V523" i="1" s="1"/>
  <c r="P395" i="1"/>
  <c r="X391" i="1"/>
  <c r="X390" i="1"/>
  <c r="BO389" i="1"/>
  <c r="BM389" i="1"/>
  <c r="Y389" i="1"/>
  <c r="Y390" i="1" s="1"/>
  <c r="P389" i="1"/>
  <c r="X387" i="1"/>
  <c r="X386" i="1"/>
  <c r="BO385" i="1"/>
  <c r="BM385" i="1"/>
  <c r="Y385" i="1"/>
  <c r="BP385" i="1" s="1"/>
  <c r="P385" i="1"/>
  <c r="BP384" i="1"/>
  <c r="BO384" i="1"/>
  <c r="BN384" i="1"/>
  <c r="BM384" i="1"/>
  <c r="Z384" i="1"/>
  <c r="Y384" i="1"/>
  <c r="Y386" i="1" s="1"/>
  <c r="P384" i="1"/>
  <c r="X382" i="1"/>
  <c r="Y381" i="1"/>
  <c r="X381" i="1"/>
  <c r="BP380" i="1"/>
  <c r="BO380" i="1"/>
  <c r="BN380" i="1"/>
  <c r="BM380" i="1"/>
  <c r="Z380" i="1"/>
  <c r="Z381" i="1" s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0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T523" i="1" s="1"/>
  <c r="P348" i="1"/>
  <c r="X344" i="1"/>
  <c r="X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BO340" i="1"/>
  <c r="BM340" i="1"/>
  <c r="Y340" i="1"/>
  <c r="S523" i="1" s="1"/>
  <c r="P340" i="1"/>
  <c r="X337" i="1"/>
  <c r="X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Y337" i="1" s="1"/>
  <c r="P333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BO326" i="1"/>
  <c r="BM326" i="1"/>
  <c r="Y326" i="1"/>
  <c r="BP326" i="1" s="1"/>
  <c r="BO325" i="1"/>
  <c r="BM325" i="1"/>
  <c r="Y325" i="1"/>
  <c r="Y331" i="1" s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2" i="1" s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Y316" i="1" s="1"/>
  <c r="P312" i="1"/>
  <c r="BP311" i="1"/>
  <c r="BO311" i="1"/>
  <c r="BN311" i="1"/>
  <c r="BM311" i="1"/>
  <c r="Z311" i="1"/>
  <c r="Y311" i="1"/>
  <c r="Y317" i="1" s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Y308" i="1" s="1"/>
  <c r="P302" i="1"/>
  <c r="BP301" i="1"/>
  <c r="BO301" i="1"/>
  <c r="BN301" i="1"/>
  <c r="BM301" i="1"/>
  <c r="Z301" i="1"/>
  <c r="Y301" i="1"/>
  <c r="Y309" i="1" s="1"/>
  <c r="P301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R523" i="1" s="1"/>
  <c r="P292" i="1"/>
  <c r="X289" i="1"/>
  <c r="X288" i="1"/>
  <c r="BO287" i="1"/>
  <c r="BM287" i="1"/>
  <c r="Y287" i="1"/>
  <c r="Q523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O523" i="1" s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M523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L523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BO244" i="1"/>
  <c r="BM244" i="1"/>
  <c r="Y244" i="1"/>
  <c r="Y251" i="1" s="1"/>
  <c r="P244" i="1"/>
  <c r="X242" i="1"/>
  <c r="X241" i="1"/>
  <c r="BO240" i="1"/>
  <c r="BM240" i="1"/>
  <c r="Y240" i="1"/>
  <c r="Y242" i="1" s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Y208" i="1"/>
  <c r="BP208" i="1" s="1"/>
  <c r="P208" i="1"/>
  <c r="BO207" i="1"/>
  <c r="BN207" i="1"/>
  <c r="BM207" i="1"/>
  <c r="Z207" i="1"/>
  <c r="Y207" i="1"/>
  <c r="Y217" i="1" s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Y204" i="1" s="1"/>
  <c r="P196" i="1"/>
  <c r="X194" i="1"/>
  <c r="X193" i="1"/>
  <c r="BO192" i="1"/>
  <c r="BM192" i="1"/>
  <c r="Y192" i="1"/>
  <c r="BP192" i="1" s="1"/>
  <c r="P192" i="1"/>
  <c r="BO191" i="1"/>
  <c r="BM191" i="1"/>
  <c r="Z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J523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3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3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3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3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3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3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3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Z143" i="1" l="1"/>
  <c r="F9" i="1"/>
  <c r="J9" i="1"/>
  <c r="F10" i="1"/>
  <c r="B523" i="1"/>
  <c r="X514" i="1"/>
  <c r="X516" i="1" s="1"/>
  <c r="X515" i="1"/>
  <c r="X517" i="1"/>
  <c r="Y24" i="1"/>
  <c r="Z27" i="1"/>
  <c r="Z32" i="1" s="1"/>
  <c r="BN27" i="1"/>
  <c r="BP27" i="1"/>
  <c r="Y515" i="1" s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Z101" i="1" s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Z122" i="1" s="1"/>
  <c r="BN121" i="1"/>
  <c r="Z125" i="1"/>
  <c r="Z127" i="1" s="1"/>
  <c r="BN125" i="1"/>
  <c r="BP125" i="1"/>
  <c r="Y128" i="1"/>
  <c r="G523" i="1"/>
  <c r="Z132" i="1"/>
  <c r="Z133" i="1" s="1"/>
  <c r="BN132" i="1"/>
  <c r="BP132" i="1"/>
  <c r="Y133" i="1"/>
  <c r="Z136" i="1"/>
  <c r="Z138" i="1" s="1"/>
  <c r="BN136" i="1"/>
  <c r="BP136" i="1"/>
  <c r="Y139" i="1"/>
  <c r="Z142" i="1"/>
  <c r="BN142" i="1"/>
  <c r="BP142" i="1"/>
  <c r="Z147" i="1"/>
  <c r="Z148" i="1" s="1"/>
  <c r="BN147" i="1"/>
  <c r="BP147" i="1"/>
  <c r="Y148" i="1"/>
  <c r="Z151" i="1"/>
  <c r="Z154" i="1" s="1"/>
  <c r="BN151" i="1"/>
  <c r="BP151" i="1"/>
  <c r="Z153" i="1"/>
  <c r="BN153" i="1"/>
  <c r="Y154" i="1"/>
  <c r="Z159" i="1"/>
  <c r="Z160" i="1" s="1"/>
  <c r="BN159" i="1"/>
  <c r="BP159" i="1"/>
  <c r="Y160" i="1"/>
  <c r="Z163" i="1"/>
  <c r="Z172" i="1" s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Y193" i="1"/>
  <c r="Z196" i="1"/>
  <c r="BN196" i="1"/>
  <c r="BP196" i="1"/>
  <c r="Z198" i="1"/>
  <c r="BN198" i="1"/>
  <c r="Z200" i="1"/>
  <c r="BN200" i="1"/>
  <c r="Z202" i="1"/>
  <c r="BN202" i="1"/>
  <c r="Y205" i="1"/>
  <c r="Z208" i="1"/>
  <c r="BN208" i="1"/>
  <c r="Z210" i="1"/>
  <c r="BN210" i="1"/>
  <c r="BP212" i="1"/>
  <c r="BN212" i="1"/>
  <c r="Z212" i="1"/>
  <c r="Y216" i="1"/>
  <c r="BP220" i="1"/>
  <c r="BN220" i="1"/>
  <c r="Z220" i="1"/>
  <c r="Z221" i="1" s="1"/>
  <c r="Y222" i="1"/>
  <c r="K523" i="1"/>
  <c r="Y232" i="1"/>
  <c r="BP225" i="1"/>
  <c r="BN225" i="1"/>
  <c r="Z225" i="1"/>
  <c r="BP229" i="1"/>
  <c r="BN229" i="1"/>
  <c r="Z229" i="1"/>
  <c r="H9" i="1"/>
  <c r="Y45" i="1"/>
  <c r="Y58" i="1"/>
  <c r="Y517" i="1" s="1"/>
  <c r="Y93" i="1"/>
  <c r="Y109" i="1"/>
  <c r="Y149" i="1"/>
  <c r="Y161" i="1"/>
  <c r="Z187" i="1"/>
  <c r="BN187" i="1"/>
  <c r="Y514" i="1" s="1"/>
  <c r="Y188" i="1"/>
  <c r="BN191" i="1"/>
  <c r="BP191" i="1"/>
  <c r="Z197" i="1"/>
  <c r="BN197" i="1"/>
  <c r="Z199" i="1"/>
  <c r="BN199" i="1"/>
  <c r="Z201" i="1"/>
  <c r="BN201" i="1"/>
  <c r="Z203" i="1"/>
  <c r="BN203" i="1"/>
  <c r="Z216" i="1"/>
  <c r="BP207" i="1"/>
  <c r="BN209" i="1"/>
  <c r="BP214" i="1"/>
  <c r="BN214" i="1"/>
  <c r="Z214" i="1"/>
  <c r="BP227" i="1"/>
  <c r="BN227" i="1"/>
  <c r="Z227" i="1"/>
  <c r="BP231" i="1"/>
  <c r="BN231" i="1"/>
  <c r="Z231" i="1"/>
  <c r="Y233" i="1"/>
  <c r="Y237" i="1"/>
  <c r="Y238" i="1"/>
  <c r="BP235" i="1"/>
  <c r="BN235" i="1"/>
  <c r="Z235" i="1"/>
  <c r="Z237" i="1" s="1"/>
  <c r="Z240" i="1"/>
  <c r="Z241" i="1" s="1"/>
  <c r="BN240" i="1"/>
  <c r="BP240" i="1"/>
  <c r="Y241" i="1"/>
  <c r="Z244" i="1"/>
  <c r="Z250" i="1" s="1"/>
  <c r="BN244" i="1"/>
  <c r="BP244" i="1"/>
  <c r="Z245" i="1"/>
  <c r="BN245" i="1"/>
  <c r="Z247" i="1"/>
  <c r="BN247" i="1"/>
  <c r="Z249" i="1"/>
  <c r="BN249" i="1"/>
  <c r="Y250" i="1"/>
  <c r="Z254" i="1"/>
  <c r="Z259" i="1" s="1"/>
  <c r="BN254" i="1"/>
  <c r="BP254" i="1"/>
  <c r="Z256" i="1"/>
  <c r="BN256" i="1"/>
  <c r="Z258" i="1"/>
  <c r="BN258" i="1"/>
  <c r="Y259" i="1"/>
  <c r="Z263" i="1"/>
  <c r="Z267" i="1" s="1"/>
  <c r="BN263" i="1"/>
  <c r="BP263" i="1"/>
  <c r="Z265" i="1"/>
  <c r="BN265" i="1"/>
  <c r="Z266" i="1"/>
  <c r="BN266" i="1"/>
  <c r="Y267" i="1"/>
  <c r="Z271" i="1"/>
  <c r="Z274" i="1" s="1"/>
  <c r="BN271" i="1"/>
  <c r="BP271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Z287" i="1"/>
  <c r="Z288" i="1" s="1"/>
  <c r="BN287" i="1"/>
  <c r="BP287" i="1"/>
  <c r="Y288" i="1"/>
  <c r="Z292" i="1"/>
  <c r="Z298" i="1" s="1"/>
  <c r="BN292" i="1"/>
  <c r="BP292" i="1"/>
  <c r="Z294" i="1"/>
  <c r="BN294" i="1"/>
  <c r="Z296" i="1"/>
  <c r="BN296" i="1"/>
  <c r="Y299" i="1"/>
  <c r="Z302" i="1"/>
  <c r="Z308" i="1" s="1"/>
  <c r="BN302" i="1"/>
  <c r="BP302" i="1"/>
  <c r="Z304" i="1"/>
  <c r="BN304" i="1"/>
  <c r="Z306" i="1"/>
  <c r="BN306" i="1"/>
  <c r="Z312" i="1"/>
  <c r="Z316" i="1" s="1"/>
  <c r="BN312" i="1"/>
  <c r="BP312" i="1"/>
  <c r="Z314" i="1"/>
  <c r="BN314" i="1"/>
  <c r="Z320" i="1"/>
  <c r="Z322" i="1" s="1"/>
  <c r="BN320" i="1"/>
  <c r="BP320" i="1"/>
  <c r="Z325" i="1"/>
  <c r="BN325" i="1"/>
  <c r="BP325" i="1"/>
  <c r="Z326" i="1"/>
  <c r="BN326" i="1"/>
  <c r="Z327" i="1"/>
  <c r="BN327" i="1"/>
  <c r="Z329" i="1"/>
  <c r="BN329" i="1"/>
  <c r="Y330" i="1"/>
  <c r="Z333" i="1"/>
  <c r="BN333" i="1"/>
  <c r="BP333" i="1"/>
  <c r="Z335" i="1"/>
  <c r="BN335" i="1"/>
  <c r="Y336" i="1"/>
  <c r="Z340" i="1"/>
  <c r="BN340" i="1"/>
  <c r="BP340" i="1"/>
  <c r="Z342" i="1"/>
  <c r="BN342" i="1"/>
  <c r="Y343" i="1"/>
  <c r="Z348" i="1"/>
  <c r="BN348" i="1"/>
  <c r="BP348" i="1"/>
  <c r="Z350" i="1"/>
  <c r="BN350" i="1"/>
  <c r="Z352" i="1"/>
  <c r="BN352" i="1"/>
  <c r="Z354" i="1"/>
  <c r="BN354" i="1"/>
  <c r="Y355" i="1"/>
  <c r="Z358" i="1"/>
  <c r="Z360" i="1" s="1"/>
  <c r="BN358" i="1"/>
  <c r="BP358" i="1"/>
  <c r="Y361" i="1"/>
  <c r="Y365" i="1"/>
  <c r="Z364" i="1"/>
  <c r="Z365" i="1" s="1"/>
  <c r="BN364" i="1"/>
  <c r="BP375" i="1"/>
  <c r="BN375" i="1"/>
  <c r="Z375" i="1"/>
  <c r="Y260" i="1"/>
  <c r="Y268" i="1"/>
  <c r="Y275" i="1"/>
  <c r="Y280" i="1"/>
  <c r="Y289" i="1"/>
  <c r="Y298" i="1"/>
  <c r="Y344" i="1"/>
  <c r="Y356" i="1"/>
  <c r="Y366" i="1"/>
  <c r="Y369" i="1"/>
  <c r="BP368" i="1"/>
  <c r="BN368" i="1"/>
  <c r="Z368" i="1"/>
  <c r="Z369" i="1" s="1"/>
  <c r="Y370" i="1"/>
  <c r="U523" i="1"/>
  <c r="Y378" i="1"/>
  <c r="BP373" i="1"/>
  <c r="BN373" i="1"/>
  <c r="Z373" i="1"/>
  <c r="Y377" i="1"/>
  <c r="Y387" i="1"/>
  <c r="Y391" i="1"/>
  <c r="Y405" i="1"/>
  <c r="Y411" i="1"/>
  <c r="Y416" i="1"/>
  <c r="Y424" i="1"/>
  <c r="Y429" i="1"/>
  <c r="Y434" i="1"/>
  <c r="Z523" i="1"/>
  <c r="Y454" i="1"/>
  <c r="BP449" i="1"/>
  <c r="BN449" i="1"/>
  <c r="Z449" i="1"/>
  <c r="Y453" i="1"/>
  <c r="Z459" i="1"/>
  <c r="BP457" i="1"/>
  <c r="BN457" i="1"/>
  <c r="Z457" i="1"/>
  <c r="BP465" i="1"/>
  <c r="BN465" i="1"/>
  <c r="Z465" i="1"/>
  <c r="BP473" i="1"/>
  <c r="BN473" i="1"/>
  <c r="Z473" i="1"/>
  <c r="Z475" i="1" s="1"/>
  <c r="BP481" i="1"/>
  <c r="BN481" i="1"/>
  <c r="Z481" i="1"/>
  <c r="BP483" i="1"/>
  <c r="BN483" i="1"/>
  <c r="Z483" i="1"/>
  <c r="Y496" i="1"/>
  <c r="BP494" i="1"/>
  <c r="BN494" i="1"/>
  <c r="Z494" i="1"/>
  <c r="Z385" i="1"/>
  <c r="Z386" i="1" s="1"/>
  <c r="BN385" i="1"/>
  <c r="Z389" i="1"/>
  <c r="Z390" i="1" s="1"/>
  <c r="BN389" i="1"/>
  <c r="BP389" i="1"/>
  <c r="Z395" i="1"/>
  <c r="Z405" i="1" s="1"/>
  <c r="BN395" i="1"/>
  <c r="BP395" i="1"/>
  <c r="Z397" i="1"/>
  <c r="BN397" i="1"/>
  <c r="Z399" i="1"/>
  <c r="BN399" i="1"/>
  <c r="Z401" i="1"/>
  <c r="BN401" i="1"/>
  <c r="Z403" i="1"/>
  <c r="BN403" i="1"/>
  <c r="Y406" i="1"/>
  <c r="Z409" i="1"/>
  <c r="Z410" i="1" s="1"/>
  <c r="BN409" i="1"/>
  <c r="Z414" i="1"/>
  <c r="Z416" i="1" s="1"/>
  <c r="BN414" i="1"/>
  <c r="BP414" i="1"/>
  <c r="Y417" i="1"/>
  <c r="Z420" i="1"/>
  <c r="Z423" i="1" s="1"/>
  <c r="BN420" i="1"/>
  <c r="Z422" i="1"/>
  <c r="BN422" i="1"/>
  <c r="Z427" i="1"/>
  <c r="Z428" i="1" s="1"/>
  <c r="BN427" i="1"/>
  <c r="BP427" i="1"/>
  <c r="Y428" i="1"/>
  <c r="Z432" i="1"/>
  <c r="Z433" i="1" s="1"/>
  <c r="BN432" i="1"/>
  <c r="BP432" i="1"/>
  <c r="Y433" i="1"/>
  <c r="Z438" i="1"/>
  <c r="BN438" i="1"/>
  <c r="BP438" i="1"/>
  <c r="Z440" i="1"/>
  <c r="BN440" i="1"/>
  <c r="Z441" i="1"/>
  <c r="BN441" i="1"/>
  <c r="Z443" i="1"/>
  <c r="BN443" i="1"/>
  <c r="BP444" i="1"/>
  <c r="BN444" i="1"/>
  <c r="BP446" i="1"/>
  <c r="BN446" i="1"/>
  <c r="Z446" i="1"/>
  <c r="BP451" i="1"/>
  <c r="BN451" i="1"/>
  <c r="Z451" i="1"/>
  <c r="Y459" i="1"/>
  <c r="BP463" i="1"/>
  <c r="BN463" i="1"/>
  <c r="Z463" i="1"/>
  <c r="BP467" i="1"/>
  <c r="BN467" i="1"/>
  <c r="Z467" i="1"/>
  <c r="Z469" i="1" s="1"/>
  <c r="Y475" i="1"/>
  <c r="AA523" i="1"/>
  <c r="Y484" i="1"/>
  <c r="BP480" i="1"/>
  <c r="BN480" i="1"/>
  <c r="Z480" i="1"/>
  <c r="Z484" i="1" s="1"/>
  <c r="BP482" i="1"/>
  <c r="BN482" i="1"/>
  <c r="Z482" i="1"/>
  <c r="BP495" i="1"/>
  <c r="BN495" i="1"/>
  <c r="Z495" i="1"/>
  <c r="Y497" i="1"/>
  <c r="Y507" i="1"/>
  <c r="Y506" i="1"/>
  <c r="BP504" i="1"/>
  <c r="BN504" i="1"/>
  <c r="Z504" i="1"/>
  <c r="Z506" i="1" s="1"/>
  <c r="Z505" i="1"/>
  <c r="BN505" i="1"/>
  <c r="Y512" i="1"/>
  <c r="Z510" i="1"/>
  <c r="Z511" i="1" s="1"/>
  <c r="BN510" i="1"/>
  <c r="BP510" i="1"/>
  <c r="Y511" i="1"/>
  <c r="Y516" i="1" l="1"/>
  <c r="Z453" i="1"/>
  <c r="Z496" i="1"/>
  <c r="Z377" i="1"/>
  <c r="Z355" i="1"/>
  <c r="Z343" i="1"/>
  <c r="Z336" i="1"/>
  <c r="Z330" i="1"/>
  <c r="Z232" i="1"/>
  <c r="Z204" i="1"/>
  <c r="Z92" i="1"/>
  <c r="Z58" i="1"/>
  <c r="Z44" i="1"/>
  <c r="Z518" i="1" s="1"/>
  <c r="Y513" i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<sst xmlns="http://schemas.openxmlformats.org/spreadsheetml/2006/main" count="2305" uniqueCount="840">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</sst>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0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350</v>
      </c>
      <c r="Y53" s="574">
        <f t="shared" si="6"/>
        <v>356.40000000000003</v>
      </c>
      <c r="Z53" s="36">
        <f>IFERROR(IF(Y53=0,"",ROUNDUP(Y53/H53,0)*0.01898),"")</f>
        <v>0.62634000000000001</v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364.09722222222217</v>
      </c>
      <c r="BN53" s="64">
        <f t="shared" si="8"/>
        <v>370.755</v>
      </c>
      <c r="BO53" s="64">
        <f t="shared" si="9"/>
        <v>0.5063657407407407</v>
      </c>
      <c r="BP53" s="64">
        <f t="shared" si="10"/>
        <v>0.515625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22.5</v>
      </c>
      <c r="Y57" s="574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23.549999999999997</v>
      </c>
      <c r="BN57" s="64">
        <f t="shared" si="8"/>
        <v>23.549999999999997</v>
      </c>
      <c r="BO57" s="64">
        <f t="shared" si="9"/>
        <v>3.787878787878788E-2</v>
      </c>
      <c r="BP57" s="64">
        <f t="shared" si="10"/>
        <v>3.787878787878788E-2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37.407407407407405</v>
      </c>
      <c r="Y58" s="575">
        <f>IFERROR(Y52/H52,"0")+IFERROR(Y53/H53,"0")+IFERROR(Y54/H54,"0")+IFERROR(Y55/H55,"0")+IFERROR(Y56/H56,"0")+IFERROR(Y57/H57,"0")</f>
        <v>38</v>
      </c>
      <c r="Z58" s="575">
        <f>IFERROR(IF(Z52="",0,Z52),"0")+IFERROR(IF(Z53="",0,Z53),"0")+IFERROR(IF(Z54="",0,Z54),"0")+IFERROR(IF(Z55="",0,Z55),"0")+IFERROR(IF(Z56="",0,Z56),"0")+IFERROR(IF(Z57="",0,Z57),"0")</f>
        <v>0.67144000000000004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372.5</v>
      </c>
      <c r="Y59" s="575">
        <f>IFERROR(SUM(Y52:Y57),"0")</f>
        <v>378.90000000000003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180</v>
      </c>
      <c r="Y61" s="574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187.24999999999997</v>
      </c>
      <c r="BN61" s="64">
        <f>IFERROR(Y61*I61/H61,"0")</f>
        <v>190.995</v>
      </c>
      <c r="BO61" s="64">
        <f>IFERROR(1/J61*(X61/H61),"0")</f>
        <v>0.26041666666666663</v>
      </c>
      <c r="BP61" s="64">
        <f>IFERROR(1/J61*(Y61/H61),"0")</f>
        <v>0.265625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16.666666666666664</v>
      </c>
      <c r="Y65" s="575">
        <f>IFERROR(Y61/H61,"0")+IFERROR(Y62/H62,"0")+IFERROR(Y63/H63,"0")+IFERROR(Y64/H64,"0")</f>
        <v>17</v>
      </c>
      <c r="Z65" s="575">
        <f>IFERROR(IF(Z61="",0,Z61),"0")+IFERROR(IF(Z62="",0,Z62),"0")+IFERROR(IF(Z63="",0,Z63),"0")+IFERROR(IF(Z64="",0,Z64),"0")</f>
        <v>0.32266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180</v>
      </c>
      <c r="Y66" s="575">
        <f>IFERROR(SUM(Y61:Y64),"0")</f>
        <v>183.60000000000002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150</v>
      </c>
      <c r="Y76" s="574">
        <f t="shared" si="11"/>
        <v>151.20000000000002</v>
      </c>
      <c r="Z76" s="36">
        <f>IFERROR(IF(Y76=0,"",ROUNDUP(Y76/H76,0)*0.01898),"")</f>
        <v>0.34164</v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159.05357142857142</v>
      </c>
      <c r="BN76" s="64">
        <f t="shared" si="13"/>
        <v>160.32600000000002</v>
      </c>
      <c r="BO76" s="64">
        <f t="shared" si="14"/>
        <v>0.27901785714285715</v>
      </c>
      <c r="BP76" s="64">
        <f t="shared" si="15"/>
        <v>0.28125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17.857142857142858</v>
      </c>
      <c r="Y80" s="575">
        <f>IFERROR(Y74/H74,"0")+IFERROR(Y75/H75,"0")+IFERROR(Y76/H76,"0")+IFERROR(Y77/H77,"0")+IFERROR(Y78/H78,"0")+IFERROR(Y79/H79,"0")</f>
        <v>18</v>
      </c>
      <c r="Z80" s="575">
        <f>IFERROR(IF(Z74="",0,Z74),"0")+IFERROR(IF(Z75="",0,Z75),"0")+IFERROR(IF(Z76="",0,Z76),"0")+IFERROR(IF(Z77="",0,Z77),"0")+IFERROR(IF(Z78="",0,Z78),"0")+IFERROR(IF(Z79="",0,Z79),"0")</f>
        <v>0.34164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150</v>
      </c>
      <c r="Y81" s="575">
        <f>IFERROR(SUM(Y74:Y79),"0")</f>
        <v>151.20000000000002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0</v>
      </c>
      <c r="Y216" s="575">
        <f>IFERROR(Y207/H207,"0")+IFERROR(Y208/H208,"0")+IFERROR(Y209/H209,"0")+IFERROR(Y210/H210,"0")+IFERROR(Y211/H211,"0")+IFERROR(Y212/H212,"0")+IFERROR(Y213/H213,"0")+IFERROR(Y214/H214,"0")+IFERROR(Y215/H215,"0")</f>
        <v>0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0</v>
      </c>
      <c r="Y217" s="575">
        <f>IFERROR(SUM(Y207:Y215),"0")</f>
        <v>0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350</v>
      </c>
      <c r="Y319" s="574">
        <f>IFERROR(IF(X319="",0,CEILING((X319/$H319),1)*$H319),"")</f>
        <v>352.8</v>
      </c>
      <c r="Z319" s="36">
        <f>IFERROR(IF(Y319=0,"",ROUNDUP(Y319/H319,0)*0.01898),"")</f>
        <v>0.79715999999999998</v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371.625</v>
      </c>
      <c r="BN319" s="64">
        <f>IFERROR(Y319*I319/H319,"0")</f>
        <v>374.59800000000001</v>
      </c>
      <c r="BO319" s="64">
        <f>IFERROR(1/J319*(X319/H319),"0")</f>
        <v>0.65104166666666663</v>
      </c>
      <c r="BP319" s="64">
        <f>IFERROR(1/J319*(Y319/H319),"0")</f>
        <v>0.65625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0</v>
      </c>
      <c r="Y320" s="574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41.666666666666664</v>
      </c>
      <c r="Y322" s="575">
        <f>IFERROR(Y319/H319,"0")+IFERROR(Y320/H320,"0")+IFERROR(Y321/H321,"0")</f>
        <v>42</v>
      </c>
      <c r="Z322" s="575">
        <f>IFERROR(IF(Z319="",0,Z319),"0")+IFERROR(IF(Z320="",0,Z320),"0")+IFERROR(IF(Z321="",0,Z321),"0")</f>
        <v>0.79715999999999998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350</v>
      </c>
      <c r="Y323" s="575">
        <f>IFERROR(SUM(Y319:Y321),"0")</f>
        <v>352.8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4000</v>
      </c>
      <c r="Y348" s="574">
        <f t="shared" ref="Y348:Y354" si="58">IFERROR(IF(X348="",0,CEILING((X348/$H348),1)*$H348),"")</f>
        <v>4005</v>
      </c>
      <c r="Z348" s="36">
        <f>IFERROR(IF(Y348=0,"",ROUNDUP(Y348/H348,0)*0.02175),"")</f>
        <v>5.8072499999999998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4128</v>
      </c>
      <c r="BN348" s="64">
        <f t="shared" ref="BN348:BN354" si="60">IFERROR(Y348*I348/H348,"0")</f>
        <v>4133.16</v>
      </c>
      <c r="BO348" s="64">
        <f t="shared" ref="BO348:BO354" si="61">IFERROR(1/J348*(X348/H348),"0")</f>
        <v>5.5555555555555554</v>
      </c>
      <c r="BP348" s="64">
        <f t="shared" ref="BP348:BP354" si="62">IFERROR(1/J348*(Y348/H348),"0")</f>
        <v>5.5625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1700</v>
      </c>
      <c r="Y349" s="574">
        <f t="shared" si="58"/>
        <v>1710</v>
      </c>
      <c r="Z349" s="36">
        <f>IFERROR(IF(Y349=0,"",ROUNDUP(Y349/H349,0)*0.02175),"")</f>
        <v>2.4794999999999998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1754.4</v>
      </c>
      <c r="BN349" s="64">
        <f t="shared" si="60"/>
        <v>1764.72</v>
      </c>
      <c r="BO349" s="64">
        <f t="shared" si="61"/>
        <v>2.3611111111111107</v>
      </c>
      <c r="BP349" s="64">
        <f t="shared" si="62"/>
        <v>2.375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3000</v>
      </c>
      <c r="Y350" s="574">
        <f t="shared" si="58"/>
        <v>3000</v>
      </c>
      <c r="Z350" s="36">
        <f>IFERROR(IF(Y350=0,"",ROUNDUP(Y350/H350,0)*0.02175),"")</f>
        <v>4.3499999999999996</v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3096</v>
      </c>
      <c r="BN350" s="64">
        <f t="shared" si="60"/>
        <v>3096</v>
      </c>
      <c r="BO350" s="64">
        <f t="shared" si="61"/>
        <v>4.1666666666666661</v>
      </c>
      <c r="BP350" s="64">
        <f t="shared" si="62"/>
        <v>4.1666666666666661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580</v>
      </c>
      <c r="Y355" s="575">
        <f>IFERROR(Y348/H348,"0")+IFERROR(Y349/H349,"0")+IFERROR(Y350/H350,"0")+IFERROR(Y351/H351,"0")+IFERROR(Y352/H352,"0")+IFERROR(Y353/H353,"0")+IFERROR(Y354/H354,"0")</f>
        <v>581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12.636749999999999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8700</v>
      </c>
      <c r="Y356" s="575">
        <f>IFERROR(SUM(Y348:Y354),"0")</f>
        <v>8715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3500</v>
      </c>
      <c r="Y358" s="574">
        <f>IFERROR(IF(X358="",0,CEILING((X358/$H358),1)*$H358),"")</f>
        <v>3510</v>
      </c>
      <c r="Z358" s="36">
        <f>IFERROR(IF(Y358=0,"",ROUNDUP(Y358/H358,0)*0.02175),"")</f>
        <v>5.0894999999999992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3612</v>
      </c>
      <c r="BN358" s="64">
        <f>IFERROR(Y358*I358/H358,"0")</f>
        <v>3622.32</v>
      </c>
      <c r="BO358" s="64">
        <f>IFERROR(1/J358*(X358/H358),"0")</f>
        <v>4.8611111111111107</v>
      </c>
      <c r="BP358" s="64">
        <f>IFERROR(1/J358*(Y358/H358),"0")</f>
        <v>4.875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233.33333333333334</v>
      </c>
      <c r="Y360" s="575">
        <f>IFERROR(Y358/H358,"0")+IFERROR(Y359/H359,"0")</f>
        <v>234</v>
      </c>
      <c r="Z360" s="575">
        <f>IFERROR(IF(Z358="",0,Z358),"0")+IFERROR(IF(Z359="",0,Z359),"0")</f>
        <v>5.0894999999999992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3500</v>
      </c>
      <c r="Y361" s="575">
        <f>IFERROR(SUM(Y358:Y359),"0")</f>
        <v>3510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450</v>
      </c>
      <c r="Y368" s="574">
        <f>IFERROR(IF(X368="",0,CEILING((X368/$H368),1)*$H368),"")</f>
        <v>450</v>
      </c>
      <c r="Z368" s="36">
        <f>IFERROR(IF(Y368=0,"",ROUNDUP(Y368/H368,0)*0.01898),"")</f>
        <v>0.94900000000000007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475.95000000000005</v>
      </c>
      <c r="BN368" s="64">
        <f>IFERROR(Y368*I368/H368,"0")</f>
        <v>475.95000000000005</v>
      </c>
      <c r="BO368" s="64">
        <f>IFERROR(1/J368*(X368/H368),"0")</f>
        <v>0.78125</v>
      </c>
      <c r="BP368" s="64">
        <f>IFERROR(1/J368*(Y368/H368),"0")</f>
        <v>0.78125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50</v>
      </c>
      <c r="Y369" s="575">
        <f>IFERROR(Y368/H368,"0")</f>
        <v>50</v>
      </c>
      <c r="Z369" s="575">
        <f>IFERROR(IF(Z368="",0,Z368),"0")</f>
        <v>0.94900000000000007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450</v>
      </c>
      <c r="Y370" s="575">
        <f>IFERROR(SUM(Y368:Y368),"0")</f>
        <v>450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60</v>
      </c>
      <c r="Y380" s="574">
        <f>IFERROR(IF(X380="",0,CEILING((X380/$H380),1)*$H380),"")</f>
        <v>61.32</v>
      </c>
      <c r="Z380" s="36">
        <f>IFERROR(IF(Y380=0,"",ROUNDUP(Y380/H380,0)*0.00902),"")</f>
        <v>0.12628</v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63.698630136986303</v>
      </c>
      <c r="BN380" s="64">
        <f>IFERROR(Y380*I380/H380,"0")</f>
        <v>65.100000000000009</v>
      </c>
      <c r="BO380" s="64">
        <f>IFERROR(1/J380*(X380/H380),"0")</f>
        <v>0.10377750103777501</v>
      </c>
      <c r="BP380" s="64">
        <f>IFERROR(1/J380*(Y380/H380),"0")</f>
        <v>0.10606060606060606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13.698630136986301</v>
      </c>
      <c r="Y381" s="575">
        <f>IFERROR(Y380/H380,"0")</f>
        <v>14</v>
      </c>
      <c r="Z381" s="575">
        <f>IFERROR(IF(Z380="",0,Z380),"0")</f>
        <v>0.12628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60</v>
      </c>
      <c r="Y382" s="575">
        <f>IFERROR(SUM(Y380:Y380),"0")</f>
        <v>61.32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700</v>
      </c>
      <c r="Y443" s="574">
        <f t="shared" si="69"/>
        <v>702.24</v>
      </c>
      <c r="Z443" s="36">
        <f t="shared" si="70"/>
        <v>1.5906800000000001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747.72727272727275</v>
      </c>
      <c r="BN443" s="64">
        <f t="shared" si="72"/>
        <v>750.11999999999989</v>
      </c>
      <c r="BO443" s="64">
        <f t="shared" si="73"/>
        <v>1.2747668997668997</v>
      </c>
      <c r="BP443" s="64">
        <f t="shared" si="74"/>
        <v>1.278846153846154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132.57575757575756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133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1.5906800000000001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700</v>
      </c>
      <c r="Y454" s="575">
        <f>IFERROR(SUM(Y438:Y452),"0")</f>
        <v>702.24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600</v>
      </c>
      <c r="Y456" s="574">
        <f>IFERROR(IF(X456="",0,CEILING((X456/$H456),1)*$H456),"")</f>
        <v>601.92000000000007</v>
      </c>
      <c r="Z456" s="36">
        <f>IFERROR(IF(Y456=0,"",ROUNDUP(Y456/H456,0)*0.01196),"")</f>
        <v>1.36344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640.90909090909088</v>
      </c>
      <c r="BN456" s="64">
        <f>IFERROR(Y456*I456/H456,"0")</f>
        <v>642.96</v>
      </c>
      <c r="BO456" s="64">
        <f>IFERROR(1/J456*(X456/H456),"0")</f>
        <v>1.0926573426573427</v>
      </c>
      <c r="BP456" s="64">
        <f>IFERROR(1/J456*(Y456/H456),"0")</f>
        <v>1.0961538461538463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113.63636363636363</v>
      </c>
      <c r="Y459" s="575">
        <f>IFERROR(Y456/H456,"0")+IFERROR(Y457/H457,"0")+IFERROR(Y458/H458,"0")</f>
        <v>114.00000000000001</v>
      </c>
      <c r="Z459" s="575">
        <f>IFERROR(IF(Z456="",0,Z456),"0")+IFERROR(IF(Z457="",0,Z457),"0")+IFERROR(IF(Z458="",0,Z458),"0")</f>
        <v>1.36344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600</v>
      </c>
      <c r="Y460" s="575">
        <f>IFERROR(SUM(Y456:Y458),"0")</f>
        <v>601.92000000000007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180</v>
      </c>
      <c r="Y462" s="574">
        <f t="shared" ref="Y462:Y468" si="75">IFERROR(IF(X462="",0,CEILING((X462/$H462),1)*$H462),"")</f>
        <v>184.8</v>
      </c>
      <c r="Z462" s="36">
        <f>IFERROR(IF(Y462=0,"",ROUNDUP(Y462/H462,0)*0.01196),"")</f>
        <v>0.41860000000000003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192.27272727272725</v>
      </c>
      <c r="BN462" s="64">
        <f t="shared" ref="BN462:BN468" si="77">IFERROR(Y462*I462/H462,"0")</f>
        <v>197.39999999999998</v>
      </c>
      <c r="BO462" s="64">
        <f t="shared" ref="BO462:BO468" si="78">IFERROR(1/J462*(X462/H462),"0")</f>
        <v>0.32779720279720276</v>
      </c>
      <c r="BP462" s="64">
        <f t="shared" ref="BP462:BP468" si="79">IFERROR(1/J462*(Y462/H462),"0")</f>
        <v>0.33653846153846156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180</v>
      </c>
      <c r="Y463" s="574">
        <f t="shared" si="75"/>
        <v>184.8</v>
      </c>
      <c r="Z463" s="36">
        <f>IFERROR(IF(Y463=0,"",ROUNDUP(Y463/H463,0)*0.01196),"")</f>
        <v>0.41860000000000003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192.27272727272725</v>
      </c>
      <c r="BN463" s="64">
        <f t="shared" si="77"/>
        <v>197.39999999999998</v>
      </c>
      <c r="BO463" s="64">
        <f t="shared" si="78"/>
        <v>0.32779720279720276</v>
      </c>
      <c r="BP463" s="64">
        <f t="shared" si="79"/>
        <v>0.33653846153846156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300</v>
      </c>
      <c r="Y464" s="574">
        <f t="shared" si="75"/>
        <v>300.96000000000004</v>
      </c>
      <c r="Z464" s="36">
        <f>IFERROR(IF(Y464=0,"",ROUNDUP(Y464/H464,0)*0.01196),"")</f>
        <v>0.68171999999999999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320.45454545454544</v>
      </c>
      <c r="BN464" s="64">
        <f t="shared" si="77"/>
        <v>321.48</v>
      </c>
      <c r="BO464" s="64">
        <f t="shared" si="78"/>
        <v>0.54632867132867136</v>
      </c>
      <c r="BP464" s="64">
        <f t="shared" si="79"/>
        <v>0.54807692307692313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124.99999999999999</v>
      </c>
      <c r="Y469" s="575">
        <f>IFERROR(Y462/H462,"0")+IFERROR(Y463/H463,"0")+IFERROR(Y464/H464,"0")+IFERROR(Y465/H465,"0")+IFERROR(Y466/H466,"0")+IFERROR(Y467/H467,"0")+IFERROR(Y468/H468,"0")</f>
        <v>127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1.51892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660</v>
      </c>
      <c r="Y470" s="575">
        <f>IFERROR(SUM(Y462:Y468),"0")</f>
        <v>670.56000000000006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15722.5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15777.539999999999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16329.260787424146</v>
      </c>
      <c r="Y514" s="575">
        <f>IFERROR(SUM(BN22:BN510),"0")</f>
        <v>16386.833999999999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24</v>
      </c>
      <c r="Y515" s="38">
        <f>ROUNDUP(SUM(BP22:BP510),0)</f>
        <v>24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16929.260787424144</v>
      </c>
      <c r="Y516" s="575">
        <f>GrossWeightTotalR+PalletQtyTotalR*25</f>
        <v>16986.833999999999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1361.8419682803242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1368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25.407470000000004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713.7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352.8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12675</v>
      </c>
      <c r="U523" s="46">
        <f>IFERROR(Y373*1,"0")+IFERROR(Y374*1,"0")+IFERROR(Y375*1,"0")+IFERROR(Y376*1,"0")+IFERROR(Y380*1,"0")+IFERROR(Y384*1,"0")+IFERROR(Y385*1,"0")+IFERROR(Y389*1,"0")</f>
        <v>61.32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1974.72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2025-07-04T06:54:36Z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