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1B9CD5EC-9F1D-4941-A31C-18E756F80B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1" i="1" l="1"/>
  <c r="F12" i="1" l="1"/>
  <c r="F71" i="1"/>
  <c r="E71" i="1"/>
  <c r="P10" i="1" l="1"/>
  <c r="U10" i="1" s="1"/>
  <c r="V10" i="1" l="1"/>
  <c r="P7" i="1"/>
  <c r="P8" i="1"/>
  <c r="P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V76" i="1" s="1"/>
  <c r="P6" i="1"/>
  <c r="Q6" i="1" s="1"/>
  <c r="AJ6" i="1" s="1"/>
  <c r="AJ76" i="1"/>
  <c r="AN76" i="1" s="1"/>
  <c r="AH76" i="1"/>
  <c r="R76" i="1"/>
  <c r="U76" i="1" s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AH6" i="1" l="1"/>
  <c r="AN6" i="1"/>
  <c r="R6" i="1"/>
  <c r="V74" i="1"/>
  <c r="V72" i="1"/>
  <c r="Q72" i="1"/>
  <c r="V68" i="1"/>
  <c r="V66" i="1"/>
  <c r="Q66" i="1"/>
  <c r="V64" i="1"/>
  <c r="V60" i="1"/>
  <c r="Q60" i="1"/>
  <c r="V58" i="1"/>
  <c r="V56" i="1"/>
  <c r="Q56" i="1"/>
  <c r="V54" i="1"/>
  <c r="V52" i="1"/>
  <c r="V50" i="1"/>
  <c r="V48" i="1"/>
  <c r="V46" i="1"/>
  <c r="V44" i="1"/>
  <c r="Q44" i="1"/>
  <c r="V42" i="1"/>
  <c r="V40" i="1"/>
  <c r="V38" i="1"/>
  <c r="Q38" i="1"/>
  <c r="V34" i="1"/>
  <c r="V32" i="1"/>
  <c r="Q32" i="1"/>
  <c r="V28" i="1"/>
  <c r="Q28" i="1"/>
  <c r="V26" i="1"/>
  <c r="V16" i="1"/>
  <c r="V12" i="1"/>
  <c r="Q12" i="1"/>
  <c r="V9" i="1"/>
  <c r="Q9" i="1"/>
  <c r="V7" i="1"/>
  <c r="V75" i="1"/>
  <c r="Q75" i="1"/>
  <c r="V73" i="1"/>
  <c r="Q73" i="1"/>
  <c r="V71" i="1"/>
  <c r="Q71" i="1"/>
  <c r="V69" i="1"/>
  <c r="Q69" i="1"/>
  <c r="V67" i="1"/>
  <c r="Q67" i="1"/>
  <c r="V65" i="1"/>
  <c r="V61" i="1"/>
  <c r="V59" i="1"/>
  <c r="V57" i="1"/>
  <c r="V55" i="1"/>
  <c r="V53" i="1"/>
  <c r="V51" i="1"/>
  <c r="Q51" i="1"/>
  <c r="V49" i="1"/>
  <c r="Q49" i="1"/>
  <c r="V47" i="1"/>
  <c r="Q47" i="1"/>
  <c r="V43" i="1"/>
  <c r="V41" i="1"/>
  <c r="Q41" i="1"/>
  <c r="V39" i="1"/>
  <c r="V35" i="1"/>
  <c r="V33" i="1"/>
  <c r="Q33" i="1"/>
  <c r="V31" i="1"/>
  <c r="Q31" i="1"/>
  <c r="V29" i="1"/>
  <c r="Q29" i="1"/>
  <c r="V27" i="1"/>
  <c r="Q27" i="1"/>
  <c r="V25" i="1"/>
  <c r="Q25" i="1"/>
  <c r="V23" i="1"/>
  <c r="V19" i="1"/>
  <c r="Q19" i="1"/>
  <c r="V13" i="1"/>
  <c r="V8" i="1"/>
  <c r="U6" i="1"/>
  <c r="P5" i="1"/>
  <c r="V6" i="1"/>
  <c r="U63" i="1"/>
  <c r="V63" i="1"/>
  <c r="U45" i="1"/>
  <c r="V45" i="1"/>
  <c r="U37" i="1"/>
  <c r="V37" i="1"/>
  <c r="U21" i="1"/>
  <c r="V21" i="1"/>
  <c r="U17" i="1"/>
  <c r="V17" i="1"/>
  <c r="U15" i="1"/>
  <c r="V15" i="1"/>
  <c r="U11" i="1"/>
  <c r="V11" i="1"/>
  <c r="U70" i="1"/>
  <c r="V70" i="1"/>
  <c r="U62" i="1"/>
  <c r="V62" i="1"/>
  <c r="U36" i="1"/>
  <c r="V36" i="1"/>
  <c r="U30" i="1"/>
  <c r="V30" i="1"/>
  <c r="U24" i="1"/>
  <c r="V24" i="1"/>
  <c r="U22" i="1"/>
  <c r="V22" i="1"/>
  <c r="U20" i="1"/>
  <c r="V20" i="1"/>
  <c r="U18" i="1"/>
  <c r="V18" i="1"/>
  <c r="U14" i="1"/>
  <c r="V14" i="1"/>
  <c r="L5" i="1"/>
  <c r="AK6" i="1"/>
  <c r="AK76" i="1"/>
  <c r="AH8" i="1" l="1"/>
  <c r="AJ8" i="1"/>
  <c r="AJ13" i="1"/>
  <c r="AH13" i="1"/>
  <c r="AJ19" i="1"/>
  <c r="AH19" i="1"/>
  <c r="AH23" i="1"/>
  <c r="AJ23" i="1"/>
  <c r="AH25" i="1"/>
  <c r="AJ25" i="1"/>
  <c r="AH27" i="1"/>
  <c r="AJ27" i="1"/>
  <c r="AJ29" i="1"/>
  <c r="AH29" i="1"/>
  <c r="AH31" i="1"/>
  <c r="AJ31" i="1"/>
  <c r="AH33" i="1"/>
  <c r="AJ33" i="1"/>
  <c r="AH35" i="1"/>
  <c r="AJ35" i="1"/>
  <c r="AH39" i="1"/>
  <c r="AJ39" i="1"/>
  <c r="AH41" i="1"/>
  <c r="AJ41" i="1"/>
  <c r="AH43" i="1"/>
  <c r="AJ43" i="1"/>
  <c r="AJ47" i="1"/>
  <c r="AH47" i="1"/>
  <c r="AJ49" i="1"/>
  <c r="AH49" i="1"/>
  <c r="AJ51" i="1"/>
  <c r="AH51" i="1"/>
  <c r="AJ53" i="1"/>
  <c r="AH53" i="1"/>
  <c r="AJ55" i="1"/>
  <c r="AH55" i="1"/>
  <c r="AJ57" i="1"/>
  <c r="AH57" i="1"/>
  <c r="AJ59" i="1"/>
  <c r="AH59" i="1"/>
  <c r="AJ61" i="1"/>
  <c r="AH61" i="1"/>
  <c r="AJ65" i="1"/>
  <c r="AH65" i="1"/>
  <c r="AJ67" i="1"/>
  <c r="AH67" i="1"/>
  <c r="AJ69" i="1"/>
  <c r="AH69" i="1"/>
  <c r="AH71" i="1"/>
  <c r="AJ71" i="1"/>
  <c r="AH73" i="1"/>
  <c r="AJ73" i="1"/>
  <c r="AH75" i="1"/>
  <c r="AJ75" i="1"/>
  <c r="AH7" i="1"/>
  <c r="Q5" i="1"/>
  <c r="AJ7" i="1"/>
  <c r="AH9" i="1"/>
  <c r="AJ9" i="1"/>
  <c r="AH12" i="1"/>
  <c r="AJ12" i="1"/>
  <c r="AH16" i="1"/>
  <c r="AJ16" i="1"/>
  <c r="AJ26" i="1"/>
  <c r="AH26" i="1"/>
  <c r="AJ28" i="1"/>
  <c r="AH28" i="1"/>
  <c r="AH32" i="1"/>
  <c r="AJ32" i="1"/>
  <c r="AH34" i="1"/>
  <c r="AJ34" i="1"/>
  <c r="AH38" i="1"/>
  <c r="AJ38" i="1"/>
  <c r="AH40" i="1"/>
  <c r="AJ40" i="1"/>
  <c r="AH42" i="1"/>
  <c r="AJ42" i="1"/>
  <c r="AH44" i="1"/>
  <c r="AJ44" i="1"/>
  <c r="AJ46" i="1"/>
  <c r="AH46" i="1"/>
  <c r="AJ48" i="1"/>
  <c r="AH48" i="1"/>
  <c r="AJ50" i="1"/>
  <c r="AH50" i="1"/>
  <c r="AJ52" i="1"/>
  <c r="AH52" i="1"/>
  <c r="AJ54" i="1"/>
  <c r="AH54" i="1"/>
  <c r="AJ56" i="1"/>
  <c r="AH56" i="1"/>
  <c r="AJ58" i="1"/>
  <c r="AH58" i="1"/>
  <c r="AJ60" i="1"/>
  <c r="AH60" i="1"/>
  <c r="AJ64" i="1"/>
  <c r="AH64" i="1"/>
  <c r="AJ66" i="1"/>
  <c r="AH66" i="1"/>
  <c r="AJ68" i="1"/>
  <c r="AH68" i="1"/>
  <c r="AH72" i="1"/>
  <c r="AJ72" i="1"/>
  <c r="AH74" i="1"/>
  <c r="AJ74" i="1"/>
  <c r="AK68" i="1" l="1"/>
  <c r="R68" i="1"/>
  <c r="U68" i="1" s="1"/>
  <c r="AN68" i="1"/>
  <c r="AK66" i="1"/>
  <c r="R66" i="1"/>
  <c r="U66" i="1" s="1"/>
  <c r="AN66" i="1"/>
  <c r="AK64" i="1"/>
  <c r="R64" i="1"/>
  <c r="U64" i="1" s="1"/>
  <c r="AN64" i="1"/>
  <c r="AK60" i="1"/>
  <c r="R60" i="1"/>
  <c r="U60" i="1" s="1"/>
  <c r="AN60" i="1"/>
  <c r="AK58" i="1"/>
  <c r="R58" i="1"/>
  <c r="U58" i="1" s="1"/>
  <c r="AN58" i="1"/>
  <c r="AK56" i="1"/>
  <c r="R56" i="1"/>
  <c r="U56" i="1" s="1"/>
  <c r="AN56" i="1"/>
  <c r="AK54" i="1"/>
  <c r="R54" i="1"/>
  <c r="U54" i="1" s="1"/>
  <c r="AN54" i="1"/>
  <c r="AK52" i="1"/>
  <c r="R52" i="1"/>
  <c r="U52" i="1" s="1"/>
  <c r="AN52" i="1"/>
  <c r="AK50" i="1"/>
  <c r="R50" i="1"/>
  <c r="U50" i="1" s="1"/>
  <c r="AN50" i="1"/>
  <c r="AK48" i="1"/>
  <c r="R48" i="1"/>
  <c r="U48" i="1" s="1"/>
  <c r="AN48" i="1"/>
  <c r="AK46" i="1"/>
  <c r="R46" i="1"/>
  <c r="U46" i="1" s="1"/>
  <c r="AN46" i="1"/>
  <c r="AK28" i="1"/>
  <c r="R28" i="1"/>
  <c r="U28" i="1" s="1"/>
  <c r="AN28" i="1"/>
  <c r="AK26" i="1"/>
  <c r="R26" i="1"/>
  <c r="U26" i="1" s="1"/>
  <c r="AN26" i="1"/>
  <c r="AN75" i="1"/>
  <c r="R75" i="1"/>
  <c r="U75" i="1" s="1"/>
  <c r="AK75" i="1"/>
  <c r="AN73" i="1"/>
  <c r="R73" i="1"/>
  <c r="U73" i="1" s="1"/>
  <c r="AK73" i="1"/>
  <c r="AN71" i="1"/>
  <c r="R71" i="1"/>
  <c r="U71" i="1" s="1"/>
  <c r="AK71" i="1"/>
  <c r="AN43" i="1"/>
  <c r="R43" i="1"/>
  <c r="U43" i="1" s="1"/>
  <c r="AK43" i="1"/>
  <c r="AN41" i="1"/>
  <c r="R41" i="1"/>
  <c r="U41" i="1" s="1"/>
  <c r="AK41" i="1"/>
  <c r="AN39" i="1"/>
  <c r="R39" i="1"/>
  <c r="U39" i="1" s="1"/>
  <c r="AK39" i="1"/>
  <c r="AN35" i="1"/>
  <c r="R35" i="1"/>
  <c r="U35" i="1" s="1"/>
  <c r="AK35" i="1"/>
  <c r="AN33" i="1"/>
  <c r="R33" i="1"/>
  <c r="U33" i="1" s="1"/>
  <c r="AK33" i="1"/>
  <c r="AN31" i="1"/>
  <c r="R31" i="1"/>
  <c r="U31" i="1" s="1"/>
  <c r="AK31" i="1"/>
  <c r="AK27" i="1"/>
  <c r="R27" i="1"/>
  <c r="U27" i="1" s="1"/>
  <c r="AN27" i="1"/>
  <c r="AK25" i="1"/>
  <c r="R25" i="1"/>
  <c r="U25" i="1" s="1"/>
  <c r="AN25" i="1"/>
  <c r="AN23" i="1"/>
  <c r="R23" i="1"/>
  <c r="U23" i="1" s="1"/>
  <c r="AK23" i="1"/>
  <c r="AN8" i="1"/>
  <c r="R8" i="1"/>
  <c r="U8" i="1" s="1"/>
  <c r="AK8" i="1"/>
  <c r="AN74" i="1"/>
  <c r="R74" i="1"/>
  <c r="U74" i="1" s="1"/>
  <c r="AK74" i="1"/>
  <c r="AN72" i="1"/>
  <c r="R72" i="1"/>
  <c r="U72" i="1" s="1"/>
  <c r="AK72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N34" i="1"/>
  <c r="R34" i="1"/>
  <c r="U34" i="1" s="1"/>
  <c r="AK34" i="1"/>
  <c r="AN32" i="1"/>
  <c r="R32" i="1"/>
  <c r="U32" i="1" s="1"/>
  <c r="AK32" i="1"/>
  <c r="AK16" i="1"/>
  <c r="AN16" i="1"/>
  <c r="R16" i="1"/>
  <c r="U16" i="1" s="1"/>
  <c r="AN12" i="1"/>
  <c r="R12" i="1"/>
  <c r="U12" i="1" s="1"/>
  <c r="AK12" i="1"/>
  <c r="AN9" i="1"/>
  <c r="R9" i="1"/>
  <c r="U9" i="1" s="1"/>
  <c r="AK9" i="1"/>
  <c r="AN7" i="1"/>
  <c r="R7" i="1"/>
  <c r="AJ5" i="1"/>
  <c r="AK7" i="1"/>
  <c r="AH5" i="1"/>
  <c r="AK69" i="1"/>
  <c r="R69" i="1"/>
  <c r="U69" i="1" s="1"/>
  <c r="AN69" i="1"/>
  <c r="AK67" i="1"/>
  <c r="R67" i="1"/>
  <c r="U67" i="1" s="1"/>
  <c r="AN67" i="1"/>
  <c r="AK65" i="1"/>
  <c r="R65" i="1"/>
  <c r="U65" i="1" s="1"/>
  <c r="AN65" i="1"/>
  <c r="AK61" i="1"/>
  <c r="R61" i="1"/>
  <c r="U61" i="1" s="1"/>
  <c r="AN61" i="1"/>
  <c r="AK59" i="1"/>
  <c r="R59" i="1"/>
  <c r="U59" i="1" s="1"/>
  <c r="AN59" i="1"/>
  <c r="AK57" i="1"/>
  <c r="R57" i="1"/>
  <c r="U57" i="1" s="1"/>
  <c r="AN57" i="1"/>
  <c r="AK55" i="1"/>
  <c r="R55" i="1"/>
  <c r="U55" i="1" s="1"/>
  <c r="AN55" i="1"/>
  <c r="AK53" i="1"/>
  <c r="R53" i="1"/>
  <c r="U53" i="1" s="1"/>
  <c r="AN53" i="1"/>
  <c r="AK51" i="1"/>
  <c r="R51" i="1"/>
  <c r="U51" i="1" s="1"/>
  <c r="AN51" i="1"/>
  <c r="AK49" i="1"/>
  <c r="R49" i="1"/>
  <c r="U49" i="1" s="1"/>
  <c r="AN49" i="1"/>
  <c r="AK47" i="1"/>
  <c r="R47" i="1"/>
  <c r="U47" i="1" s="1"/>
  <c r="AN47" i="1"/>
  <c r="AK29" i="1"/>
  <c r="R29" i="1"/>
  <c r="U29" i="1" s="1"/>
  <c r="AN29" i="1"/>
  <c r="R19" i="1"/>
  <c r="U19" i="1" s="1"/>
  <c r="AN19" i="1"/>
  <c r="AK19" i="1"/>
  <c r="AK13" i="1"/>
  <c r="R13" i="1"/>
  <c r="U13" i="1" s="1"/>
  <c r="AN13" i="1"/>
  <c r="AK5" i="1" l="1"/>
  <c r="AN5" i="1"/>
  <c r="U7" i="1"/>
  <c r="R5" i="1"/>
</calcChain>
</file>

<file path=xl/sharedStrings.xml><?xml version="1.0" encoding="utf-8"?>
<sst xmlns="http://schemas.openxmlformats.org/spreadsheetml/2006/main" count="308" uniqueCount="134">
  <si>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</si>
  <si>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</si>
  <si>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</si>
  <si>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</si>
  <si>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</si>
  <si>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</si>
  <si>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</si>
  <si>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</si>
  <si>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</si>
  <si>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</si>
  <si>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</si>
  <si>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</si>
  <si>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</si>
  <si>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</si>
  <si>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</si>
  <si>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</si>
  <si>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</si>
  <si>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</si>
  <si>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</si>
  <si>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</si>
  <si>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</si>
  <si>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</si>
  <si>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</si>
  <si>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</si>
  <si>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</si>
  <si>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</si>
  <si>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</si>
  <si>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</si>
  <si>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</si>
  <si>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</si>
  <si>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</si>
  <si>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</si>
  <si>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</si>
  <si>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</si>
  <si>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</si>
  <si>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</si>
  <si>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</si>
  <si>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</si>
  <si>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</si>
  <si>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</si>
  <si>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</si>
  <si>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</si>
  <si>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</si>
  <si>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</si>
  <si>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</si>
  <si>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</si>
  <si>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</si>
  <si>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</si>
  <si>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</si>
  <si>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с ветчиной и сыром Горячая штучка 0,3кг зам  ПОКОМ</t>
  </si>
  <si>
    <t>не в матрице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</si>
  <si>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</si>
  <si>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</si>
  <si>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</si>
  <si>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</si>
  <si>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</si>
  <si>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</si>
  <si>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</si>
  <si>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</si>
  <si>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</si>
  <si>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</si>
  <si>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</si>
  <si>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</si>
  <si>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</si>
  <si>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</si>
  <si>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</si>
  <si>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</si>
  <si>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</si>
  <si>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</si>
  <si>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</si>
  <si>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</si>
  <si>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</si>
  <si>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</si>
  <si>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</si>
  <si>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</si>
  <si>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</si>
  <si>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</si>
  <si>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</si>
  <si>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</si>
  <si>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</si>
  <si>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</si>
  <si>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</si>
  <si>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</si>
  <si>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</si>
  <si>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</si>
  <si>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</si>
  <si>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</si>
  <si>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</si>
  <si>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</si>
  <si>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</si>
  <si>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</si>
  <si>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</si>
  <si>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</si>
  <si>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</si>
  <si>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</si>
  <si>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</si>
  <si>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</si>
  <si>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</si>
  <si>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</si>
  <si>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</si>
  <si>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</si>
  <si>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</si>
  <si>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</si>
  <si>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</si>
  <si>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</si>
  <si>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</si>
  <si>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</si>
  <si>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</si>
  <si>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</si>
  <si>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</si>
  <si>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</si>
  <si>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</si>
  <si>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</si>
  <si>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</si>
  <si>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</si>
  <si>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</si>
  <si>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</si>
  <si>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</si>
  <si>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</si>
  <si>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</si>
  <si>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</si>
  <si>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</si>
  <si>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</si>
  <si>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</si>
  <si>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</si>
  <si>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</si>
  <si>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</si>
  <si>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</si>
  <si>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</si>
  <si>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Готовые чебупели острые с мясом ТМ Горячая штучка флоу-пак 0,24 кг  Поком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</si>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</sst>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85546875" customWidth="1"/>
    <col min="15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130</v>
      </c>
      <c r="P4" s="1" t="s">
        <v>31</v>
      </c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10" t="s">
        <v>133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SUM(E6:E501)</f>
        <v>13761.072</v>
      </c>
      <c r="F5" s="4">
        <f>SUM(F6:F501)</f>
        <v>32586.7</v>
      </c>
      <c r="G5" s="8"/>
      <c r="H5" s="1"/>
      <c r="I5" s="1"/>
      <c r="J5" s="1"/>
      <c r="K5" s="4">
        <f t="shared" ref="K5:S5" si="0">SUM(K6:K501)</f>
        <v>13735.9</v>
      </c>
      <c r="L5" s="4">
        <f t="shared" si="0"/>
        <v>25.171999999999997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2752.2143999999998</v>
      </c>
      <c r="Q5" s="4">
        <f t="shared" si="0"/>
        <v>8981.5615999999991</v>
      </c>
      <c r="R5" s="4">
        <f t="shared" si="0"/>
        <v>9159.4</v>
      </c>
      <c r="S5" s="4">
        <f t="shared" si="0"/>
        <v>0</v>
      </c>
      <c r="T5" s="1"/>
      <c r="U5" s="1"/>
      <c r="V5" s="1"/>
      <c r="W5" s="4">
        <f t="shared" ref="W5:AF5" si="1">SUM(W6:W501)</f>
        <v>3215.7000000000007</v>
      </c>
      <c r="X5" s="4">
        <f t="shared" si="1"/>
        <v>3156.86</v>
      </c>
      <c r="Y5" s="4">
        <f t="shared" si="1"/>
        <v>3308.2599999999993</v>
      </c>
      <c r="Z5" s="4">
        <f t="shared" si="1"/>
        <v>2188.7800000000002</v>
      </c>
      <c r="AA5" s="4">
        <f t="shared" si="1"/>
        <v>3355.8399999999988</v>
      </c>
      <c r="AB5" s="4">
        <f t="shared" si="1"/>
        <v>3129.619999999999</v>
      </c>
      <c r="AC5" s="4">
        <f t="shared" si="1"/>
        <v>2918.8</v>
      </c>
      <c r="AD5" s="4">
        <f t="shared" si="1"/>
        <v>2607.2600000000007</v>
      </c>
      <c r="AE5" s="4">
        <f t="shared" si="1"/>
        <v>2953.3999999999992</v>
      </c>
      <c r="AF5" s="4">
        <f t="shared" si="1"/>
        <v>3074.38</v>
      </c>
      <c r="AG5" s="1"/>
      <c r="AH5" s="4">
        <f>SUM(AH6:AH501)</f>
        <v>5297.1235999999999</v>
      </c>
      <c r="AI5" s="8"/>
      <c r="AJ5" s="12">
        <f>SUM(AJ6:AJ501)</f>
        <v>1218</v>
      </c>
      <c r="AK5" s="4">
        <f>SUM(AK6:AK501)</f>
        <v>5419.4400000000005</v>
      </c>
      <c r="AL5" s="1"/>
      <c r="AM5" s="1"/>
      <c r="AN5" s="12">
        <f>SUM(AN6:AN501)</f>
        <v>13.632539682539679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75</v>
      </c>
      <c r="D6" s="1">
        <v>374</v>
      </c>
      <c r="E6" s="1">
        <v>175</v>
      </c>
      <c r="F6" s="1">
        <v>235</v>
      </c>
      <c r="G6" s="8">
        <v>0.22</v>
      </c>
      <c r="H6" s="1">
        <v>180</v>
      </c>
      <c r="I6" s="1" t="s">
        <v>44</v>
      </c>
      <c r="J6" s="1"/>
      <c r="K6" s="1">
        <v>175</v>
      </c>
      <c r="L6" s="1">
        <f t="shared" ref="L6:L38" si="2">E6-K6</f>
        <v>0</v>
      </c>
      <c r="M6" s="1"/>
      <c r="N6" s="1"/>
      <c r="O6" s="1"/>
      <c r="P6" s="1">
        <f>E6/5</f>
        <v>35</v>
      </c>
      <c r="Q6" s="5">
        <f>14*P6-F6</f>
        <v>255</v>
      </c>
      <c r="R6" s="5">
        <f>AI6*AJ6</f>
        <v>336</v>
      </c>
      <c r="S6" s="5"/>
      <c r="T6" s="1"/>
      <c r="U6" s="1">
        <f>(F6+R6)/P6</f>
        <v>16.314285714285713</v>
      </c>
      <c r="V6" s="1">
        <f>F6/P6</f>
        <v>6.7142857142857144</v>
      </c>
      <c r="W6" s="1">
        <v>27.6</v>
      </c>
      <c r="X6" s="1">
        <v>26.2</v>
      </c>
      <c r="Y6" s="1">
        <v>25.8</v>
      </c>
      <c r="Z6" s="1">
        <v>12.6</v>
      </c>
      <c r="AA6" s="1">
        <v>34.799999999999997</v>
      </c>
      <c r="AB6" s="1">
        <v>36.6</v>
      </c>
      <c r="AC6" s="1">
        <v>23.4</v>
      </c>
      <c r="AD6" s="1">
        <v>5.8</v>
      </c>
      <c r="AE6" s="1">
        <v>17.2</v>
      </c>
      <c r="AF6" s="1">
        <v>16.399999999999999</v>
      </c>
      <c r="AG6" s="1"/>
      <c r="AH6" s="1">
        <f>G6*Q6</f>
        <v>56.1</v>
      </c>
      <c r="AI6" s="8">
        <v>12</v>
      </c>
      <c r="AJ6" s="10">
        <f>MROUND(Q6, AI6*AL6)/AI6</f>
        <v>28</v>
      </c>
      <c r="AK6" s="1">
        <f>AJ6*AI6*G6</f>
        <v>73.92</v>
      </c>
      <c r="AL6" s="1">
        <v>14</v>
      </c>
      <c r="AM6" s="1">
        <v>70</v>
      </c>
      <c r="AN6" s="10">
        <f>AJ6/AM6</f>
        <v>0.4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10</v>
      </c>
      <c r="D7" s="1">
        <v>60</v>
      </c>
      <c r="E7" s="1">
        <v>10</v>
      </c>
      <c r="F7" s="1">
        <v>60</v>
      </c>
      <c r="G7" s="8">
        <v>1</v>
      </c>
      <c r="H7" s="1">
        <v>90</v>
      </c>
      <c r="I7" s="1" t="s">
        <v>44</v>
      </c>
      <c r="J7" s="1"/>
      <c r="K7" s="1">
        <v>8</v>
      </c>
      <c r="L7" s="1">
        <f t="shared" si="2"/>
        <v>2</v>
      </c>
      <c r="M7" s="1"/>
      <c r="N7" s="1"/>
      <c r="O7" s="1"/>
      <c r="P7" s="1">
        <f t="shared" ref="P7:P71" si="3">E7/5</f>
        <v>2</v>
      </c>
      <c r="Q7" s="5"/>
      <c r="R7" s="5">
        <f>AI7*AJ7</f>
        <v>0</v>
      </c>
      <c r="S7" s="5"/>
      <c r="T7" s="1"/>
      <c r="U7" s="1">
        <f t="shared" ref="U7:U70" si="4">(F7+R7)/P7</f>
        <v>30</v>
      </c>
      <c r="V7" s="1">
        <f t="shared" ref="V7:V70" si="5">F7/P7</f>
        <v>30</v>
      </c>
      <c r="W7" s="1">
        <v>4</v>
      </c>
      <c r="X7" s="1">
        <v>0</v>
      </c>
      <c r="Y7" s="1">
        <v>2</v>
      </c>
      <c r="Z7" s="1">
        <v>0</v>
      </c>
      <c r="AA7" s="1">
        <v>0</v>
      </c>
      <c r="AB7" s="1">
        <v>0</v>
      </c>
      <c r="AC7" s="1">
        <v>3</v>
      </c>
      <c r="AD7" s="1">
        <v>1</v>
      </c>
      <c r="AE7" s="1">
        <v>1</v>
      </c>
      <c r="AF7" s="1">
        <v>1.2</v>
      </c>
      <c r="AG7" s="1"/>
      <c r="AH7" s="1">
        <f>G7*Q7</f>
        <v>0</v>
      </c>
      <c r="AI7" s="8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43</v>
      </c>
      <c r="C8" s="1">
        <v>76</v>
      </c>
      <c r="D8" s="1">
        <v>1051</v>
      </c>
      <c r="E8" s="1">
        <v>265</v>
      </c>
      <c r="F8" s="1">
        <v>759</v>
      </c>
      <c r="G8" s="8">
        <v>0.3</v>
      </c>
      <c r="H8" s="1">
        <v>180</v>
      </c>
      <c r="I8" s="1" t="s">
        <v>44</v>
      </c>
      <c r="J8" s="1"/>
      <c r="K8" s="1">
        <v>267</v>
      </c>
      <c r="L8" s="1">
        <f t="shared" si="2"/>
        <v>-2</v>
      </c>
      <c r="M8" s="1"/>
      <c r="N8" s="1"/>
      <c r="O8" s="1"/>
      <c r="P8" s="1">
        <f t="shared" si="3"/>
        <v>53</v>
      </c>
      <c r="Q8" s="5"/>
      <c r="R8" s="5">
        <f>AI8*AJ8</f>
        <v>0</v>
      </c>
      <c r="S8" s="5"/>
      <c r="T8" s="1"/>
      <c r="U8" s="1">
        <f t="shared" si="4"/>
        <v>14.320754716981131</v>
      </c>
      <c r="V8" s="1">
        <f t="shared" si="5"/>
        <v>14.320754716981131</v>
      </c>
      <c r="W8" s="1">
        <v>61.4</v>
      </c>
      <c r="X8" s="1">
        <v>50.4</v>
      </c>
      <c r="Y8" s="1">
        <v>44.6</v>
      </c>
      <c r="Z8" s="1">
        <v>48.6</v>
      </c>
      <c r="AA8" s="1">
        <v>48.6</v>
      </c>
      <c r="AB8" s="1">
        <v>58.6</v>
      </c>
      <c r="AC8" s="1">
        <v>54</v>
      </c>
      <c r="AD8" s="1">
        <v>60.8</v>
      </c>
      <c r="AE8" s="1">
        <v>68.8</v>
      </c>
      <c r="AF8" s="1">
        <v>66.8</v>
      </c>
      <c r="AG8" s="1"/>
      <c r="AH8" s="1">
        <f>G8*Q8</f>
        <v>0</v>
      </c>
      <c r="AI8" s="8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48</v>
      </c>
      <c r="B9" s="1" t="s">
        <v>43</v>
      </c>
      <c r="C9" s="1">
        <v>5</v>
      </c>
      <c r="D9" s="1">
        <v>971</v>
      </c>
      <c r="E9" s="1">
        <v>270</v>
      </c>
      <c r="F9" s="1">
        <v>651</v>
      </c>
      <c r="G9" s="8">
        <v>0.28000000000000003</v>
      </c>
      <c r="H9" s="1">
        <v>180</v>
      </c>
      <c r="I9" s="1" t="s">
        <v>44</v>
      </c>
      <c r="J9" s="1"/>
      <c r="K9" s="1">
        <v>290</v>
      </c>
      <c r="L9" s="1">
        <f t="shared" si="2"/>
        <v>-20</v>
      </c>
      <c r="M9" s="1"/>
      <c r="N9" s="1"/>
      <c r="O9" s="1"/>
      <c r="P9" s="1">
        <f t="shared" si="3"/>
        <v>54</v>
      </c>
      <c r="Q9" s="5">
        <f t="shared" ref="Q9" si="6">14*P9-F9</f>
        <v>105</v>
      </c>
      <c r="R9" s="5">
        <f>AI9*AJ9</f>
        <v>84</v>
      </c>
      <c r="S9" s="5"/>
      <c r="T9" s="1"/>
      <c r="U9" s="1">
        <f t="shared" si="4"/>
        <v>13.611111111111111</v>
      </c>
      <c r="V9" s="1">
        <f t="shared" si="5"/>
        <v>12.055555555555555</v>
      </c>
      <c r="W9" s="1">
        <v>64.599999999999994</v>
      </c>
      <c r="X9" s="1">
        <v>55</v>
      </c>
      <c r="Y9" s="1">
        <v>46.4</v>
      </c>
      <c r="Z9" s="1">
        <v>29.6</v>
      </c>
      <c r="AA9" s="1">
        <v>49.8</v>
      </c>
      <c r="AB9" s="1">
        <v>48.6</v>
      </c>
      <c r="AC9" s="1">
        <v>43.4</v>
      </c>
      <c r="AD9" s="1">
        <v>43</v>
      </c>
      <c r="AE9" s="1">
        <v>29.2</v>
      </c>
      <c r="AF9" s="1">
        <v>0</v>
      </c>
      <c r="AG9" s="1"/>
      <c r="AH9" s="1">
        <f>G9*Q9</f>
        <v>29.400000000000002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129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/>
      <c r="L10" s="21"/>
      <c r="M10" s="21"/>
      <c r="N10" s="21"/>
      <c r="O10" s="21"/>
      <c r="P10" s="21">
        <f t="shared" si="3"/>
        <v>0</v>
      </c>
      <c r="Q10" s="23"/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61</v>
      </c>
      <c r="AH10" s="21"/>
      <c r="AI10" s="22">
        <v>12</v>
      </c>
      <c r="AJ10" s="24"/>
      <c r="AK10" s="21"/>
      <c r="AL10" s="21">
        <v>14</v>
      </c>
      <c r="AM10" s="21">
        <v>70</v>
      </c>
      <c r="AN10" s="24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49</v>
      </c>
      <c r="B11" s="15" t="s">
        <v>43</v>
      </c>
      <c r="C11" s="15">
        <v>-50</v>
      </c>
      <c r="D11" s="15">
        <v>113</v>
      </c>
      <c r="E11" s="15">
        <v>59</v>
      </c>
      <c r="F11" s="26">
        <v>-11</v>
      </c>
      <c r="G11" s="16">
        <v>0</v>
      </c>
      <c r="H11" s="15">
        <v>180</v>
      </c>
      <c r="I11" s="15" t="s">
        <v>50</v>
      </c>
      <c r="J11" s="15"/>
      <c r="K11" s="15">
        <v>59</v>
      </c>
      <c r="L11" s="15">
        <f t="shared" si="2"/>
        <v>0</v>
      </c>
      <c r="M11" s="15"/>
      <c r="N11" s="15"/>
      <c r="O11" s="15"/>
      <c r="P11" s="15">
        <f t="shared" si="3"/>
        <v>11.8</v>
      </c>
      <c r="Q11" s="17"/>
      <c r="R11" s="17"/>
      <c r="S11" s="17"/>
      <c r="T11" s="15"/>
      <c r="U11" s="15">
        <f t="shared" si="4"/>
        <v>-0.93220338983050843</v>
      </c>
      <c r="V11" s="15">
        <f t="shared" si="5"/>
        <v>-0.93220338983050843</v>
      </c>
      <c r="W11" s="15">
        <v>69.400000000000006</v>
      </c>
      <c r="X11" s="15">
        <v>104.2</v>
      </c>
      <c r="Y11" s="15">
        <v>98.2</v>
      </c>
      <c r="Z11" s="15">
        <v>73.8</v>
      </c>
      <c r="AA11" s="15">
        <v>102.8</v>
      </c>
      <c r="AB11" s="15">
        <v>96.4</v>
      </c>
      <c r="AC11" s="15">
        <v>100.6</v>
      </c>
      <c r="AD11" s="15">
        <v>84.8</v>
      </c>
      <c r="AE11" s="15">
        <v>95.6</v>
      </c>
      <c r="AF11" s="15">
        <v>108.8</v>
      </c>
      <c r="AG11" s="15" t="s">
        <v>51</v>
      </c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43</v>
      </c>
      <c r="C12" s="1">
        <v>354</v>
      </c>
      <c r="D12" s="1">
        <v>1070</v>
      </c>
      <c r="E12" s="1">
        <v>378</v>
      </c>
      <c r="F12" s="26">
        <f>713-F11</f>
        <v>724</v>
      </c>
      <c r="G12" s="8">
        <v>0.24</v>
      </c>
      <c r="H12" s="1">
        <v>180</v>
      </c>
      <c r="I12" s="1" t="s">
        <v>44</v>
      </c>
      <c r="J12" s="1"/>
      <c r="K12" s="1">
        <v>372</v>
      </c>
      <c r="L12" s="1">
        <f t="shared" si="2"/>
        <v>6</v>
      </c>
      <c r="M12" s="1"/>
      <c r="N12" s="1"/>
      <c r="O12" s="1"/>
      <c r="P12" s="1">
        <f t="shared" si="3"/>
        <v>75.599999999999994</v>
      </c>
      <c r="Q12" s="5">
        <f t="shared" ref="Q12" si="7">14*P12-F12</f>
        <v>334.39999999999986</v>
      </c>
      <c r="R12" s="5">
        <f>AI12*AJ12</f>
        <v>336</v>
      </c>
      <c r="S12" s="5"/>
      <c r="T12" s="1"/>
      <c r="U12" s="1">
        <f t="shared" si="4"/>
        <v>14.021164021164022</v>
      </c>
      <c r="V12" s="1">
        <f t="shared" si="5"/>
        <v>9.5767195767195776</v>
      </c>
      <c r="W12" s="1">
        <v>30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80.255999999999958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43</v>
      </c>
      <c r="C13" s="1"/>
      <c r="D13" s="1">
        <v>168</v>
      </c>
      <c r="E13" s="1"/>
      <c r="F13" s="1">
        <v>166</v>
      </c>
      <c r="G13" s="8">
        <v>0.24</v>
      </c>
      <c r="H13" s="1">
        <v>180</v>
      </c>
      <c r="I13" s="1" t="s">
        <v>44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5"/>
      <c r="R13" s="5">
        <f>AI13*AJ13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/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54</v>
      </c>
      <c r="B14" s="15" t="s">
        <v>43</v>
      </c>
      <c r="C14" s="15">
        <v>382</v>
      </c>
      <c r="D14" s="15">
        <v>13</v>
      </c>
      <c r="E14" s="15">
        <v>273</v>
      </c>
      <c r="F14" s="15">
        <v>99</v>
      </c>
      <c r="G14" s="16">
        <v>0</v>
      </c>
      <c r="H14" s="15">
        <v>180</v>
      </c>
      <c r="I14" s="15" t="s">
        <v>50</v>
      </c>
      <c r="J14" s="15"/>
      <c r="K14" s="15">
        <v>273</v>
      </c>
      <c r="L14" s="15">
        <f t="shared" si="2"/>
        <v>0</v>
      </c>
      <c r="M14" s="15"/>
      <c r="N14" s="15"/>
      <c r="O14" s="15"/>
      <c r="P14" s="15">
        <f t="shared" si="3"/>
        <v>54.6</v>
      </c>
      <c r="Q14" s="17"/>
      <c r="R14" s="17"/>
      <c r="S14" s="17"/>
      <c r="T14" s="15"/>
      <c r="U14" s="15">
        <f t="shared" si="4"/>
        <v>1.8131868131868132</v>
      </c>
      <c r="V14" s="15">
        <f t="shared" si="5"/>
        <v>1.8131868131868132</v>
      </c>
      <c r="W14" s="15">
        <v>55.4</v>
      </c>
      <c r="X14" s="15">
        <v>48.6</v>
      </c>
      <c r="Y14" s="15">
        <v>66.8</v>
      </c>
      <c r="Z14" s="15">
        <v>18.8</v>
      </c>
      <c r="AA14" s="15">
        <v>43.6</v>
      </c>
      <c r="AB14" s="15">
        <v>55</v>
      </c>
      <c r="AC14" s="15">
        <v>35</v>
      </c>
      <c r="AD14" s="15">
        <v>19</v>
      </c>
      <c r="AE14" s="15">
        <v>46.2</v>
      </c>
      <c r="AF14" s="15">
        <v>47</v>
      </c>
      <c r="AG14" s="15"/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55</v>
      </c>
      <c r="B15" s="15" t="s">
        <v>43</v>
      </c>
      <c r="C15" s="15">
        <v>-123</v>
      </c>
      <c r="D15" s="15">
        <v>123</v>
      </c>
      <c r="E15" s="15"/>
      <c r="F15" s="15"/>
      <c r="G15" s="16">
        <v>0</v>
      </c>
      <c r="H15" s="15">
        <v>180</v>
      </c>
      <c r="I15" s="15" t="s">
        <v>50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17"/>
      <c r="S15" s="17"/>
      <c r="T15" s="15"/>
      <c r="U15" s="15" t="e">
        <f t="shared" si="4"/>
        <v>#DIV/0!</v>
      </c>
      <c r="V15" s="15" t="e">
        <f t="shared" si="5"/>
        <v>#DIV/0!</v>
      </c>
      <c r="W15" s="15">
        <v>87.2</v>
      </c>
      <c r="X15" s="15">
        <v>133.6</v>
      </c>
      <c r="Y15" s="15">
        <v>106.6</v>
      </c>
      <c r="Z15" s="15">
        <v>104.6</v>
      </c>
      <c r="AA15" s="15">
        <v>125</v>
      </c>
      <c r="AB15" s="15">
        <v>106</v>
      </c>
      <c r="AC15" s="15">
        <v>96.6</v>
      </c>
      <c r="AD15" s="15">
        <v>107.6</v>
      </c>
      <c r="AE15" s="15">
        <v>135.19999999999999</v>
      </c>
      <c r="AF15" s="15">
        <v>122.8</v>
      </c>
      <c r="AG15" s="15" t="s">
        <v>51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43</v>
      </c>
      <c r="C16" s="1">
        <v>351</v>
      </c>
      <c r="D16" s="1">
        <v>1457</v>
      </c>
      <c r="E16" s="1">
        <v>369</v>
      </c>
      <c r="F16" s="1">
        <v>1166</v>
      </c>
      <c r="G16" s="8">
        <v>0.24</v>
      </c>
      <c r="H16" s="1">
        <v>180</v>
      </c>
      <c r="I16" s="1" t="s">
        <v>44</v>
      </c>
      <c r="J16" s="1"/>
      <c r="K16" s="1">
        <v>363</v>
      </c>
      <c r="L16" s="1">
        <f t="shared" si="2"/>
        <v>6</v>
      </c>
      <c r="M16" s="1"/>
      <c r="N16" s="1"/>
      <c r="O16" s="1"/>
      <c r="P16" s="1">
        <f t="shared" si="3"/>
        <v>73.8</v>
      </c>
      <c r="Q16" s="5"/>
      <c r="R16" s="5">
        <f>AI16*AJ16</f>
        <v>0</v>
      </c>
      <c r="S16" s="5"/>
      <c r="T16" s="1"/>
      <c r="U16" s="1">
        <f t="shared" si="4"/>
        <v>15.799457994579946</v>
      </c>
      <c r="V16" s="1">
        <f t="shared" si="5"/>
        <v>15.799457994579946</v>
      </c>
      <c r="W16" s="1">
        <v>30.6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0</v>
      </c>
      <c r="AI16" s="8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57</v>
      </c>
      <c r="B17" s="15" t="s">
        <v>43</v>
      </c>
      <c r="C17" s="15">
        <v>131</v>
      </c>
      <c r="D17" s="19">
        <v>236</v>
      </c>
      <c r="E17" s="26">
        <v>116</v>
      </c>
      <c r="F17" s="26">
        <v>244</v>
      </c>
      <c r="G17" s="16">
        <v>0</v>
      </c>
      <c r="H17" s="15">
        <v>180</v>
      </c>
      <c r="I17" s="15" t="s">
        <v>50</v>
      </c>
      <c r="J17" s="15" t="s">
        <v>58</v>
      </c>
      <c r="K17" s="15">
        <v>100</v>
      </c>
      <c r="L17" s="15">
        <f t="shared" si="2"/>
        <v>16</v>
      </c>
      <c r="M17" s="15"/>
      <c r="N17" s="15"/>
      <c r="O17" s="15"/>
      <c r="P17" s="15">
        <f t="shared" si="3"/>
        <v>23.2</v>
      </c>
      <c r="Q17" s="17"/>
      <c r="R17" s="17"/>
      <c r="S17" s="17"/>
      <c r="T17" s="15"/>
      <c r="U17" s="15">
        <f t="shared" si="4"/>
        <v>10.517241379310345</v>
      </c>
      <c r="V17" s="15">
        <f t="shared" si="5"/>
        <v>10.517241379310345</v>
      </c>
      <c r="W17" s="15">
        <v>27</v>
      </c>
      <c r="X17" s="15">
        <v>15</v>
      </c>
      <c r="Y17" s="15">
        <v>24.8</v>
      </c>
      <c r="Z17" s="15">
        <v>19.8</v>
      </c>
      <c r="AA17" s="15">
        <v>11.2</v>
      </c>
      <c r="AB17" s="15">
        <v>10</v>
      </c>
      <c r="AC17" s="15">
        <v>9.6</v>
      </c>
      <c r="AD17" s="15">
        <v>13.4</v>
      </c>
      <c r="AE17" s="15">
        <v>12</v>
      </c>
      <c r="AF17" s="15">
        <v>0</v>
      </c>
      <c r="AG17" s="19" t="s">
        <v>59</v>
      </c>
      <c r="AH17" s="15"/>
      <c r="AI17" s="16"/>
      <c r="AJ17" s="18"/>
      <c r="AK17" s="15"/>
      <c r="AL17" s="15"/>
      <c r="AM17" s="15"/>
      <c r="AN17" s="18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60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/>
      <c r="L18" s="21">
        <f t="shared" si="2"/>
        <v>0</v>
      </c>
      <c r="M18" s="21"/>
      <c r="N18" s="21"/>
      <c r="O18" s="21"/>
      <c r="P18" s="21">
        <f t="shared" si="3"/>
        <v>0</v>
      </c>
      <c r="Q18" s="23"/>
      <c r="R18" s="23"/>
      <c r="S18" s="23"/>
      <c r="T18" s="21"/>
      <c r="U18" s="21" t="e">
        <f t="shared" si="4"/>
        <v>#DIV/0!</v>
      </c>
      <c r="V18" s="21" t="e">
        <f t="shared" si="5"/>
        <v>#DIV/0!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 t="s">
        <v>61</v>
      </c>
      <c r="AH18" s="21"/>
      <c r="AI18" s="22">
        <v>24</v>
      </c>
      <c r="AJ18" s="24"/>
      <c r="AK18" s="21"/>
      <c r="AL18" s="21">
        <v>14</v>
      </c>
      <c r="AM18" s="21">
        <v>126</v>
      </c>
      <c r="AN18" s="24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304</v>
      </c>
      <c r="D19" s="1">
        <v>7</v>
      </c>
      <c r="E19" s="1">
        <v>197</v>
      </c>
      <c r="F19" s="1">
        <v>111</v>
      </c>
      <c r="G19" s="8">
        <v>0.36</v>
      </c>
      <c r="H19" s="1">
        <v>180</v>
      </c>
      <c r="I19" s="1" t="s">
        <v>44</v>
      </c>
      <c r="J19" s="1"/>
      <c r="K19" s="1">
        <v>210</v>
      </c>
      <c r="L19" s="1">
        <f t="shared" si="2"/>
        <v>-13</v>
      </c>
      <c r="M19" s="1"/>
      <c r="N19" s="1"/>
      <c r="O19" s="1"/>
      <c r="P19" s="1">
        <f t="shared" si="3"/>
        <v>39.4</v>
      </c>
      <c r="Q19" s="5">
        <f>14*P19-F19</f>
        <v>440.6</v>
      </c>
      <c r="R19" s="5">
        <f>AI19*AJ19</f>
        <v>420</v>
      </c>
      <c r="S19" s="5"/>
      <c r="T19" s="1"/>
      <c r="U19" s="1">
        <f t="shared" si="4"/>
        <v>13.477157360406093</v>
      </c>
      <c r="V19" s="1">
        <f t="shared" si="5"/>
        <v>2.8172588832487309</v>
      </c>
      <c r="W19" s="1">
        <v>23.2</v>
      </c>
      <c r="X19" s="1">
        <v>0</v>
      </c>
      <c r="Y19" s="1">
        <v>47.8</v>
      </c>
      <c r="Z19" s="1">
        <v>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>G19*Q19</f>
        <v>158.61600000000001</v>
      </c>
      <c r="AI19" s="8">
        <v>10</v>
      </c>
      <c r="AJ19" s="10">
        <f>MROUND(Q19, AI19*AL19)/AI19</f>
        <v>42</v>
      </c>
      <c r="AK19" s="1">
        <f>AJ19*AI19*G19</f>
        <v>151.19999999999999</v>
      </c>
      <c r="AL19" s="1">
        <v>14</v>
      </c>
      <c r="AM19" s="1">
        <v>70</v>
      </c>
      <c r="AN19" s="10">
        <f>AJ19/AM19</f>
        <v>0.6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/>
      <c r="L20" s="21">
        <f t="shared" si="2"/>
        <v>0</v>
      </c>
      <c r="M20" s="21"/>
      <c r="N20" s="21"/>
      <c r="O20" s="21"/>
      <c r="P20" s="21">
        <f t="shared" si="3"/>
        <v>0</v>
      </c>
      <c r="Q20" s="23"/>
      <c r="R20" s="23"/>
      <c r="S20" s="23"/>
      <c r="T20" s="21"/>
      <c r="U20" s="21" t="e">
        <f t="shared" si="4"/>
        <v>#DIV/0!</v>
      </c>
      <c r="V20" s="21" t="e">
        <f t="shared" si="5"/>
        <v>#DIV/0!</v>
      </c>
      <c r="W20" s="21">
        <v>0</v>
      </c>
      <c r="X20" s="21">
        <v>-0.2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 t="s">
        <v>61</v>
      </c>
      <c r="AH20" s="21"/>
      <c r="AI20" s="22">
        <v>12</v>
      </c>
      <c r="AJ20" s="24"/>
      <c r="AK20" s="21"/>
      <c r="AL20" s="21">
        <v>14</v>
      </c>
      <c r="AM20" s="21">
        <v>70</v>
      </c>
      <c r="AN20" s="24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65</v>
      </c>
      <c r="B21" s="21" t="s">
        <v>43</v>
      </c>
      <c r="C21" s="21"/>
      <c r="D21" s="21"/>
      <c r="E21" s="21"/>
      <c r="F21" s="21"/>
      <c r="G21" s="22">
        <v>0</v>
      </c>
      <c r="H21" s="21">
        <v>180</v>
      </c>
      <c r="I21" s="21" t="s">
        <v>44</v>
      </c>
      <c r="J21" s="21"/>
      <c r="K21" s="21"/>
      <c r="L21" s="21">
        <f t="shared" si="2"/>
        <v>0</v>
      </c>
      <c r="M21" s="21"/>
      <c r="N21" s="21"/>
      <c r="O21" s="21"/>
      <c r="P21" s="21">
        <f t="shared" si="3"/>
        <v>0</v>
      </c>
      <c r="Q21" s="23"/>
      <c r="R21" s="23"/>
      <c r="S21" s="23"/>
      <c r="T21" s="21"/>
      <c r="U21" s="21" t="e">
        <f t="shared" si="4"/>
        <v>#DIV/0!</v>
      </c>
      <c r="V21" s="21" t="e">
        <f t="shared" si="5"/>
        <v>#DIV/0!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 t="s">
        <v>61</v>
      </c>
      <c r="AH21" s="21"/>
      <c r="AI21" s="22">
        <v>12</v>
      </c>
      <c r="AJ21" s="24"/>
      <c r="AK21" s="21"/>
      <c r="AL21" s="21">
        <v>14</v>
      </c>
      <c r="AM21" s="21">
        <v>70</v>
      </c>
      <c r="AN21" s="24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66</v>
      </c>
      <c r="B22" s="15" t="s">
        <v>43</v>
      </c>
      <c r="C22" s="15">
        <v>-33</v>
      </c>
      <c r="D22" s="15">
        <v>33</v>
      </c>
      <c r="E22" s="15"/>
      <c r="F22" s="15"/>
      <c r="G22" s="16">
        <v>0</v>
      </c>
      <c r="H22" s="15">
        <v>180</v>
      </c>
      <c r="I22" s="15" t="s">
        <v>50</v>
      </c>
      <c r="J22" s="15"/>
      <c r="K22" s="15"/>
      <c r="L22" s="15">
        <f t="shared" si="2"/>
        <v>0</v>
      </c>
      <c r="M22" s="15"/>
      <c r="N22" s="15"/>
      <c r="O22" s="15"/>
      <c r="P22" s="15">
        <f t="shared" si="3"/>
        <v>0</v>
      </c>
      <c r="Q22" s="17"/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12.2</v>
      </c>
      <c r="X22" s="15">
        <v>51.8</v>
      </c>
      <c r="Y22" s="15">
        <v>102</v>
      </c>
      <c r="Z22" s="15">
        <v>47.4</v>
      </c>
      <c r="AA22" s="15">
        <v>69.8</v>
      </c>
      <c r="AB22" s="15">
        <v>93.6</v>
      </c>
      <c r="AC22" s="15">
        <v>62.6</v>
      </c>
      <c r="AD22" s="15">
        <v>52.4</v>
      </c>
      <c r="AE22" s="15">
        <v>51.2</v>
      </c>
      <c r="AF22" s="15">
        <v>74.8</v>
      </c>
      <c r="AG22" s="15" t="s">
        <v>51</v>
      </c>
      <c r="AH22" s="15"/>
      <c r="AI22" s="16"/>
      <c r="AJ22" s="18"/>
      <c r="AK22" s="15"/>
      <c r="AL22" s="15"/>
      <c r="AM22" s="15"/>
      <c r="AN22" s="18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789</v>
      </c>
      <c r="D23" s="1">
        <v>33</v>
      </c>
      <c r="E23" s="1">
        <v>159</v>
      </c>
      <c r="F23" s="1">
        <v>616</v>
      </c>
      <c r="G23" s="8">
        <v>0.2</v>
      </c>
      <c r="H23" s="1">
        <v>180</v>
      </c>
      <c r="I23" s="1" t="s">
        <v>44</v>
      </c>
      <c r="J23" s="1"/>
      <c r="K23" s="1">
        <v>159</v>
      </c>
      <c r="L23" s="1">
        <f t="shared" si="2"/>
        <v>0</v>
      </c>
      <c r="M23" s="1"/>
      <c r="N23" s="1"/>
      <c r="O23" s="1"/>
      <c r="P23" s="1">
        <f t="shared" si="3"/>
        <v>31.8</v>
      </c>
      <c r="Q23" s="5"/>
      <c r="R23" s="5">
        <f>AI23*AJ23</f>
        <v>0</v>
      </c>
      <c r="S23" s="5"/>
      <c r="T23" s="1"/>
      <c r="U23" s="1">
        <f t="shared" si="4"/>
        <v>19.371069182389938</v>
      </c>
      <c r="V23" s="1">
        <f t="shared" si="5"/>
        <v>19.371069182389938</v>
      </c>
      <c r="W23" s="1">
        <v>43.8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68</v>
      </c>
      <c r="B24" s="21" t="s">
        <v>43</v>
      </c>
      <c r="C24" s="21"/>
      <c r="D24" s="21"/>
      <c r="E24" s="21"/>
      <c r="F24" s="21"/>
      <c r="G24" s="22">
        <v>0</v>
      </c>
      <c r="H24" s="21">
        <v>180</v>
      </c>
      <c r="I24" s="21" t="s">
        <v>44</v>
      </c>
      <c r="J24" s="21"/>
      <c r="K24" s="21"/>
      <c r="L24" s="21">
        <f t="shared" si="2"/>
        <v>0</v>
      </c>
      <c r="M24" s="21"/>
      <c r="N24" s="21"/>
      <c r="O24" s="21"/>
      <c r="P24" s="21">
        <f t="shared" si="3"/>
        <v>0</v>
      </c>
      <c r="Q24" s="23"/>
      <c r="R24" s="23"/>
      <c r="S24" s="23"/>
      <c r="T24" s="21"/>
      <c r="U24" s="21" t="e">
        <f t="shared" si="4"/>
        <v>#DIV/0!</v>
      </c>
      <c r="V24" s="21" t="e">
        <f t="shared" si="5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 t="s">
        <v>61</v>
      </c>
      <c r="AH24" s="21"/>
      <c r="AI24" s="22">
        <v>12</v>
      </c>
      <c r="AJ24" s="24"/>
      <c r="AK24" s="21"/>
      <c r="AL24" s="21">
        <v>14</v>
      </c>
      <c r="AM24" s="21">
        <v>70</v>
      </c>
      <c r="AN24" s="24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46</v>
      </c>
      <c r="C25" s="1">
        <v>155.4</v>
      </c>
      <c r="D25" s="1">
        <v>370</v>
      </c>
      <c r="E25" s="1">
        <v>144.30000000000001</v>
      </c>
      <c r="F25" s="1">
        <v>262.7</v>
      </c>
      <c r="G25" s="8">
        <v>1</v>
      </c>
      <c r="H25" s="1">
        <v>180</v>
      </c>
      <c r="I25" s="1" t="s">
        <v>44</v>
      </c>
      <c r="J25" s="1"/>
      <c r="K25" s="1">
        <v>147.30000000000001</v>
      </c>
      <c r="L25" s="1">
        <f t="shared" si="2"/>
        <v>-3</v>
      </c>
      <c r="M25" s="1"/>
      <c r="N25" s="1"/>
      <c r="O25" s="1"/>
      <c r="P25" s="1">
        <f t="shared" si="3"/>
        <v>28.860000000000003</v>
      </c>
      <c r="Q25" s="5">
        <f t="shared" ref="Q25:Q29" si="8">14*P25-F25</f>
        <v>141.34000000000003</v>
      </c>
      <c r="R25" s="5">
        <f>AI25*AJ25</f>
        <v>155.4</v>
      </c>
      <c r="S25" s="5"/>
      <c r="T25" s="1"/>
      <c r="U25" s="1">
        <f t="shared" si="4"/>
        <v>14.487179487179487</v>
      </c>
      <c r="V25" s="1">
        <f t="shared" si="5"/>
        <v>9.1025641025641004</v>
      </c>
      <c r="W25" s="1">
        <v>30.34</v>
      </c>
      <c r="X25" s="1">
        <v>28.12</v>
      </c>
      <c r="Y25" s="1">
        <v>31.08</v>
      </c>
      <c r="Z25" s="1">
        <v>21.46</v>
      </c>
      <c r="AA25" s="1">
        <v>28.7</v>
      </c>
      <c r="AB25" s="1">
        <v>36.260000000000012</v>
      </c>
      <c r="AC25" s="1">
        <v>25.16</v>
      </c>
      <c r="AD25" s="1">
        <v>23.68</v>
      </c>
      <c r="AE25" s="1">
        <v>30.34</v>
      </c>
      <c r="AF25" s="1">
        <v>21.5</v>
      </c>
      <c r="AG25" s="1"/>
      <c r="AH25" s="1">
        <f>G25*Q25</f>
        <v>141.34000000000003</v>
      </c>
      <c r="AI25" s="8">
        <v>3.7</v>
      </c>
      <c r="AJ25" s="10">
        <f>MROUND(Q25, AI25*AL25)/AI25</f>
        <v>42</v>
      </c>
      <c r="AK25" s="1">
        <f>AJ25*AI25*G25</f>
        <v>155.4</v>
      </c>
      <c r="AL25" s="1">
        <v>14</v>
      </c>
      <c r="AM25" s="1">
        <v>126</v>
      </c>
      <c r="AN25" s="10">
        <f>AJ25/AM25</f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43</v>
      </c>
      <c r="C26" s="1">
        <v>35</v>
      </c>
      <c r="D26" s="1"/>
      <c r="E26" s="1">
        <v>3</v>
      </c>
      <c r="F26" s="1">
        <v>32</v>
      </c>
      <c r="G26" s="8">
        <v>0.3</v>
      </c>
      <c r="H26" s="1">
        <v>180</v>
      </c>
      <c r="I26" s="1" t="s">
        <v>71</v>
      </c>
      <c r="J26" s="1"/>
      <c r="K26" s="1">
        <v>3</v>
      </c>
      <c r="L26" s="1">
        <f t="shared" si="2"/>
        <v>0</v>
      </c>
      <c r="M26" s="1"/>
      <c r="N26" s="1"/>
      <c r="O26" s="1"/>
      <c r="P26" s="1">
        <f t="shared" si="3"/>
        <v>0.6</v>
      </c>
      <c r="Q26" s="5"/>
      <c r="R26" s="5">
        <f>AI26*AJ26</f>
        <v>0</v>
      </c>
      <c r="S26" s="5"/>
      <c r="T26" s="1"/>
      <c r="U26" s="1">
        <f t="shared" si="4"/>
        <v>53.333333333333336</v>
      </c>
      <c r="V26" s="1">
        <f t="shared" si="5"/>
        <v>53.333333333333336</v>
      </c>
      <c r="W26" s="1">
        <v>1.8</v>
      </c>
      <c r="X26" s="1">
        <v>2.6</v>
      </c>
      <c r="Y26" s="1">
        <v>1.8</v>
      </c>
      <c r="Z26" s="1">
        <v>0</v>
      </c>
      <c r="AA26" s="1">
        <v>2.8</v>
      </c>
      <c r="AB26" s="1">
        <v>0.6</v>
      </c>
      <c r="AC26" s="1">
        <v>0.6</v>
      </c>
      <c r="AD26" s="1">
        <v>1.8</v>
      </c>
      <c r="AE26" s="1">
        <v>1.8</v>
      </c>
      <c r="AF26" s="1">
        <v>1</v>
      </c>
      <c r="AG26" s="28" t="s">
        <v>72</v>
      </c>
      <c r="AH26" s="1">
        <f>G26*Q26</f>
        <v>0</v>
      </c>
      <c r="AI26" s="8">
        <v>9</v>
      </c>
      <c r="AJ26" s="10">
        <f>MROUND(Q26, AI26*AL26)/AI26</f>
        <v>0</v>
      </c>
      <c r="AK26" s="1">
        <f>AJ26*AI26*G26</f>
        <v>0</v>
      </c>
      <c r="AL26" s="1">
        <v>14</v>
      </c>
      <c r="AM26" s="1">
        <v>126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46</v>
      </c>
      <c r="C27" s="1">
        <v>88</v>
      </c>
      <c r="D27" s="1">
        <v>66</v>
      </c>
      <c r="E27" s="1">
        <v>54.5</v>
      </c>
      <c r="F27" s="1">
        <v>99.5</v>
      </c>
      <c r="G27" s="8">
        <v>1</v>
      </c>
      <c r="H27" s="1">
        <v>180</v>
      </c>
      <c r="I27" s="1" t="s">
        <v>44</v>
      </c>
      <c r="J27" s="1"/>
      <c r="K27" s="1">
        <v>54.5</v>
      </c>
      <c r="L27" s="1">
        <f t="shared" si="2"/>
        <v>0</v>
      </c>
      <c r="M27" s="1"/>
      <c r="N27" s="1"/>
      <c r="O27" s="1"/>
      <c r="P27" s="1">
        <f t="shared" si="3"/>
        <v>10.9</v>
      </c>
      <c r="Q27" s="5">
        <f t="shared" si="8"/>
        <v>53.099999999999994</v>
      </c>
      <c r="R27" s="5">
        <f>AI27*AJ27</f>
        <v>66</v>
      </c>
      <c r="S27" s="5"/>
      <c r="T27" s="1"/>
      <c r="U27" s="1">
        <f t="shared" si="4"/>
        <v>15.18348623853211</v>
      </c>
      <c r="V27" s="1">
        <f t="shared" si="5"/>
        <v>9.1284403669724767</v>
      </c>
      <c r="W27" s="1">
        <v>8.8000000000000007</v>
      </c>
      <c r="X27" s="1">
        <v>9.9</v>
      </c>
      <c r="Y27" s="1">
        <v>13.2</v>
      </c>
      <c r="Z27" s="1">
        <v>6.6</v>
      </c>
      <c r="AA27" s="1">
        <v>8.8000000000000007</v>
      </c>
      <c r="AB27" s="1">
        <v>7.7</v>
      </c>
      <c r="AC27" s="1">
        <v>9.9</v>
      </c>
      <c r="AD27" s="1">
        <v>8.8000000000000007</v>
      </c>
      <c r="AE27" s="1">
        <v>8.8000000000000007</v>
      </c>
      <c r="AF27" s="1">
        <v>6.6</v>
      </c>
      <c r="AG27" s="1" t="s">
        <v>51</v>
      </c>
      <c r="AH27" s="1">
        <f>G27*Q27</f>
        <v>53.099999999999994</v>
      </c>
      <c r="AI27" s="8">
        <v>5.5</v>
      </c>
      <c r="AJ27" s="10">
        <f>MROUND(Q27, AI27*AL27)/AI27</f>
        <v>12</v>
      </c>
      <c r="AK27" s="1">
        <f>AJ27*AI27*G27</f>
        <v>66</v>
      </c>
      <c r="AL27" s="1">
        <v>12</v>
      </c>
      <c r="AM27" s="1">
        <v>84</v>
      </c>
      <c r="AN27" s="10">
        <f>AJ27/AM27</f>
        <v>0.14285714285714285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46</v>
      </c>
      <c r="C28" s="1">
        <v>63</v>
      </c>
      <c r="D28" s="1">
        <v>222</v>
      </c>
      <c r="E28" s="1">
        <v>72</v>
      </c>
      <c r="F28" s="1">
        <v>159</v>
      </c>
      <c r="G28" s="8">
        <v>1</v>
      </c>
      <c r="H28" s="1">
        <v>180</v>
      </c>
      <c r="I28" s="1" t="s">
        <v>44</v>
      </c>
      <c r="J28" s="1"/>
      <c r="K28" s="1">
        <v>72</v>
      </c>
      <c r="L28" s="1">
        <f t="shared" si="2"/>
        <v>0</v>
      </c>
      <c r="M28" s="1"/>
      <c r="N28" s="1"/>
      <c r="O28" s="1"/>
      <c r="P28" s="1">
        <f t="shared" si="3"/>
        <v>14.4</v>
      </c>
      <c r="Q28" s="5">
        <f t="shared" si="8"/>
        <v>42.599999999999994</v>
      </c>
      <c r="R28" s="5">
        <f>AI28*AJ28</f>
        <v>42</v>
      </c>
      <c r="S28" s="5"/>
      <c r="T28" s="1"/>
      <c r="U28" s="1">
        <f t="shared" si="4"/>
        <v>13.958333333333332</v>
      </c>
      <c r="V28" s="1">
        <f t="shared" si="5"/>
        <v>11.041666666666666</v>
      </c>
      <c r="W28" s="1">
        <v>15</v>
      </c>
      <c r="X28" s="1">
        <v>18.600000000000001</v>
      </c>
      <c r="Y28" s="1">
        <v>15</v>
      </c>
      <c r="Z28" s="1">
        <v>6.6</v>
      </c>
      <c r="AA28" s="1">
        <v>12.74</v>
      </c>
      <c r="AB28" s="1">
        <v>14.4</v>
      </c>
      <c r="AC28" s="1">
        <v>13.8</v>
      </c>
      <c r="AD28" s="1">
        <v>10.8</v>
      </c>
      <c r="AE28" s="1">
        <v>15</v>
      </c>
      <c r="AF28" s="1">
        <v>12</v>
      </c>
      <c r="AG28" s="1"/>
      <c r="AH28" s="1">
        <f>G28*Q28</f>
        <v>42.599999999999994</v>
      </c>
      <c r="AI28" s="8">
        <v>3</v>
      </c>
      <c r="AJ28" s="10">
        <f>MROUND(Q28, AI28*AL28)/AI28</f>
        <v>14</v>
      </c>
      <c r="AK28" s="1">
        <f>AJ28*AI28*G28</f>
        <v>42</v>
      </c>
      <c r="AL28" s="1">
        <v>14</v>
      </c>
      <c r="AM28" s="1">
        <v>126</v>
      </c>
      <c r="AN28" s="10">
        <f>AJ28/AM28</f>
        <v>0.1111111111111111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43</v>
      </c>
      <c r="C29" s="1">
        <v>312</v>
      </c>
      <c r="D29" s="1">
        <v>2026</v>
      </c>
      <c r="E29" s="1">
        <v>473</v>
      </c>
      <c r="F29" s="1">
        <v>897</v>
      </c>
      <c r="G29" s="8">
        <v>0.25</v>
      </c>
      <c r="H29" s="1">
        <v>180</v>
      </c>
      <c r="I29" s="1" t="s">
        <v>44</v>
      </c>
      <c r="J29" s="1"/>
      <c r="K29" s="1">
        <v>473</v>
      </c>
      <c r="L29" s="1">
        <f t="shared" si="2"/>
        <v>0</v>
      </c>
      <c r="M29" s="1"/>
      <c r="N29" s="1"/>
      <c r="O29" s="1"/>
      <c r="P29" s="1">
        <f t="shared" si="3"/>
        <v>94.6</v>
      </c>
      <c r="Q29" s="5">
        <f t="shared" si="8"/>
        <v>427.39999999999986</v>
      </c>
      <c r="R29" s="5">
        <f>AI29*AJ29</f>
        <v>420</v>
      </c>
      <c r="S29" s="5"/>
      <c r="T29" s="1"/>
      <c r="U29" s="1">
        <f t="shared" si="4"/>
        <v>13.921775898520085</v>
      </c>
      <c r="V29" s="1">
        <f t="shared" si="5"/>
        <v>9.4820295983086691</v>
      </c>
      <c r="W29" s="1">
        <v>98</v>
      </c>
      <c r="X29" s="1">
        <v>118.2</v>
      </c>
      <c r="Y29" s="1">
        <v>100.8</v>
      </c>
      <c r="Z29" s="1">
        <v>95</v>
      </c>
      <c r="AA29" s="1">
        <v>110.2</v>
      </c>
      <c r="AB29" s="1">
        <v>138.19999999999999</v>
      </c>
      <c r="AC29" s="1">
        <v>101.2</v>
      </c>
      <c r="AD29" s="1">
        <v>78</v>
      </c>
      <c r="AE29" s="1">
        <v>117.2</v>
      </c>
      <c r="AF29" s="1">
        <v>124.2</v>
      </c>
      <c r="AG29" s="1" t="s">
        <v>76</v>
      </c>
      <c r="AH29" s="1">
        <f>G29*Q29</f>
        <v>106.84999999999997</v>
      </c>
      <c r="AI29" s="8">
        <v>6</v>
      </c>
      <c r="AJ29" s="10">
        <f>MROUND(Q29, AI29*AL29)/AI29</f>
        <v>70</v>
      </c>
      <c r="AK29" s="1">
        <f>AJ29*AI29*G29</f>
        <v>105</v>
      </c>
      <c r="AL29" s="1">
        <v>14</v>
      </c>
      <c r="AM29" s="1">
        <v>140</v>
      </c>
      <c r="AN29" s="10">
        <f>AJ29/AM29</f>
        <v>0.5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/>
      <c r="L30" s="21">
        <f t="shared" si="2"/>
        <v>0</v>
      </c>
      <c r="M30" s="21"/>
      <c r="N30" s="21"/>
      <c r="O30" s="21"/>
      <c r="P30" s="21">
        <f t="shared" si="3"/>
        <v>0</v>
      </c>
      <c r="Q30" s="23"/>
      <c r="R30" s="23"/>
      <c r="S30" s="23"/>
      <c r="T30" s="21"/>
      <c r="U30" s="21" t="e">
        <f t="shared" si="4"/>
        <v>#DIV/0!</v>
      </c>
      <c r="V30" s="21" t="e">
        <f t="shared" si="5"/>
        <v>#DIV/0!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 t="s">
        <v>61</v>
      </c>
      <c r="AH30" s="21"/>
      <c r="AI30" s="22">
        <v>6</v>
      </c>
      <c r="AJ30" s="24"/>
      <c r="AK30" s="21"/>
      <c r="AL30" s="21">
        <v>14</v>
      </c>
      <c r="AM30" s="21">
        <v>140</v>
      </c>
      <c r="AN30" s="24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46</v>
      </c>
      <c r="C31" s="1">
        <v>363</v>
      </c>
      <c r="D31" s="1">
        <v>860</v>
      </c>
      <c r="E31" s="1">
        <v>336</v>
      </c>
      <c r="F31" s="1">
        <v>642</v>
      </c>
      <c r="G31" s="8">
        <v>1</v>
      </c>
      <c r="H31" s="1">
        <v>180</v>
      </c>
      <c r="I31" s="1" t="s">
        <v>44</v>
      </c>
      <c r="J31" s="1"/>
      <c r="K31" s="1">
        <v>326</v>
      </c>
      <c r="L31" s="1">
        <f t="shared" si="2"/>
        <v>10</v>
      </c>
      <c r="M31" s="1"/>
      <c r="N31" s="1"/>
      <c r="O31" s="1"/>
      <c r="P31" s="1">
        <f t="shared" si="3"/>
        <v>67.2</v>
      </c>
      <c r="Q31" s="5">
        <f t="shared" ref="Q31:Q33" si="9">14*P31-F31</f>
        <v>298.80000000000007</v>
      </c>
      <c r="R31" s="5">
        <f>AI31*AJ31</f>
        <v>288</v>
      </c>
      <c r="S31" s="5"/>
      <c r="T31" s="1"/>
      <c r="U31" s="1">
        <f t="shared" si="4"/>
        <v>13.839285714285714</v>
      </c>
      <c r="V31" s="1">
        <f t="shared" si="5"/>
        <v>9.5535714285714288</v>
      </c>
      <c r="W31" s="1">
        <v>64.400000000000006</v>
      </c>
      <c r="X31" s="1">
        <v>94.6</v>
      </c>
      <c r="Y31" s="1">
        <v>82.8</v>
      </c>
      <c r="Z31" s="1">
        <v>43</v>
      </c>
      <c r="AA31" s="1">
        <v>73</v>
      </c>
      <c r="AB31" s="1">
        <v>72</v>
      </c>
      <c r="AC31" s="1">
        <v>84.5</v>
      </c>
      <c r="AD31" s="1">
        <v>62.4</v>
      </c>
      <c r="AE31" s="1">
        <v>52.6</v>
      </c>
      <c r="AF31" s="1">
        <v>54</v>
      </c>
      <c r="AG31" s="1"/>
      <c r="AH31" s="1">
        <f>G31*Q31</f>
        <v>298.80000000000007</v>
      </c>
      <c r="AI31" s="8">
        <v>6</v>
      </c>
      <c r="AJ31" s="10">
        <f>MROUND(Q31, AI31*AL31)/AI31</f>
        <v>48</v>
      </c>
      <c r="AK31" s="1">
        <f>AJ31*AI31*G31</f>
        <v>288</v>
      </c>
      <c r="AL31" s="1">
        <v>12</v>
      </c>
      <c r="AM31" s="1">
        <v>84</v>
      </c>
      <c r="AN31" s="10">
        <f>AJ31/AM31</f>
        <v>0.5714285714285714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43</v>
      </c>
      <c r="C32" s="1">
        <v>33</v>
      </c>
      <c r="D32" s="1">
        <v>351</v>
      </c>
      <c r="E32" s="1">
        <v>129</v>
      </c>
      <c r="F32" s="1">
        <v>237</v>
      </c>
      <c r="G32" s="8">
        <v>0.23</v>
      </c>
      <c r="H32" s="1">
        <v>180</v>
      </c>
      <c r="I32" s="1" t="s">
        <v>44</v>
      </c>
      <c r="J32" s="1"/>
      <c r="K32" s="1">
        <v>129</v>
      </c>
      <c r="L32" s="1">
        <f t="shared" si="2"/>
        <v>0</v>
      </c>
      <c r="M32" s="1"/>
      <c r="N32" s="1"/>
      <c r="O32" s="1"/>
      <c r="P32" s="1">
        <f t="shared" si="3"/>
        <v>25.8</v>
      </c>
      <c r="Q32" s="5">
        <f t="shared" si="9"/>
        <v>124.19999999999999</v>
      </c>
      <c r="R32" s="5">
        <f>AI32*AJ32</f>
        <v>168</v>
      </c>
      <c r="S32" s="5"/>
      <c r="T32" s="1"/>
      <c r="U32" s="1">
        <f t="shared" si="4"/>
        <v>15.697674418604651</v>
      </c>
      <c r="V32" s="1">
        <f t="shared" si="5"/>
        <v>9.1860465116279073</v>
      </c>
      <c r="W32" s="1">
        <v>15.2</v>
      </c>
      <c r="X32" s="1">
        <v>11.8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80</v>
      </c>
      <c r="AH32" s="1">
        <f>G32*Q32</f>
        <v>28.565999999999999</v>
      </c>
      <c r="AI32" s="8">
        <v>12</v>
      </c>
      <c r="AJ32" s="10">
        <f>MROUND(Q32, AI32*AL32)/AI32</f>
        <v>14</v>
      </c>
      <c r="AK32" s="1">
        <f>AJ32*AI32*G32</f>
        <v>38.64</v>
      </c>
      <c r="AL32" s="1">
        <v>14</v>
      </c>
      <c r="AM32" s="1">
        <v>70</v>
      </c>
      <c r="AN32" s="10">
        <f>AJ32/AM32</f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</v>
      </c>
      <c r="D33" s="1">
        <v>1034</v>
      </c>
      <c r="E33" s="1">
        <v>341</v>
      </c>
      <c r="F33" s="1">
        <v>636</v>
      </c>
      <c r="G33" s="8">
        <v>0.25</v>
      </c>
      <c r="H33" s="1">
        <v>365</v>
      </c>
      <c r="I33" s="1" t="s">
        <v>44</v>
      </c>
      <c r="J33" s="1"/>
      <c r="K33" s="1">
        <v>370</v>
      </c>
      <c r="L33" s="1">
        <f t="shared" si="2"/>
        <v>-29</v>
      </c>
      <c r="M33" s="1"/>
      <c r="N33" s="1"/>
      <c r="O33" s="1"/>
      <c r="P33" s="1">
        <f t="shared" si="3"/>
        <v>68.2</v>
      </c>
      <c r="Q33" s="5">
        <f t="shared" si="9"/>
        <v>318.80000000000007</v>
      </c>
      <c r="R33" s="5">
        <f>AI33*AJ33</f>
        <v>336</v>
      </c>
      <c r="S33" s="5"/>
      <c r="T33" s="1"/>
      <c r="U33" s="1">
        <f t="shared" si="4"/>
        <v>14.252199413489736</v>
      </c>
      <c r="V33" s="1">
        <f t="shared" si="5"/>
        <v>9.3255131964809372</v>
      </c>
      <c r="W33" s="1">
        <v>76.2</v>
      </c>
      <c r="X33" s="1">
        <v>57.4</v>
      </c>
      <c r="Y33" s="1">
        <v>38.6</v>
      </c>
      <c r="Z33" s="1">
        <v>34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63</v>
      </c>
      <c r="AH33" s="1">
        <f>G33*Q33</f>
        <v>79.700000000000017</v>
      </c>
      <c r="AI33" s="8">
        <v>12</v>
      </c>
      <c r="AJ33" s="10">
        <f>MROUND(Q33, AI33*AL33)/AI33</f>
        <v>28</v>
      </c>
      <c r="AK33" s="1">
        <f>AJ33*AI33*G33</f>
        <v>84</v>
      </c>
      <c r="AL33" s="1">
        <v>14</v>
      </c>
      <c r="AM33" s="1">
        <v>70</v>
      </c>
      <c r="AN33" s="10">
        <f>AJ33/AM33</f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43</v>
      </c>
      <c r="C34" s="1">
        <v>100</v>
      </c>
      <c r="D34" s="1">
        <v>2215</v>
      </c>
      <c r="E34" s="1">
        <v>500</v>
      </c>
      <c r="F34" s="1">
        <v>1776</v>
      </c>
      <c r="G34" s="8">
        <v>0.25</v>
      </c>
      <c r="H34" s="1">
        <v>365</v>
      </c>
      <c r="I34" s="1" t="s">
        <v>44</v>
      </c>
      <c r="J34" s="1"/>
      <c r="K34" s="1">
        <v>494</v>
      </c>
      <c r="L34" s="1">
        <f t="shared" si="2"/>
        <v>6</v>
      </c>
      <c r="M34" s="1"/>
      <c r="N34" s="1"/>
      <c r="O34" s="1"/>
      <c r="P34" s="1">
        <f t="shared" si="3"/>
        <v>100</v>
      </c>
      <c r="Q34" s="5"/>
      <c r="R34" s="5">
        <f>AI34*AJ34</f>
        <v>0</v>
      </c>
      <c r="S34" s="5"/>
      <c r="T34" s="1"/>
      <c r="U34" s="1">
        <f t="shared" si="4"/>
        <v>17.760000000000002</v>
      </c>
      <c r="V34" s="1">
        <f t="shared" si="5"/>
        <v>17.760000000000002</v>
      </c>
      <c r="W34" s="1">
        <v>165.8</v>
      </c>
      <c r="X34" s="1">
        <v>110.2</v>
      </c>
      <c r="Y34" s="1">
        <v>106.6</v>
      </c>
      <c r="Z34" s="1">
        <v>106.2</v>
      </c>
      <c r="AA34" s="1">
        <v>104.2</v>
      </c>
      <c r="AB34" s="1">
        <v>106.6</v>
      </c>
      <c r="AC34" s="1">
        <v>110.2</v>
      </c>
      <c r="AD34" s="1">
        <v>108</v>
      </c>
      <c r="AE34" s="1">
        <v>137.19999999999999</v>
      </c>
      <c r="AF34" s="1">
        <v>105</v>
      </c>
      <c r="AG34" s="1"/>
      <c r="AH34" s="1">
        <f>G34*Q34</f>
        <v>0</v>
      </c>
      <c r="AI34" s="8">
        <v>12</v>
      </c>
      <c r="AJ34" s="10">
        <f>MROUND(Q34, AI34*AL34)/AI34</f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43</v>
      </c>
      <c r="C35" s="1">
        <v>40</v>
      </c>
      <c r="D35" s="1">
        <v>2062</v>
      </c>
      <c r="E35" s="1">
        <v>376</v>
      </c>
      <c r="F35" s="1">
        <v>1666</v>
      </c>
      <c r="G35" s="8">
        <v>0.25</v>
      </c>
      <c r="H35" s="1">
        <v>180</v>
      </c>
      <c r="I35" s="1" t="s">
        <v>44</v>
      </c>
      <c r="J35" s="1"/>
      <c r="K35" s="1">
        <v>380</v>
      </c>
      <c r="L35" s="1">
        <f t="shared" si="2"/>
        <v>-4</v>
      </c>
      <c r="M35" s="1"/>
      <c r="N35" s="1"/>
      <c r="O35" s="1"/>
      <c r="P35" s="1">
        <f t="shared" si="3"/>
        <v>75.2</v>
      </c>
      <c r="Q35" s="5"/>
      <c r="R35" s="5">
        <f>AI35*AJ35</f>
        <v>0</v>
      </c>
      <c r="S35" s="5"/>
      <c r="T35" s="1"/>
      <c r="U35" s="1">
        <f t="shared" si="4"/>
        <v>22.154255319148934</v>
      </c>
      <c r="V35" s="1">
        <f t="shared" si="5"/>
        <v>22.154255319148934</v>
      </c>
      <c r="W35" s="1">
        <v>146.6</v>
      </c>
      <c r="X35" s="1">
        <v>95.2</v>
      </c>
      <c r="Y35" s="1">
        <v>84.2</v>
      </c>
      <c r="Z35" s="1">
        <v>89.6</v>
      </c>
      <c r="AA35" s="1">
        <v>87.4</v>
      </c>
      <c r="AB35" s="1">
        <v>92</v>
      </c>
      <c r="AC35" s="1">
        <v>85.4</v>
      </c>
      <c r="AD35" s="1">
        <v>82.2</v>
      </c>
      <c r="AE35" s="1">
        <v>103.6</v>
      </c>
      <c r="AF35" s="1">
        <v>99.6</v>
      </c>
      <c r="AG35" s="1" t="s">
        <v>51</v>
      </c>
      <c r="AH35" s="1">
        <f>G35*Q35</f>
        <v>0</v>
      </c>
      <c r="AI35" s="8">
        <v>12</v>
      </c>
      <c r="AJ35" s="10">
        <f>MROUND(Q35, AI35*AL35)/AI35</f>
        <v>0</v>
      </c>
      <c r="AK35" s="1">
        <f>AJ35*AI35*G35</f>
        <v>0</v>
      </c>
      <c r="AL35" s="1">
        <v>14</v>
      </c>
      <c r="AM35" s="1">
        <v>70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84</v>
      </c>
      <c r="B36" s="21" t="s">
        <v>43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/>
      <c r="L36" s="21">
        <f t="shared" si="2"/>
        <v>0</v>
      </c>
      <c r="M36" s="21"/>
      <c r="N36" s="21"/>
      <c r="O36" s="21"/>
      <c r="P36" s="21">
        <f t="shared" si="3"/>
        <v>0</v>
      </c>
      <c r="Q36" s="23"/>
      <c r="R36" s="23"/>
      <c r="S36" s="23"/>
      <c r="T36" s="21"/>
      <c r="U36" s="21" t="e">
        <f t="shared" si="4"/>
        <v>#DIV/0!</v>
      </c>
      <c r="V36" s="21" t="e">
        <f t="shared" si="5"/>
        <v>#DIV/0!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 t="s">
        <v>85</v>
      </c>
      <c r="AH36" s="21"/>
      <c r="AI36" s="22">
        <v>6</v>
      </c>
      <c r="AJ36" s="24"/>
      <c r="AK36" s="21"/>
      <c r="AL36" s="21">
        <v>14</v>
      </c>
      <c r="AM36" s="21">
        <v>126</v>
      </c>
      <c r="AN36" s="24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86</v>
      </c>
      <c r="B37" s="21" t="s">
        <v>43</v>
      </c>
      <c r="C37" s="21"/>
      <c r="D37" s="21"/>
      <c r="E37" s="21"/>
      <c r="F37" s="21"/>
      <c r="G37" s="22">
        <v>0</v>
      </c>
      <c r="H37" s="21">
        <v>180</v>
      </c>
      <c r="I37" s="21" t="s">
        <v>44</v>
      </c>
      <c r="J37" s="21"/>
      <c r="K37" s="21"/>
      <c r="L37" s="21">
        <f t="shared" si="2"/>
        <v>0</v>
      </c>
      <c r="M37" s="21"/>
      <c r="N37" s="21"/>
      <c r="O37" s="21"/>
      <c r="P37" s="21">
        <f t="shared" si="3"/>
        <v>0</v>
      </c>
      <c r="Q37" s="23"/>
      <c r="R37" s="23"/>
      <c r="S37" s="23"/>
      <c r="T37" s="21"/>
      <c r="U37" s="21" t="e">
        <f t="shared" si="4"/>
        <v>#DIV/0!</v>
      </c>
      <c r="V37" s="21" t="e">
        <f t="shared" si="5"/>
        <v>#DIV/0!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 t="s">
        <v>61</v>
      </c>
      <c r="AH37" s="21"/>
      <c r="AI37" s="22">
        <v>12</v>
      </c>
      <c r="AJ37" s="24"/>
      <c r="AK37" s="21"/>
      <c r="AL37" s="21">
        <v>14</v>
      </c>
      <c r="AM37" s="21">
        <v>70</v>
      </c>
      <c r="AN37" s="24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139</v>
      </c>
      <c r="D38" s="1">
        <v>182</v>
      </c>
      <c r="E38" s="1">
        <v>72</v>
      </c>
      <c r="F38" s="1">
        <v>153</v>
      </c>
      <c r="G38" s="8">
        <v>0.7</v>
      </c>
      <c r="H38" s="1">
        <v>180</v>
      </c>
      <c r="I38" s="1" t="s">
        <v>44</v>
      </c>
      <c r="J38" s="1"/>
      <c r="K38" s="1">
        <v>77</v>
      </c>
      <c r="L38" s="1">
        <f t="shared" si="2"/>
        <v>-5</v>
      </c>
      <c r="M38" s="1"/>
      <c r="N38" s="1"/>
      <c r="O38" s="1"/>
      <c r="P38" s="1">
        <f t="shared" si="3"/>
        <v>14.4</v>
      </c>
      <c r="Q38" s="5">
        <f t="shared" ref="Q38:Q44" si="10">14*P38-F38</f>
        <v>48.599999999999994</v>
      </c>
      <c r="R38" s="5">
        <f t="shared" ref="R38:R44" si="11">AI38*AJ38</f>
        <v>96</v>
      </c>
      <c r="S38" s="5"/>
      <c r="T38" s="1"/>
      <c r="U38" s="1">
        <f t="shared" si="4"/>
        <v>17.291666666666668</v>
      </c>
      <c r="V38" s="1">
        <f t="shared" si="5"/>
        <v>10.625</v>
      </c>
      <c r="W38" s="1">
        <v>12.6</v>
      </c>
      <c r="X38" s="1">
        <v>20.2</v>
      </c>
      <c r="Y38" s="1">
        <v>17.600000000000001</v>
      </c>
      <c r="Z38" s="1">
        <v>11</v>
      </c>
      <c r="AA38" s="1">
        <v>12.2</v>
      </c>
      <c r="AB38" s="1">
        <v>13.8</v>
      </c>
      <c r="AC38" s="1">
        <v>14.2</v>
      </c>
      <c r="AD38" s="1">
        <v>10.8</v>
      </c>
      <c r="AE38" s="1">
        <v>16.600000000000001</v>
      </c>
      <c r="AF38" s="1">
        <v>16.2</v>
      </c>
      <c r="AG38" s="1"/>
      <c r="AH38" s="1">
        <f t="shared" ref="AH38:AH44" si="12">G38*Q38</f>
        <v>34.019999999999996</v>
      </c>
      <c r="AI38" s="8">
        <v>8</v>
      </c>
      <c r="AJ38" s="10">
        <f t="shared" ref="AJ38:AJ44" si="13">MROUND(Q38, AI38*AL38)/AI38</f>
        <v>12</v>
      </c>
      <c r="AK38" s="1">
        <f t="shared" ref="AK38:AK44" si="14">AJ38*AI38*G38</f>
        <v>67.199999999999989</v>
      </c>
      <c r="AL38" s="1">
        <v>12</v>
      </c>
      <c r="AM38" s="1">
        <v>84</v>
      </c>
      <c r="AN38" s="10">
        <f t="shared" ref="AN38:AN44" si="15"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114</v>
      </c>
      <c r="D39" s="1">
        <v>192</v>
      </c>
      <c r="E39" s="1">
        <v>61</v>
      </c>
      <c r="F39" s="1">
        <v>224</v>
      </c>
      <c r="G39" s="8">
        <v>0.7</v>
      </c>
      <c r="H39" s="1">
        <v>180</v>
      </c>
      <c r="I39" s="1" t="s">
        <v>44</v>
      </c>
      <c r="J39" s="1"/>
      <c r="K39" s="1">
        <v>57</v>
      </c>
      <c r="L39" s="1">
        <f t="shared" ref="L39:L70" si="16">E39-K39</f>
        <v>4</v>
      </c>
      <c r="M39" s="1"/>
      <c r="N39" s="1"/>
      <c r="O39" s="1"/>
      <c r="P39" s="1">
        <f t="shared" si="3"/>
        <v>12.2</v>
      </c>
      <c r="Q39" s="5"/>
      <c r="R39" s="5">
        <f t="shared" si="11"/>
        <v>0</v>
      </c>
      <c r="S39" s="5"/>
      <c r="T39" s="1"/>
      <c r="U39" s="1">
        <f t="shared" si="4"/>
        <v>18.360655737704921</v>
      </c>
      <c r="V39" s="1">
        <f t="shared" si="5"/>
        <v>18.360655737704921</v>
      </c>
      <c r="W39" s="1">
        <v>21.8</v>
      </c>
      <c r="X39" s="1">
        <v>11.6</v>
      </c>
      <c r="Y39" s="1">
        <v>20.2</v>
      </c>
      <c r="Z39" s="1">
        <v>3.4</v>
      </c>
      <c r="AA39" s="1">
        <v>18.8</v>
      </c>
      <c r="AB39" s="1">
        <v>18.600000000000001</v>
      </c>
      <c r="AC39" s="1">
        <v>11.6</v>
      </c>
      <c r="AD39" s="1">
        <v>9.6</v>
      </c>
      <c r="AE39" s="1">
        <v>7.4</v>
      </c>
      <c r="AF39" s="1">
        <v>20.6</v>
      </c>
      <c r="AG39" s="1"/>
      <c r="AH39" s="1">
        <f t="shared" si="12"/>
        <v>0</v>
      </c>
      <c r="AI39" s="8">
        <v>8</v>
      </c>
      <c r="AJ39" s="10">
        <f t="shared" si="13"/>
        <v>0</v>
      </c>
      <c r="AK39" s="1">
        <f t="shared" si="14"/>
        <v>0</v>
      </c>
      <c r="AL39" s="1">
        <v>12</v>
      </c>
      <c r="AM39" s="1">
        <v>84</v>
      </c>
      <c r="AN39" s="10">
        <f t="shared" si="1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147</v>
      </c>
      <c r="D40" s="1">
        <v>504</v>
      </c>
      <c r="E40" s="1">
        <v>105</v>
      </c>
      <c r="F40" s="1">
        <v>410</v>
      </c>
      <c r="G40" s="8">
        <v>0.7</v>
      </c>
      <c r="H40" s="1">
        <v>180</v>
      </c>
      <c r="I40" s="1" t="s">
        <v>44</v>
      </c>
      <c r="J40" s="1"/>
      <c r="K40" s="1">
        <v>109</v>
      </c>
      <c r="L40" s="1">
        <f t="shared" si="16"/>
        <v>-4</v>
      </c>
      <c r="M40" s="1"/>
      <c r="N40" s="1"/>
      <c r="O40" s="1"/>
      <c r="P40" s="1">
        <f t="shared" si="3"/>
        <v>21</v>
      </c>
      <c r="Q40" s="5"/>
      <c r="R40" s="5">
        <f t="shared" si="11"/>
        <v>0</v>
      </c>
      <c r="S40" s="5"/>
      <c r="T40" s="1"/>
      <c r="U40" s="1">
        <f t="shared" si="4"/>
        <v>19.523809523809526</v>
      </c>
      <c r="V40" s="1">
        <f t="shared" si="5"/>
        <v>19.523809523809526</v>
      </c>
      <c r="W40" s="1">
        <v>36</v>
      </c>
      <c r="X40" s="1">
        <v>24.2</v>
      </c>
      <c r="Y40" s="1">
        <v>30</v>
      </c>
      <c r="Z40" s="1">
        <v>22.6</v>
      </c>
      <c r="AA40" s="1">
        <v>26.6</v>
      </c>
      <c r="AB40" s="1">
        <v>22</v>
      </c>
      <c r="AC40" s="1">
        <v>22.2</v>
      </c>
      <c r="AD40" s="1">
        <v>19.8</v>
      </c>
      <c r="AE40" s="1">
        <v>18</v>
      </c>
      <c r="AF40" s="1">
        <v>28.2</v>
      </c>
      <c r="AG40" s="1"/>
      <c r="AH40" s="1">
        <f t="shared" si="12"/>
        <v>0</v>
      </c>
      <c r="AI40" s="8">
        <v>8</v>
      </c>
      <c r="AJ40" s="10">
        <f t="shared" si="13"/>
        <v>0</v>
      </c>
      <c r="AK40" s="1">
        <f t="shared" si="14"/>
        <v>0</v>
      </c>
      <c r="AL40" s="1">
        <v>12</v>
      </c>
      <c r="AM40" s="1">
        <v>84</v>
      </c>
      <c r="AN40" s="10">
        <f t="shared" si="1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125</v>
      </c>
      <c r="D41" s="1">
        <v>565</v>
      </c>
      <c r="E41" s="1">
        <v>194</v>
      </c>
      <c r="F41" s="1">
        <v>398</v>
      </c>
      <c r="G41" s="8">
        <v>0.7</v>
      </c>
      <c r="H41" s="1">
        <v>180</v>
      </c>
      <c r="I41" s="1" t="s">
        <v>44</v>
      </c>
      <c r="J41" s="1"/>
      <c r="K41" s="1">
        <v>194</v>
      </c>
      <c r="L41" s="1">
        <f t="shared" si="16"/>
        <v>0</v>
      </c>
      <c r="M41" s="1"/>
      <c r="N41" s="1"/>
      <c r="O41" s="1"/>
      <c r="P41" s="1">
        <f t="shared" si="3"/>
        <v>38.799999999999997</v>
      </c>
      <c r="Q41" s="5">
        <f t="shared" si="10"/>
        <v>145.19999999999993</v>
      </c>
      <c r="R41" s="5">
        <f t="shared" si="11"/>
        <v>120</v>
      </c>
      <c r="S41" s="5"/>
      <c r="T41" s="1"/>
      <c r="U41" s="1">
        <f t="shared" si="4"/>
        <v>13.350515463917526</v>
      </c>
      <c r="V41" s="1">
        <f t="shared" si="5"/>
        <v>10.257731958762887</v>
      </c>
      <c r="W41" s="1">
        <v>42.6</v>
      </c>
      <c r="X41" s="1">
        <v>40</v>
      </c>
      <c r="Y41" s="1">
        <v>39.799999999999997</v>
      </c>
      <c r="Z41" s="1">
        <v>43.8</v>
      </c>
      <c r="AA41" s="1">
        <v>56.4</v>
      </c>
      <c r="AB41" s="1">
        <v>37.6</v>
      </c>
      <c r="AC41" s="1">
        <v>31.4</v>
      </c>
      <c r="AD41" s="1">
        <v>38</v>
      </c>
      <c r="AE41" s="1">
        <v>38.200000000000003</v>
      </c>
      <c r="AF41" s="1">
        <v>64.8</v>
      </c>
      <c r="AG41" s="1"/>
      <c r="AH41" s="1">
        <f t="shared" si="12"/>
        <v>101.63999999999994</v>
      </c>
      <c r="AI41" s="8">
        <v>10</v>
      </c>
      <c r="AJ41" s="10">
        <f t="shared" si="13"/>
        <v>12</v>
      </c>
      <c r="AK41" s="1">
        <f t="shared" si="14"/>
        <v>84</v>
      </c>
      <c r="AL41" s="1">
        <v>12</v>
      </c>
      <c r="AM41" s="1">
        <v>84</v>
      </c>
      <c r="AN41" s="10">
        <f t="shared" si="15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297</v>
      </c>
      <c r="D42" s="1">
        <v>192</v>
      </c>
      <c r="E42" s="1">
        <v>60</v>
      </c>
      <c r="F42" s="1">
        <v>429</v>
      </c>
      <c r="G42" s="8">
        <v>0.4</v>
      </c>
      <c r="H42" s="1">
        <v>180</v>
      </c>
      <c r="I42" s="1" t="s">
        <v>44</v>
      </c>
      <c r="J42" s="1"/>
      <c r="K42" s="1">
        <v>58</v>
      </c>
      <c r="L42" s="1">
        <f t="shared" si="16"/>
        <v>2</v>
      </c>
      <c r="M42" s="1"/>
      <c r="N42" s="1"/>
      <c r="O42" s="1"/>
      <c r="P42" s="1">
        <f t="shared" si="3"/>
        <v>12</v>
      </c>
      <c r="Q42" s="5"/>
      <c r="R42" s="5">
        <f t="shared" si="11"/>
        <v>0</v>
      </c>
      <c r="S42" s="5"/>
      <c r="T42" s="1"/>
      <c r="U42" s="1">
        <f t="shared" si="4"/>
        <v>35.75</v>
      </c>
      <c r="V42" s="1">
        <f t="shared" si="5"/>
        <v>35.75</v>
      </c>
      <c r="W42" s="1">
        <v>25.4</v>
      </c>
      <c r="X42" s="1">
        <v>21</v>
      </c>
      <c r="Y42" s="1">
        <v>15.4</v>
      </c>
      <c r="Z42" s="1">
        <v>23.2</v>
      </c>
      <c r="AA42" s="1">
        <v>37.799999999999997</v>
      </c>
      <c r="AB42" s="1">
        <v>20.8</v>
      </c>
      <c r="AC42" s="1">
        <v>30.4</v>
      </c>
      <c r="AD42" s="1">
        <v>19.600000000000001</v>
      </c>
      <c r="AE42" s="1">
        <v>17.399999999999999</v>
      </c>
      <c r="AF42" s="1">
        <v>14.2</v>
      </c>
      <c r="AG42" s="28" t="s">
        <v>72</v>
      </c>
      <c r="AH42" s="1">
        <f t="shared" si="12"/>
        <v>0</v>
      </c>
      <c r="AI42" s="8">
        <v>16</v>
      </c>
      <c r="AJ42" s="10">
        <f t="shared" si="13"/>
        <v>0</v>
      </c>
      <c r="AK42" s="1">
        <f t="shared" si="14"/>
        <v>0</v>
      </c>
      <c r="AL42" s="1">
        <v>12</v>
      </c>
      <c r="AM42" s="1">
        <v>84</v>
      </c>
      <c r="AN42" s="10">
        <f t="shared" si="1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43</v>
      </c>
      <c r="C43" s="1">
        <v>39</v>
      </c>
      <c r="D43" s="1">
        <v>255</v>
      </c>
      <c r="E43" s="1">
        <v>47</v>
      </c>
      <c r="F43" s="1">
        <v>221</v>
      </c>
      <c r="G43" s="8">
        <v>0.7</v>
      </c>
      <c r="H43" s="1">
        <v>180</v>
      </c>
      <c r="I43" s="1" t="s">
        <v>44</v>
      </c>
      <c r="J43" s="1"/>
      <c r="K43" s="1">
        <v>47</v>
      </c>
      <c r="L43" s="1">
        <f t="shared" si="16"/>
        <v>0</v>
      </c>
      <c r="M43" s="1"/>
      <c r="N43" s="1"/>
      <c r="O43" s="1"/>
      <c r="P43" s="1">
        <f t="shared" si="3"/>
        <v>9.4</v>
      </c>
      <c r="Q43" s="5"/>
      <c r="R43" s="5">
        <f t="shared" si="11"/>
        <v>0</v>
      </c>
      <c r="S43" s="5"/>
      <c r="T43" s="1"/>
      <c r="U43" s="1">
        <f t="shared" si="4"/>
        <v>23.51063829787234</v>
      </c>
      <c r="V43" s="1">
        <f t="shared" si="5"/>
        <v>23.51063829787234</v>
      </c>
      <c r="W43" s="1">
        <v>13</v>
      </c>
      <c r="X43" s="1">
        <v>15.2</v>
      </c>
      <c r="Y43" s="1">
        <v>13.6</v>
      </c>
      <c r="Z43" s="1">
        <v>14.8</v>
      </c>
      <c r="AA43" s="1">
        <v>14</v>
      </c>
      <c r="AB43" s="1">
        <v>15.6</v>
      </c>
      <c r="AC43" s="1">
        <v>12</v>
      </c>
      <c r="AD43" s="1">
        <v>13.8</v>
      </c>
      <c r="AE43" s="1">
        <v>10.6</v>
      </c>
      <c r="AF43" s="1">
        <v>18</v>
      </c>
      <c r="AG43" s="1"/>
      <c r="AH43" s="1">
        <f t="shared" si="12"/>
        <v>0</v>
      </c>
      <c r="AI43" s="8">
        <v>10</v>
      </c>
      <c r="AJ43" s="10">
        <f t="shared" si="13"/>
        <v>0</v>
      </c>
      <c r="AK43" s="1">
        <f t="shared" si="14"/>
        <v>0</v>
      </c>
      <c r="AL43" s="1">
        <v>12</v>
      </c>
      <c r="AM43" s="1">
        <v>84</v>
      </c>
      <c r="AN43" s="10">
        <f t="shared" si="1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337</v>
      </c>
      <c r="D44" s="1">
        <v>432</v>
      </c>
      <c r="E44" s="1">
        <v>182</v>
      </c>
      <c r="F44" s="1">
        <v>304</v>
      </c>
      <c r="G44" s="8">
        <v>0.7</v>
      </c>
      <c r="H44" s="1">
        <v>180</v>
      </c>
      <c r="I44" s="1" t="s">
        <v>44</v>
      </c>
      <c r="J44" s="1"/>
      <c r="K44" s="1">
        <v>180</v>
      </c>
      <c r="L44" s="1">
        <f t="shared" si="16"/>
        <v>2</v>
      </c>
      <c r="M44" s="1"/>
      <c r="N44" s="1"/>
      <c r="O44" s="1"/>
      <c r="P44" s="1">
        <f t="shared" si="3"/>
        <v>36.4</v>
      </c>
      <c r="Q44" s="5">
        <f t="shared" si="10"/>
        <v>205.59999999999997</v>
      </c>
      <c r="R44" s="5">
        <f t="shared" si="11"/>
        <v>240</v>
      </c>
      <c r="S44" s="5"/>
      <c r="T44" s="1"/>
      <c r="U44" s="1">
        <f t="shared" si="4"/>
        <v>14.945054945054945</v>
      </c>
      <c r="V44" s="1">
        <f t="shared" si="5"/>
        <v>8.3516483516483522</v>
      </c>
      <c r="W44" s="1">
        <v>33.200000000000003</v>
      </c>
      <c r="X44" s="1">
        <v>46.4</v>
      </c>
      <c r="Y44" s="1">
        <v>51.8</v>
      </c>
      <c r="Z44" s="1">
        <v>28</v>
      </c>
      <c r="AA44" s="1">
        <v>62.8</v>
      </c>
      <c r="AB44" s="1">
        <v>39.799999999999997</v>
      </c>
      <c r="AC44" s="1">
        <v>33.799999999999997</v>
      </c>
      <c r="AD44" s="1">
        <v>34.6</v>
      </c>
      <c r="AE44" s="1">
        <v>26.8</v>
      </c>
      <c r="AF44" s="1">
        <v>54.4</v>
      </c>
      <c r="AG44" s="1"/>
      <c r="AH44" s="1">
        <f t="shared" si="12"/>
        <v>143.91999999999996</v>
      </c>
      <c r="AI44" s="8">
        <v>10</v>
      </c>
      <c r="AJ44" s="10">
        <f t="shared" si="13"/>
        <v>24</v>
      </c>
      <c r="AK44" s="1">
        <f t="shared" si="14"/>
        <v>168</v>
      </c>
      <c r="AL44" s="1">
        <v>12</v>
      </c>
      <c r="AM44" s="1">
        <v>84</v>
      </c>
      <c r="AN44" s="10">
        <f t="shared" si="15"/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94</v>
      </c>
      <c r="B45" s="21" t="s">
        <v>43</v>
      </c>
      <c r="C45" s="21"/>
      <c r="D45" s="21"/>
      <c r="E45" s="21"/>
      <c r="F45" s="21"/>
      <c r="G45" s="22">
        <v>0</v>
      </c>
      <c r="H45" s="21">
        <v>180</v>
      </c>
      <c r="I45" s="21" t="s">
        <v>44</v>
      </c>
      <c r="J45" s="21"/>
      <c r="K45" s="21"/>
      <c r="L45" s="21">
        <f t="shared" si="16"/>
        <v>0</v>
      </c>
      <c r="M45" s="21"/>
      <c r="N45" s="21"/>
      <c r="O45" s="21"/>
      <c r="P45" s="21">
        <f t="shared" si="3"/>
        <v>0</v>
      </c>
      <c r="Q45" s="23"/>
      <c r="R45" s="23"/>
      <c r="S45" s="23"/>
      <c r="T45" s="21"/>
      <c r="U45" s="21" t="e">
        <f t="shared" si="4"/>
        <v>#DIV/0!</v>
      </c>
      <c r="V45" s="21" t="e">
        <f t="shared" si="5"/>
        <v>#DIV/0!</v>
      </c>
      <c r="W45" s="21">
        <v>0</v>
      </c>
      <c r="X45" s="21">
        <v>0</v>
      </c>
      <c r="Y45" s="21">
        <v>6.4</v>
      </c>
      <c r="Z45" s="21">
        <v>20.6</v>
      </c>
      <c r="AA45" s="21">
        <v>25</v>
      </c>
      <c r="AB45" s="21">
        <v>11.4</v>
      </c>
      <c r="AC45" s="21">
        <v>17</v>
      </c>
      <c r="AD45" s="21">
        <v>7.2</v>
      </c>
      <c r="AE45" s="21">
        <v>17.2</v>
      </c>
      <c r="AF45" s="21">
        <v>6.8</v>
      </c>
      <c r="AG45" s="21" t="s">
        <v>95</v>
      </c>
      <c r="AH45" s="21"/>
      <c r="AI45" s="22">
        <v>16</v>
      </c>
      <c r="AJ45" s="24"/>
      <c r="AK45" s="21"/>
      <c r="AL45" s="21">
        <v>12</v>
      </c>
      <c r="AM45" s="21">
        <v>84</v>
      </c>
      <c r="AN45" s="24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160</v>
      </c>
      <c r="D46" s="1">
        <v>374</v>
      </c>
      <c r="E46" s="1">
        <v>96</v>
      </c>
      <c r="F46" s="1">
        <v>292</v>
      </c>
      <c r="G46" s="8">
        <v>0.7</v>
      </c>
      <c r="H46" s="1">
        <v>180</v>
      </c>
      <c r="I46" s="1" t="s">
        <v>44</v>
      </c>
      <c r="J46" s="1"/>
      <c r="K46" s="1">
        <v>96</v>
      </c>
      <c r="L46" s="1">
        <f t="shared" si="16"/>
        <v>0</v>
      </c>
      <c r="M46" s="1"/>
      <c r="N46" s="1"/>
      <c r="O46" s="1"/>
      <c r="P46" s="1">
        <f t="shared" si="3"/>
        <v>19.2</v>
      </c>
      <c r="Q46" s="5"/>
      <c r="R46" s="5">
        <f t="shared" ref="R46:R61" si="17">AI46*AJ46</f>
        <v>0</v>
      </c>
      <c r="S46" s="5"/>
      <c r="T46" s="1"/>
      <c r="U46" s="1">
        <f t="shared" si="4"/>
        <v>15.208333333333334</v>
      </c>
      <c r="V46" s="1">
        <f t="shared" si="5"/>
        <v>15.208333333333334</v>
      </c>
      <c r="W46" s="1">
        <v>25</v>
      </c>
      <c r="X46" s="1">
        <v>27.8</v>
      </c>
      <c r="Y46" s="1">
        <v>32.4</v>
      </c>
      <c r="Z46" s="1">
        <v>16.399999999999999</v>
      </c>
      <c r="AA46" s="1">
        <v>26.6</v>
      </c>
      <c r="AB46" s="1">
        <v>6.4</v>
      </c>
      <c r="AC46" s="1">
        <v>8.8000000000000007</v>
      </c>
      <c r="AD46" s="1">
        <v>19.8</v>
      </c>
      <c r="AE46" s="1">
        <v>11.4</v>
      </c>
      <c r="AF46" s="1">
        <v>3</v>
      </c>
      <c r="AG46" s="1"/>
      <c r="AH46" s="1">
        <f t="shared" ref="AH46:AH61" si="18">G46*Q46</f>
        <v>0</v>
      </c>
      <c r="AI46" s="8">
        <v>10</v>
      </c>
      <c r="AJ46" s="10">
        <f t="shared" ref="AJ46:AJ61" si="19">MROUND(Q46, AI46*AL46)/AI46</f>
        <v>0</v>
      </c>
      <c r="AK46" s="1">
        <f t="shared" ref="AK46:AK61" si="20">AJ46*AI46*G46</f>
        <v>0</v>
      </c>
      <c r="AL46" s="1">
        <v>12</v>
      </c>
      <c r="AM46" s="1">
        <v>84</v>
      </c>
      <c r="AN46" s="10">
        <f t="shared" ref="AN46:AN61" si="21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960</v>
      </c>
      <c r="D47" s="1">
        <v>1315</v>
      </c>
      <c r="E47" s="1">
        <v>524.97199999999998</v>
      </c>
      <c r="F47" s="1">
        <v>880</v>
      </c>
      <c r="G47" s="8">
        <v>1</v>
      </c>
      <c r="H47" s="1">
        <v>180</v>
      </c>
      <c r="I47" s="1" t="s">
        <v>44</v>
      </c>
      <c r="J47" s="1"/>
      <c r="K47" s="1">
        <v>530</v>
      </c>
      <c r="L47" s="1">
        <f t="shared" si="16"/>
        <v>-5.02800000000002</v>
      </c>
      <c r="M47" s="1"/>
      <c r="N47" s="1"/>
      <c r="O47" s="1"/>
      <c r="P47" s="1">
        <f t="shared" si="3"/>
        <v>104.9944</v>
      </c>
      <c r="Q47" s="5">
        <f t="shared" ref="Q47:Q60" si="22">14*P47-F47</f>
        <v>589.9215999999999</v>
      </c>
      <c r="R47" s="5">
        <f t="shared" si="17"/>
        <v>600</v>
      </c>
      <c r="S47" s="5"/>
      <c r="T47" s="1"/>
      <c r="U47" s="1">
        <f t="shared" si="4"/>
        <v>14.095989881365101</v>
      </c>
      <c r="V47" s="1">
        <f t="shared" si="5"/>
        <v>8.3813993889197906</v>
      </c>
      <c r="W47" s="1">
        <v>94</v>
      </c>
      <c r="X47" s="1">
        <v>135</v>
      </c>
      <c r="Y47" s="1">
        <v>152</v>
      </c>
      <c r="Z47" s="1">
        <v>62</v>
      </c>
      <c r="AA47" s="1">
        <v>120</v>
      </c>
      <c r="AB47" s="1">
        <v>101</v>
      </c>
      <c r="AC47" s="1">
        <v>136</v>
      </c>
      <c r="AD47" s="1">
        <v>92</v>
      </c>
      <c r="AE47" s="1">
        <v>109</v>
      </c>
      <c r="AF47" s="1">
        <v>120</v>
      </c>
      <c r="AG47" s="1" t="s">
        <v>51</v>
      </c>
      <c r="AH47" s="1">
        <f t="shared" si="18"/>
        <v>589.9215999999999</v>
      </c>
      <c r="AI47" s="8">
        <v>5</v>
      </c>
      <c r="AJ47" s="10">
        <f t="shared" si="19"/>
        <v>120</v>
      </c>
      <c r="AK47" s="1">
        <f t="shared" si="20"/>
        <v>600</v>
      </c>
      <c r="AL47" s="1">
        <v>12</v>
      </c>
      <c r="AM47" s="1">
        <v>144</v>
      </c>
      <c r="AN47" s="10">
        <f t="shared" si="21"/>
        <v>0.83333333333333337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96</v>
      </c>
      <c r="D48" s="1">
        <v>461</v>
      </c>
      <c r="E48" s="1">
        <v>79</v>
      </c>
      <c r="F48" s="1">
        <v>416</v>
      </c>
      <c r="G48" s="8">
        <v>0.4</v>
      </c>
      <c r="H48" s="1">
        <v>180</v>
      </c>
      <c r="I48" s="1" t="s">
        <v>44</v>
      </c>
      <c r="J48" s="1"/>
      <c r="K48" s="1">
        <v>79</v>
      </c>
      <c r="L48" s="1">
        <f t="shared" si="16"/>
        <v>0</v>
      </c>
      <c r="M48" s="1"/>
      <c r="N48" s="1"/>
      <c r="O48" s="1"/>
      <c r="P48" s="1">
        <f t="shared" si="3"/>
        <v>15.8</v>
      </c>
      <c r="Q48" s="5"/>
      <c r="R48" s="5">
        <f t="shared" si="17"/>
        <v>0</v>
      </c>
      <c r="S48" s="5"/>
      <c r="T48" s="1"/>
      <c r="U48" s="1">
        <f t="shared" si="4"/>
        <v>26.329113924050631</v>
      </c>
      <c r="V48" s="1">
        <f t="shared" si="5"/>
        <v>26.329113924050631</v>
      </c>
      <c r="W48" s="1">
        <v>29.4</v>
      </c>
      <c r="X48" s="1">
        <v>20.2</v>
      </c>
      <c r="Y48" s="1">
        <v>25.2</v>
      </c>
      <c r="Z48" s="1">
        <v>26</v>
      </c>
      <c r="AA48" s="1">
        <v>39</v>
      </c>
      <c r="AB48" s="1">
        <v>31.8</v>
      </c>
      <c r="AC48" s="1">
        <v>32</v>
      </c>
      <c r="AD48" s="1">
        <v>35.200000000000003</v>
      </c>
      <c r="AE48" s="1">
        <v>30.4</v>
      </c>
      <c r="AF48" s="1">
        <v>31.4</v>
      </c>
      <c r="AG48" s="1"/>
      <c r="AH48" s="1">
        <f t="shared" si="18"/>
        <v>0</v>
      </c>
      <c r="AI48" s="8">
        <v>16</v>
      </c>
      <c r="AJ48" s="10">
        <f t="shared" si="19"/>
        <v>0</v>
      </c>
      <c r="AK48" s="1">
        <f t="shared" si="20"/>
        <v>0</v>
      </c>
      <c r="AL48" s="1">
        <v>12</v>
      </c>
      <c r="AM48" s="1">
        <v>84</v>
      </c>
      <c r="AN48" s="10">
        <f t="shared" si="2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659</v>
      </c>
      <c r="D49" s="1">
        <v>1531</v>
      </c>
      <c r="E49" s="1">
        <v>536</v>
      </c>
      <c r="F49" s="1">
        <v>1078</v>
      </c>
      <c r="G49" s="8">
        <v>0.7</v>
      </c>
      <c r="H49" s="1">
        <v>180</v>
      </c>
      <c r="I49" s="1" t="s">
        <v>44</v>
      </c>
      <c r="J49" s="1"/>
      <c r="K49" s="1">
        <v>534</v>
      </c>
      <c r="L49" s="1">
        <f t="shared" si="16"/>
        <v>2</v>
      </c>
      <c r="M49" s="1"/>
      <c r="N49" s="1"/>
      <c r="O49" s="1"/>
      <c r="P49" s="1">
        <f t="shared" si="3"/>
        <v>107.2</v>
      </c>
      <c r="Q49" s="5">
        <f t="shared" si="22"/>
        <v>422.79999999999995</v>
      </c>
      <c r="R49" s="5">
        <f t="shared" si="17"/>
        <v>480</v>
      </c>
      <c r="S49" s="5"/>
      <c r="T49" s="1"/>
      <c r="U49" s="1">
        <f t="shared" si="4"/>
        <v>14.533582089552239</v>
      </c>
      <c r="V49" s="1">
        <f t="shared" si="5"/>
        <v>10.055970149253731</v>
      </c>
      <c r="W49" s="1">
        <v>99.2</v>
      </c>
      <c r="X49" s="1">
        <v>126</v>
      </c>
      <c r="Y49" s="1">
        <v>133.19999999999999</v>
      </c>
      <c r="Z49" s="1">
        <v>74.8</v>
      </c>
      <c r="AA49" s="1">
        <v>119.8</v>
      </c>
      <c r="AB49" s="1">
        <v>104.8</v>
      </c>
      <c r="AC49" s="1">
        <v>139.19999999999999</v>
      </c>
      <c r="AD49" s="1">
        <v>127.2</v>
      </c>
      <c r="AE49" s="1">
        <v>120.4</v>
      </c>
      <c r="AF49" s="1">
        <v>118.2</v>
      </c>
      <c r="AG49" s="1" t="s">
        <v>76</v>
      </c>
      <c r="AH49" s="1">
        <f t="shared" si="18"/>
        <v>295.95999999999992</v>
      </c>
      <c r="AI49" s="8">
        <v>10</v>
      </c>
      <c r="AJ49" s="10">
        <f t="shared" si="19"/>
        <v>48</v>
      </c>
      <c r="AK49" s="1">
        <f t="shared" si="20"/>
        <v>336</v>
      </c>
      <c r="AL49" s="1">
        <v>12</v>
      </c>
      <c r="AM49" s="1">
        <v>84</v>
      </c>
      <c r="AN49" s="10">
        <f t="shared" si="21"/>
        <v>0.5714285714285714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20</v>
      </c>
      <c r="D50" s="1">
        <v>586</v>
      </c>
      <c r="E50" s="1">
        <v>123</v>
      </c>
      <c r="F50" s="1">
        <v>483</v>
      </c>
      <c r="G50" s="8">
        <v>0.4</v>
      </c>
      <c r="H50" s="1">
        <v>180</v>
      </c>
      <c r="I50" s="1" t="s">
        <v>44</v>
      </c>
      <c r="J50" s="1"/>
      <c r="K50" s="1">
        <v>123</v>
      </c>
      <c r="L50" s="1">
        <f t="shared" si="16"/>
        <v>0</v>
      </c>
      <c r="M50" s="1"/>
      <c r="N50" s="1"/>
      <c r="O50" s="1"/>
      <c r="P50" s="1">
        <f t="shared" si="3"/>
        <v>24.6</v>
      </c>
      <c r="Q50" s="5"/>
      <c r="R50" s="5">
        <f t="shared" si="17"/>
        <v>0</v>
      </c>
      <c r="S50" s="5"/>
      <c r="T50" s="1"/>
      <c r="U50" s="1">
        <f t="shared" si="4"/>
        <v>19.634146341463413</v>
      </c>
      <c r="V50" s="1">
        <f t="shared" si="5"/>
        <v>19.634146341463413</v>
      </c>
      <c r="W50" s="1">
        <v>41.2</v>
      </c>
      <c r="X50" s="1">
        <v>32.799999999999997</v>
      </c>
      <c r="Y50" s="1">
        <v>26.4</v>
      </c>
      <c r="Z50" s="1">
        <v>14.4</v>
      </c>
      <c r="AA50" s="1">
        <v>34</v>
      </c>
      <c r="AB50" s="1">
        <v>37.6</v>
      </c>
      <c r="AC50" s="1">
        <v>25.6</v>
      </c>
      <c r="AD50" s="1">
        <v>27</v>
      </c>
      <c r="AE50" s="1">
        <v>33.4</v>
      </c>
      <c r="AF50" s="1">
        <v>44</v>
      </c>
      <c r="AG50" s="1"/>
      <c r="AH50" s="1">
        <f t="shared" si="18"/>
        <v>0</v>
      </c>
      <c r="AI50" s="8">
        <v>16</v>
      </c>
      <c r="AJ50" s="10">
        <f t="shared" si="19"/>
        <v>0</v>
      </c>
      <c r="AK50" s="1">
        <f t="shared" si="20"/>
        <v>0</v>
      </c>
      <c r="AL50" s="1">
        <v>12</v>
      </c>
      <c r="AM50" s="1">
        <v>84</v>
      </c>
      <c r="AN50" s="10">
        <f t="shared" si="2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1088</v>
      </c>
      <c r="D51" s="1">
        <v>2401</v>
      </c>
      <c r="E51" s="1">
        <v>790</v>
      </c>
      <c r="F51" s="1">
        <v>1747</v>
      </c>
      <c r="G51" s="8">
        <v>0.7</v>
      </c>
      <c r="H51" s="1">
        <v>180</v>
      </c>
      <c r="I51" s="1" t="s">
        <v>44</v>
      </c>
      <c r="J51" s="1"/>
      <c r="K51" s="1">
        <v>791</v>
      </c>
      <c r="L51" s="1">
        <f t="shared" si="16"/>
        <v>-1</v>
      </c>
      <c r="M51" s="1"/>
      <c r="N51" s="1"/>
      <c r="O51" s="1"/>
      <c r="P51" s="1">
        <f t="shared" si="3"/>
        <v>158</v>
      </c>
      <c r="Q51" s="5">
        <f t="shared" si="22"/>
        <v>465</v>
      </c>
      <c r="R51" s="5">
        <f t="shared" si="17"/>
        <v>480</v>
      </c>
      <c r="S51" s="5"/>
      <c r="T51" s="1"/>
      <c r="U51" s="1">
        <f t="shared" si="4"/>
        <v>14.094936708860759</v>
      </c>
      <c r="V51" s="1">
        <f t="shared" si="5"/>
        <v>11.056962025316455</v>
      </c>
      <c r="W51" s="1">
        <v>167.2</v>
      </c>
      <c r="X51" s="1">
        <v>203.6</v>
      </c>
      <c r="Y51" s="1">
        <v>206</v>
      </c>
      <c r="Z51" s="1">
        <v>125.2</v>
      </c>
      <c r="AA51" s="1">
        <v>202.8</v>
      </c>
      <c r="AB51" s="1">
        <v>184</v>
      </c>
      <c r="AC51" s="1">
        <v>156.80000000000001</v>
      </c>
      <c r="AD51" s="1">
        <v>185.2</v>
      </c>
      <c r="AE51" s="1">
        <v>194.6</v>
      </c>
      <c r="AF51" s="1">
        <v>168.6</v>
      </c>
      <c r="AG51" s="1" t="s">
        <v>76</v>
      </c>
      <c r="AH51" s="1">
        <f t="shared" si="18"/>
        <v>325.5</v>
      </c>
      <c r="AI51" s="8">
        <v>10</v>
      </c>
      <c r="AJ51" s="10">
        <f t="shared" si="19"/>
        <v>48</v>
      </c>
      <c r="AK51" s="1">
        <f t="shared" si="20"/>
        <v>336</v>
      </c>
      <c r="AL51" s="1">
        <v>12</v>
      </c>
      <c r="AM51" s="1">
        <v>84</v>
      </c>
      <c r="AN51" s="10">
        <f t="shared" si="21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268</v>
      </c>
      <c r="D52" s="1">
        <v>692</v>
      </c>
      <c r="E52" s="1">
        <v>190</v>
      </c>
      <c r="F52" s="1">
        <v>550</v>
      </c>
      <c r="G52" s="8">
        <v>0.7</v>
      </c>
      <c r="H52" s="1">
        <v>180</v>
      </c>
      <c r="I52" s="1" t="s">
        <v>44</v>
      </c>
      <c r="J52" s="1"/>
      <c r="K52" s="1">
        <v>190</v>
      </c>
      <c r="L52" s="1">
        <f t="shared" si="16"/>
        <v>0</v>
      </c>
      <c r="M52" s="1"/>
      <c r="N52" s="1"/>
      <c r="O52" s="1"/>
      <c r="P52" s="1">
        <f t="shared" si="3"/>
        <v>38</v>
      </c>
      <c r="Q52" s="5"/>
      <c r="R52" s="5">
        <f t="shared" si="17"/>
        <v>0</v>
      </c>
      <c r="S52" s="5"/>
      <c r="T52" s="1"/>
      <c r="U52" s="1">
        <f t="shared" si="4"/>
        <v>14.473684210526315</v>
      </c>
      <c r="V52" s="1">
        <f t="shared" si="5"/>
        <v>14.473684210526315</v>
      </c>
      <c r="W52" s="1">
        <v>44</v>
      </c>
      <c r="X52" s="1">
        <v>51.6</v>
      </c>
      <c r="Y52" s="1">
        <v>54</v>
      </c>
      <c r="Z52" s="1">
        <v>19.399999999999999</v>
      </c>
      <c r="AA52" s="1">
        <v>43</v>
      </c>
      <c r="AB52" s="1">
        <v>48.6</v>
      </c>
      <c r="AC52" s="1">
        <v>42.4</v>
      </c>
      <c r="AD52" s="1">
        <v>42</v>
      </c>
      <c r="AE52" s="1">
        <v>44</v>
      </c>
      <c r="AF52" s="1">
        <v>49</v>
      </c>
      <c r="AG52" s="1"/>
      <c r="AH52" s="1">
        <f t="shared" si="18"/>
        <v>0</v>
      </c>
      <c r="AI52" s="8">
        <v>10</v>
      </c>
      <c r="AJ52" s="10">
        <f t="shared" si="19"/>
        <v>0</v>
      </c>
      <c r="AK52" s="1">
        <f t="shared" si="20"/>
        <v>0</v>
      </c>
      <c r="AL52" s="1">
        <v>12</v>
      </c>
      <c r="AM52" s="1">
        <v>84</v>
      </c>
      <c r="AN52" s="10">
        <f t="shared" si="21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20</v>
      </c>
      <c r="D53" s="1">
        <v>97</v>
      </c>
      <c r="E53" s="1">
        <v>8</v>
      </c>
      <c r="F53" s="1">
        <v>109</v>
      </c>
      <c r="G53" s="8">
        <v>0.7</v>
      </c>
      <c r="H53" s="1">
        <v>180</v>
      </c>
      <c r="I53" s="1" t="s">
        <v>44</v>
      </c>
      <c r="J53" s="1"/>
      <c r="K53" s="1">
        <v>8</v>
      </c>
      <c r="L53" s="1">
        <f t="shared" si="16"/>
        <v>0</v>
      </c>
      <c r="M53" s="1"/>
      <c r="N53" s="1"/>
      <c r="O53" s="1"/>
      <c r="P53" s="1">
        <f t="shared" si="3"/>
        <v>1.6</v>
      </c>
      <c r="Q53" s="5"/>
      <c r="R53" s="5">
        <f t="shared" si="17"/>
        <v>0</v>
      </c>
      <c r="S53" s="5"/>
      <c r="T53" s="1"/>
      <c r="U53" s="1">
        <f t="shared" si="4"/>
        <v>68.125</v>
      </c>
      <c r="V53" s="1">
        <f t="shared" si="5"/>
        <v>68.125</v>
      </c>
      <c r="W53" s="1">
        <v>7.4</v>
      </c>
      <c r="X53" s="1">
        <v>1</v>
      </c>
      <c r="Y53" s="1">
        <v>6</v>
      </c>
      <c r="Z53" s="1">
        <v>2</v>
      </c>
      <c r="AA53" s="1">
        <v>0.4</v>
      </c>
      <c r="AB53" s="1">
        <v>3.2</v>
      </c>
      <c r="AC53" s="1">
        <v>4.4000000000000004</v>
      </c>
      <c r="AD53" s="1">
        <v>4.4000000000000004</v>
      </c>
      <c r="AE53" s="1">
        <v>1.6</v>
      </c>
      <c r="AF53" s="1">
        <v>2.4</v>
      </c>
      <c r="AG53" s="28" t="s">
        <v>72</v>
      </c>
      <c r="AH53" s="1">
        <f t="shared" si="18"/>
        <v>0</v>
      </c>
      <c r="AI53" s="8">
        <v>8</v>
      </c>
      <c r="AJ53" s="10">
        <f t="shared" si="19"/>
        <v>0</v>
      </c>
      <c r="AK53" s="1">
        <f t="shared" si="20"/>
        <v>0</v>
      </c>
      <c r="AL53" s="1">
        <v>12</v>
      </c>
      <c r="AM53" s="1">
        <v>84</v>
      </c>
      <c r="AN53" s="10">
        <f t="shared" si="2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15</v>
      </c>
      <c r="D54" s="1">
        <v>96</v>
      </c>
      <c r="E54" s="1">
        <v>4</v>
      </c>
      <c r="F54" s="1">
        <v>106</v>
      </c>
      <c r="G54" s="8">
        <v>0.7</v>
      </c>
      <c r="H54" s="1">
        <v>180</v>
      </c>
      <c r="I54" s="1" t="s">
        <v>44</v>
      </c>
      <c r="J54" s="1"/>
      <c r="K54" s="1">
        <v>4</v>
      </c>
      <c r="L54" s="1">
        <f t="shared" si="16"/>
        <v>0</v>
      </c>
      <c r="M54" s="1"/>
      <c r="N54" s="1"/>
      <c r="O54" s="1"/>
      <c r="P54" s="1">
        <f t="shared" si="3"/>
        <v>0.8</v>
      </c>
      <c r="Q54" s="5"/>
      <c r="R54" s="5">
        <f t="shared" si="17"/>
        <v>0</v>
      </c>
      <c r="S54" s="5"/>
      <c r="T54" s="1"/>
      <c r="U54" s="1">
        <f t="shared" si="4"/>
        <v>132.5</v>
      </c>
      <c r="V54" s="1">
        <f t="shared" si="5"/>
        <v>132.5</v>
      </c>
      <c r="W54" s="1">
        <v>10</v>
      </c>
      <c r="X54" s="1">
        <v>3.2</v>
      </c>
      <c r="Y54" s="1">
        <v>2.6</v>
      </c>
      <c r="Z54" s="1">
        <v>0.4</v>
      </c>
      <c r="AA54" s="1">
        <v>6.6</v>
      </c>
      <c r="AB54" s="1">
        <v>3.8</v>
      </c>
      <c r="AC54" s="1">
        <v>6.8</v>
      </c>
      <c r="AD54" s="1">
        <v>5.2</v>
      </c>
      <c r="AE54" s="1">
        <v>2.6</v>
      </c>
      <c r="AF54" s="1">
        <v>3.8</v>
      </c>
      <c r="AG54" s="28" t="s">
        <v>72</v>
      </c>
      <c r="AH54" s="1">
        <f t="shared" si="18"/>
        <v>0</v>
      </c>
      <c r="AI54" s="8">
        <v>8</v>
      </c>
      <c r="AJ54" s="10">
        <f t="shared" si="19"/>
        <v>0</v>
      </c>
      <c r="AK54" s="1">
        <f t="shared" si="20"/>
        <v>0</v>
      </c>
      <c r="AL54" s="1">
        <v>12</v>
      </c>
      <c r="AM54" s="1">
        <v>84</v>
      </c>
      <c r="AN54" s="10">
        <f t="shared" si="21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11</v>
      </c>
      <c r="D55" s="1">
        <v>98</v>
      </c>
      <c r="E55" s="1"/>
      <c r="F55" s="1">
        <v>109</v>
      </c>
      <c r="G55" s="8">
        <v>0.7</v>
      </c>
      <c r="H55" s="1">
        <v>180</v>
      </c>
      <c r="I55" s="1" t="s">
        <v>44</v>
      </c>
      <c r="J55" s="1"/>
      <c r="K55" s="1"/>
      <c r="L55" s="1">
        <f t="shared" si="16"/>
        <v>0</v>
      </c>
      <c r="M55" s="1"/>
      <c r="N55" s="1"/>
      <c r="O55" s="1"/>
      <c r="P55" s="1">
        <f t="shared" si="3"/>
        <v>0</v>
      </c>
      <c r="Q55" s="5"/>
      <c r="R55" s="5">
        <f t="shared" si="17"/>
        <v>0</v>
      </c>
      <c r="S55" s="5"/>
      <c r="T55" s="1"/>
      <c r="U55" s="1" t="e">
        <f t="shared" si="4"/>
        <v>#DIV/0!</v>
      </c>
      <c r="V55" s="1" t="e">
        <f t="shared" si="5"/>
        <v>#DIV/0!</v>
      </c>
      <c r="W55" s="1">
        <v>5.2</v>
      </c>
      <c r="X55" s="1">
        <v>0</v>
      </c>
      <c r="Y55" s="1">
        <v>0</v>
      </c>
      <c r="Z55" s="1">
        <v>0.4</v>
      </c>
      <c r="AA55" s="1">
        <v>2</v>
      </c>
      <c r="AB55" s="1">
        <v>1.8</v>
      </c>
      <c r="AC55" s="1">
        <v>3.2</v>
      </c>
      <c r="AD55" s="1">
        <v>3.2</v>
      </c>
      <c r="AE55" s="1">
        <v>1.6</v>
      </c>
      <c r="AF55" s="1">
        <v>3.8</v>
      </c>
      <c r="AG55" s="28" t="s">
        <v>72</v>
      </c>
      <c r="AH55" s="1">
        <f t="shared" si="18"/>
        <v>0</v>
      </c>
      <c r="AI55" s="8">
        <v>8</v>
      </c>
      <c r="AJ55" s="10">
        <f t="shared" si="19"/>
        <v>0</v>
      </c>
      <c r="AK55" s="1">
        <f t="shared" si="20"/>
        <v>0</v>
      </c>
      <c r="AL55" s="1">
        <v>12</v>
      </c>
      <c r="AM55" s="1">
        <v>84</v>
      </c>
      <c r="AN55" s="10">
        <f t="shared" si="2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/>
      <c r="D56" s="1">
        <v>180</v>
      </c>
      <c r="E56" s="1">
        <v>53</v>
      </c>
      <c r="F56" s="1">
        <v>89</v>
      </c>
      <c r="G56" s="8">
        <v>1</v>
      </c>
      <c r="H56" s="1">
        <v>180</v>
      </c>
      <c r="I56" s="1" t="s">
        <v>44</v>
      </c>
      <c r="J56" s="1"/>
      <c r="K56" s="1">
        <v>53</v>
      </c>
      <c r="L56" s="1">
        <f t="shared" si="16"/>
        <v>0</v>
      </c>
      <c r="M56" s="1"/>
      <c r="N56" s="1"/>
      <c r="O56" s="1"/>
      <c r="P56" s="1">
        <f t="shared" si="3"/>
        <v>10.6</v>
      </c>
      <c r="Q56" s="5">
        <f t="shared" si="22"/>
        <v>59.400000000000006</v>
      </c>
      <c r="R56" s="5">
        <f t="shared" si="17"/>
        <v>60</v>
      </c>
      <c r="S56" s="5"/>
      <c r="T56" s="1"/>
      <c r="U56" s="1">
        <f t="shared" si="4"/>
        <v>14.056603773584905</v>
      </c>
      <c r="V56" s="1">
        <f t="shared" si="5"/>
        <v>8.3962264150943398</v>
      </c>
      <c r="W56" s="1">
        <v>0</v>
      </c>
      <c r="X56" s="1">
        <v>12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80</v>
      </c>
      <c r="AH56" s="1">
        <f t="shared" si="18"/>
        <v>59.400000000000006</v>
      </c>
      <c r="AI56" s="8">
        <v>5</v>
      </c>
      <c r="AJ56" s="10">
        <f t="shared" si="19"/>
        <v>12</v>
      </c>
      <c r="AK56" s="1">
        <f t="shared" si="20"/>
        <v>60</v>
      </c>
      <c r="AL56" s="1">
        <v>12</v>
      </c>
      <c r="AM56" s="1">
        <v>84</v>
      </c>
      <c r="AN56" s="10">
        <f t="shared" si="21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414</v>
      </c>
      <c r="D57" s="1">
        <v>813</v>
      </c>
      <c r="E57" s="1">
        <v>199</v>
      </c>
      <c r="F57" s="1">
        <v>684</v>
      </c>
      <c r="G57" s="8">
        <v>0.7</v>
      </c>
      <c r="H57" s="1">
        <v>180</v>
      </c>
      <c r="I57" s="1" t="s">
        <v>44</v>
      </c>
      <c r="J57" s="1"/>
      <c r="K57" s="1">
        <v>199</v>
      </c>
      <c r="L57" s="1">
        <f t="shared" si="16"/>
        <v>0</v>
      </c>
      <c r="M57" s="1"/>
      <c r="N57" s="1"/>
      <c r="O57" s="1"/>
      <c r="P57" s="1">
        <f t="shared" si="3"/>
        <v>39.799999999999997</v>
      </c>
      <c r="Q57" s="5"/>
      <c r="R57" s="5">
        <f t="shared" si="17"/>
        <v>0</v>
      </c>
      <c r="S57" s="5"/>
      <c r="T57" s="1"/>
      <c r="U57" s="1">
        <f t="shared" si="4"/>
        <v>17.185929648241206</v>
      </c>
      <c r="V57" s="1">
        <f t="shared" si="5"/>
        <v>17.185929648241206</v>
      </c>
      <c r="W57" s="1">
        <v>48.2</v>
      </c>
      <c r="X57" s="1">
        <v>74.599999999999994</v>
      </c>
      <c r="Y57" s="1">
        <v>70.8</v>
      </c>
      <c r="Z57" s="1">
        <v>47.2</v>
      </c>
      <c r="AA57" s="1">
        <v>70.599999999999994</v>
      </c>
      <c r="AB57" s="1">
        <v>64.2</v>
      </c>
      <c r="AC57" s="1">
        <v>75</v>
      </c>
      <c r="AD57" s="1">
        <v>59</v>
      </c>
      <c r="AE57" s="1">
        <v>67.2</v>
      </c>
      <c r="AF57" s="1">
        <v>81.8</v>
      </c>
      <c r="AG57" s="1" t="s">
        <v>51</v>
      </c>
      <c r="AH57" s="1">
        <f t="shared" si="18"/>
        <v>0</v>
      </c>
      <c r="AI57" s="8">
        <v>8</v>
      </c>
      <c r="AJ57" s="10">
        <f t="shared" si="19"/>
        <v>0</v>
      </c>
      <c r="AK57" s="1">
        <f t="shared" si="20"/>
        <v>0</v>
      </c>
      <c r="AL57" s="1">
        <v>12</v>
      </c>
      <c r="AM57" s="1">
        <v>84</v>
      </c>
      <c r="AN57" s="10">
        <f t="shared" si="2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133</v>
      </c>
      <c r="D58" s="1">
        <v>293</v>
      </c>
      <c r="E58" s="1">
        <v>61</v>
      </c>
      <c r="F58" s="1">
        <v>352</v>
      </c>
      <c r="G58" s="8">
        <v>0.9</v>
      </c>
      <c r="H58" s="1">
        <v>180</v>
      </c>
      <c r="I58" s="1" t="s">
        <v>44</v>
      </c>
      <c r="J58" s="1"/>
      <c r="K58" s="1">
        <v>61</v>
      </c>
      <c r="L58" s="1">
        <f t="shared" si="16"/>
        <v>0</v>
      </c>
      <c r="M58" s="1"/>
      <c r="N58" s="1"/>
      <c r="O58" s="1"/>
      <c r="P58" s="1">
        <f t="shared" si="3"/>
        <v>12.2</v>
      </c>
      <c r="Q58" s="5"/>
      <c r="R58" s="5">
        <f t="shared" si="17"/>
        <v>0</v>
      </c>
      <c r="S58" s="5"/>
      <c r="T58" s="1"/>
      <c r="U58" s="1">
        <f t="shared" si="4"/>
        <v>28.852459016393443</v>
      </c>
      <c r="V58" s="1">
        <f t="shared" si="5"/>
        <v>28.852459016393443</v>
      </c>
      <c r="W58" s="1">
        <v>28.2</v>
      </c>
      <c r="X58" s="1">
        <v>19</v>
      </c>
      <c r="Y58" s="1">
        <v>26.6</v>
      </c>
      <c r="Z58" s="1">
        <v>24.4</v>
      </c>
      <c r="AA58" s="1">
        <v>22.4</v>
      </c>
      <c r="AB58" s="1">
        <v>28.8</v>
      </c>
      <c r="AC58" s="1">
        <v>20.2</v>
      </c>
      <c r="AD58" s="1">
        <v>30.4</v>
      </c>
      <c r="AE58" s="1">
        <v>30.4</v>
      </c>
      <c r="AF58" s="1">
        <v>27</v>
      </c>
      <c r="AG58" s="29" t="s">
        <v>131</v>
      </c>
      <c r="AH58" s="1">
        <f t="shared" si="18"/>
        <v>0</v>
      </c>
      <c r="AI58" s="8">
        <v>8</v>
      </c>
      <c r="AJ58" s="10">
        <f t="shared" si="19"/>
        <v>0</v>
      </c>
      <c r="AK58" s="1">
        <f t="shared" si="20"/>
        <v>0</v>
      </c>
      <c r="AL58" s="1">
        <v>12</v>
      </c>
      <c r="AM58" s="1">
        <v>84</v>
      </c>
      <c r="AN58" s="10">
        <f t="shared" si="2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43</v>
      </c>
      <c r="C59" s="1">
        <v>247</v>
      </c>
      <c r="D59" s="1">
        <v>323</v>
      </c>
      <c r="E59" s="1">
        <v>88</v>
      </c>
      <c r="F59" s="1">
        <v>361</v>
      </c>
      <c r="G59" s="8">
        <v>0.9</v>
      </c>
      <c r="H59" s="1">
        <v>180</v>
      </c>
      <c r="I59" s="1" t="s">
        <v>44</v>
      </c>
      <c r="J59" s="1"/>
      <c r="K59" s="1">
        <v>84</v>
      </c>
      <c r="L59" s="1">
        <f t="shared" si="16"/>
        <v>4</v>
      </c>
      <c r="M59" s="1"/>
      <c r="N59" s="1"/>
      <c r="O59" s="1"/>
      <c r="P59" s="1">
        <f t="shared" si="3"/>
        <v>17.600000000000001</v>
      </c>
      <c r="Q59" s="5"/>
      <c r="R59" s="5">
        <f t="shared" si="17"/>
        <v>0</v>
      </c>
      <c r="S59" s="5"/>
      <c r="T59" s="1"/>
      <c r="U59" s="1">
        <f t="shared" si="4"/>
        <v>20.511363636363633</v>
      </c>
      <c r="V59" s="1">
        <f t="shared" si="5"/>
        <v>20.511363636363633</v>
      </c>
      <c r="W59" s="1">
        <v>31</v>
      </c>
      <c r="X59" s="1">
        <v>27.4</v>
      </c>
      <c r="Y59" s="1">
        <v>32.200000000000003</v>
      </c>
      <c r="Z59" s="1">
        <v>22.6</v>
      </c>
      <c r="AA59" s="1">
        <v>35.799999999999997</v>
      </c>
      <c r="AB59" s="1">
        <v>37.6</v>
      </c>
      <c r="AC59" s="1">
        <v>31.6</v>
      </c>
      <c r="AD59" s="1">
        <v>23</v>
      </c>
      <c r="AE59" s="1">
        <v>22.6</v>
      </c>
      <c r="AF59" s="1">
        <v>35.4</v>
      </c>
      <c r="AG59" s="1" t="s">
        <v>51</v>
      </c>
      <c r="AH59" s="1">
        <f t="shared" si="18"/>
        <v>0</v>
      </c>
      <c r="AI59" s="8">
        <v>8</v>
      </c>
      <c r="AJ59" s="10">
        <f t="shared" si="19"/>
        <v>0</v>
      </c>
      <c r="AK59" s="1">
        <f t="shared" si="20"/>
        <v>0</v>
      </c>
      <c r="AL59" s="1">
        <v>12</v>
      </c>
      <c r="AM59" s="1">
        <v>84</v>
      </c>
      <c r="AN59" s="10">
        <f t="shared" si="2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46</v>
      </c>
      <c r="C60" s="1">
        <v>970</v>
      </c>
      <c r="D60" s="1">
        <v>1590</v>
      </c>
      <c r="E60" s="1">
        <v>560</v>
      </c>
      <c r="F60" s="1">
        <v>1150</v>
      </c>
      <c r="G60" s="8">
        <v>1</v>
      </c>
      <c r="H60" s="1">
        <v>180</v>
      </c>
      <c r="I60" s="1" t="s">
        <v>44</v>
      </c>
      <c r="J60" s="1"/>
      <c r="K60" s="1">
        <v>585</v>
      </c>
      <c r="L60" s="1">
        <f t="shared" si="16"/>
        <v>-25</v>
      </c>
      <c r="M60" s="1"/>
      <c r="N60" s="1"/>
      <c r="O60" s="1"/>
      <c r="P60" s="1">
        <f t="shared" si="3"/>
        <v>112</v>
      </c>
      <c r="Q60" s="5">
        <f t="shared" si="22"/>
        <v>418</v>
      </c>
      <c r="R60" s="5">
        <f t="shared" si="17"/>
        <v>420</v>
      </c>
      <c r="S60" s="5"/>
      <c r="T60" s="1"/>
      <c r="U60" s="1">
        <f t="shared" si="4"/>
        <v>14.017857142857142</v>
      </c>
      <c r="V60" s="1">
        <f t="shared" si="5"/>
        <v>10.267857142857142</v>
      </c>
      <c r="W60" s="1">
        <v>107</v>
      </c>
      <c r="X60" s="1">
        <v>161</v>
      </c>
      <c r="Y60" s="1">
        <v>166</v>
      </c>
      <c r="Z60" s="1">
        <v>63</v>
      </c>
      <c r="AA60" s="1">
        <v>121</v>
      </c>
      <c r="AB60" s="1">
        <v>126</v>
      </c>
      <c r="AC60" s="1">
        <v>139</v>
      </c>
      <c r="AD60" s="1">
        <v>100</v>
      </c>
      <c r="AE60" s="1">
        <v>106</v>
      </c>
      <c r="AF60" s="1">
        <v>102</v>
      </c>
      <c r="AG60" s="1" t="s">
        <v>51</v>
      </c>
      <c r="AH60" s="1">
        <f t="shared" si="18"/>
        <v>418</v>
      </c>
      <c r="AI60" s="8">
        <v>5</v>
      </c>
      <c r="AJ60" s="10">
        <f t="shared" si="19"/>
        <v>84</v>
      </c>
      <c r="AK60" s="1">
        <f t="shared" si="20"/>
        <v>420</v>
      </c>
      <c r="AL60" s="1">
        <v>12</v>
      </c>
      <c r="AM60" s="1">
        <v>144</v>
      </c>
      <c r="AN60" s="10">
        <f t="shared" si="21"/>
        <v>0.58333333333333337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43</v>
      </c>
      <c r="C61" s="1">
        <v>1014</v>
      </c>
      <c r="D61" s="1">
        <v>1596</v>
      </c>
      <c r="E61" s="1">
        <v>649</v>
      </c>
      <c r="F61" s="1">
        <v>1108</v>
      </c>
      <c r="G61" s="8">
        <v>1</v>
      </c>
      <c r="H61" s="1">
        <v>180</v>
      </c>
      <c r="I61" s="1" t="s">
        <v>44</v>
      </c>
      <c r="J61" s="1"/>
      <c r="K61" s="1">
        <v>646</v>
      </c>
      <c r="L61" s="1">
        <f t="shared" si="16"/>
        <v>3</v>
      </c>
      <c r="M61" s="1"/>
      <c r="N61" s="1"/>
      <c r="O61" s="1"/>
      <c r="P61" s="1">
        <f t="shared" si="3"/>
        <v>129.80000000000001</v>
      </c>
      <c r="Q61" s="5">
        <f>16*P61-F61</f>
        <v>968.80000000000018</v>
      </c>
      <c r="R61" s="5">
        <f t="shared" si="17"/>
        <v>960</v>
      </c>
      <c r="S61" s="5"/>
      <c r="T61" s="1"/>
      <c r="U61" s="1">
        <f t="shared" si="4"/>
        <v>15.932203389830507</v>
      </c>
      <c r="V61" s="1">
        <f t="shared" si="5"/>
        <v>8.5362095531587041</v>
      </c>
      <c r="W61" s="1">
        <v>123</v>
      </c>
      <c r="X61" s="1">
        <v>140.4</v>
      </c>
      <c r="Y61" s="1">
        <v>167.2</v>
      </c>
      <c r="Z61" s="1">
        <v>93.2</v>
      </c>
      <c r="AA61" s="1">
        <v>143.4</v>
      </c>
      <c r="AB61" s="1">
        <v>125.6</v>
      </c>
      <c r="AC61" s="1">
        <v>155.19999999999999</v>
      </c>
      <c r="AD61" s="1">
        <v>117.8</v>
      </c>
      <c r="AE61" s="1">
        <v>125.2</v>
      </c>
      <c r="AF61" s="1">
        <v>150</v>
      </c>
      <c r="AG61" s="1" t="s">
        <v>51</v>
      </c>
      <c r="AH61" s="1">
        <f t="shared" si="18"/>
        <v>968.80000000000018</v>
      </c>
      <c r="AI61" s="8">
        <v>5</v>
      </c>
      <c r="AJ61" s="10">
        <f t="shared" si="19"/>
        <v>192</v>
      </c>
      <c r="AK61" s="1">
        <f t="shared" si="20"/>
        <v>960</v>
      </c>
      <c r="AL61" s="1">
        <v>12</v>
      </c>
      <c r="AM61" s="1">
        <v>84</v>
      </c>
      <c r="AN61" s="10">
        <f t="shared" si="21"/>
        <v>2.2857142857142856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112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/>
      <c r="L62" s="21">
        <f t="shared" si="16"/>
        <v>0</v>
      </c>
      <c r="M62" s="21"/>
      <c r="N62" s="21"/>
      <c r="O62" s="21"/>
      <c r="P62" s="21">
        <f t="shared" si="3"/>
        <v>0</v>
      </c>
      <c r="Q62" s="23"/>
      <c r="R62" s="23"/>
      <c r="S62" s="23"/>
      <c r="T62" s="21"/>
      <c r="U62" s="21" t="e">
        <f t="shared" si="4"/>
        <v>#DIV/0!</v>
      </c>
      <c r="V62" s="21" t="e">
        <f t="shared" si="5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61</v>
      </c>
      <c r="AH62" s="21"/>
      <c r="AI62" s="22">
        <v>8</v>
      </c>
      <c r="AJ62" s="24"/>
      <c r="AK62" s="21"/>
      <c r="AL62" s="21">
        <v>6</v>
      </c>
      <c r="AM62" s="21">
        <v>72</v>
      </c>
      <c r="AN62" s="24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113</v>
      </c>
      <c r="B63" s="21" t="s">
        <v>46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/>
      <c r="L63" s="21">
        <f t="shared" si="16"/>
        <v>0</v>
      </c>
      <c r="M63" s="21"/>
      <c r="N63" s="21"/>
      <c r="O63" s="21"/>
      <c r="P63" s="21">
        <f t="shared" si="3"/>
        <v>0</v>
      </c>
      <c r="Q63" s="23"/>
      <c r="R63" s="23"/>
      <c r="S63" s="23"/>
      <c r="T63" s="21"/>
      <c r="U63" s="21" t="e">
        <f t="shared" si="4"/>
        <v>#DIV/0!</v>
      </c>
      <c r="V63" s="21" t="e">
        <f t="shared" si="5"/>
        <v>#DIV/0!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 t="s">
        <v>61</v>
      </c>
      <c r="AH63" s="21"/>
      <c r="AI63" s="22">
        <v>3.7</v>
      </c>
      <c r="AJ63" s="24"/>
      <c r="AK63" s="21"/>
      <c r="AL63" s="21">
        <v>14</v>
      </c>
      <c r="AM63" s="21">
        <v>126</v>
      </c>
      <c r="AN63" s="24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411</v>
      </c>
      <c r="D64" s="1"/>
      <c r="E64" s="1">
        <v>18</v>
      </c>
      <c r="F64" s="1">
        <v>169</v>
      </c>
      <c r="G64" s="8">
        <v>0.09</v>
      </c>
      <c r="H64" s="1">
        <v>180</v>
      </c>
      <c r="I64" s="1" t="s">
        <v>44</v>
      </c>
      <c r="J64" s="1"/>
      <c r="K64" s="1">
        <v>18</v>
      </c>
      <c r="L64" s="1">
        <f t="shared" si="16"/>
        <v>0</v>
      </c>
      <c r="M64" s="1"/>
      <c r="N64" s="1"/>
      <c r="O64" s="1"/>
      <c r="P64" s="1">
        <f t="shared" si="3"/>
        <v>3.6</v>
      </c>
      <c r="Q64" s="5"/>
      <c r="R64" s="5">
        <f t="shared" ref="R64:R69" si="23">AI64*AJ64</f>
        <v>0</v>
      </c>
      <c r="S64" s="5"/>
      <c r="T64" s="1"/>
      <c r="U64" s="1">
        <f t="shared" si="4"/>
        <v>46.944444444444443</v>
      </c>
      <c r="V64" s="1">
        <f t="shared" si="5"/>
        <v>46.944444444444443</v>
      </c>
      <c r="W64" s="1">
        <v>2.8</v>
      </c>
      <c r="X64" s="1">
        <v>7</v>
      </c>
      <c r="Y64" s="1">
        <v>5</v>
      </c>
      <c r="Z64" s="1">
        <v>6.8</v>
      </c>
      <c r="AA64" s="1">
        <v>17.2</v>
      </c>
      <c r="AB64" s="1">
        <v>11.2</v>
      </c>
      <c r="AC64" s="1">
        <v>0</v>
      </c>
      <c r="AD64" s="1">
        <v>0.6</v>
      </c>
      <c r="AE64" s="1">
        <v>0.6</v>
      </c>
      <c r="AF64" s="1">
        <v>3.4</v>
      </c>
      <c r="AG64" s="29" t="s">
        <v>132</v>
      </c>
      <c r="AH64" s="1">
        <f t="shared" ref="AH64:AH69" si="24">G64*Q64</f>
        <v>0</v>
      </c>
      <c r="AI64" s="8">
        <v>30</v>
      </c>
      <c r="AJ64" s="10">
        <f t="shared" ref="AJ64:AJ69" si="25">MROUND(Q64, AI64*AL64)/AI64</f>
        <v>0</v>
      </c>
      <c r="AK64" s="1">
        <f t="shared" ref="AK64:AK69" si="26">AJ64*AI64*G64</f>
        <v>0</v>
      </c>
      <c r="AL64" s="1">
        <v>14</v>
      </c>
      <c r="AM64" s="1">
        <v>126</v>
      </c>
      <c r="AN64" s="10">
        <f t="shared" ref="AN64:AN69" si="27">AJ64/AM64</f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256</v>
      </c>
      <c r="D65" s="1">
        <v>1699</v>
      </c>
      <c r="E65" s="1">
        <v>422</v>
      </c>
      <c r="F65" s="1">
        <v>1343</v>
      </c>
      <c r="G65" s="8">
        <v>0.25</v>
      </c>
      <c r="H65" s="1">
        <v>180</v>
      </c>
      <c r="I65" s="1" t="s">
        <v>44</v>
      </c>
      <c r="J65" s="1"/>
      <c r="K65" s="1">
        <v>444</v>
      </c>
      <c r="L65" s="1">
        <f t="shared" si="16"/>
        <v>-22</v>
      </c>
      <c r="M65" s="1"/>
      <c r="N65" s="1"/>
      <c r="O65" s="1"/>
      <c r="P65" s="1">
        <f t="shared" si="3"/>
        <v>84.4</v>
      </c>
      <c r="Q65" s="5"/>
      <c r="R65" s="5">
        <f t="shared" si="23"/>
        <v>0</v>
      </c>
      <c r="S65" s="5"/>
      <c r="T65" s="1"/>
      <c r="U65" s="1">
        <f t="shared" si="4"/>
        <v>15.912322274881516</v>
      </c>
      <c r="V65" s="1">
        <f t="shared" si="5"/>
        <v>15.912322274881516</v>
      </c>
      <c r="W65" s="1">
        <v>151.4</v>
      </c>
      <c r="X65" s="1">
        <v>88.4</v>
      </c>
      <c r="Y65" s="1">
        <v>112.2</v>
      </c>
      <c r="Z65" s="1">
        <v>70.400000000000006</v>
      </c>
      <c r="AA65" s="1">
        <v>135.19999999999999</v>
      </c>
      <c r="AB65" s="1">
        <v>147.19999999999999</v>
      </c>
      <c r="AC65" s="1">
        <v>102.8</v>
      </c>
      <c r="AD65" s="1">
        <v>97.4</v>
      </c>
      <c r="AE65" s="1">
        <v>122.2</v>
      </c>
      <c r="AF65" s="1">
        <v>126.4</v>
      </c>
      <c r="AG65" s="1" t="s">
        <v>76</v>
      </c>
      <c r="AH65" s="1">
        <f t="shared" si="24"/>
        <v>0</v>
      </c>
      <c r="AI65" s="8">
        <v>12</v>
      </c>
      <c r="AJ65" s="10">
        <f t="shared" si="25"/>
        <v>0</v>
      </c>
      <c r="AK65" s="1">
        <f t="shared" si="26"/>
        <v>0</v>
      </c>
      <c r="AL65" s="1">
        <v>14</v>
      </c>
      <c r="AM65" s="1">
        <v>70</v>
      </c>
      <c r="AN65" s="10">
        <f t="shared" si="27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233</v>
      </c>
      <c r="D66" s="1">
        <v>516</v>
      </c>
      <c r="E66" s="1">
        <v>241</v>
      </c>
      <c r="F66" s="1">
        <v>317</v>
      </c>
      <c r="G66" s="8">
        <v>0.25</v>
      </c>
      <c r="H66" s="1">
        <v>180</v>
      </c>
      <c r="I66" s="1" t="s">
        <v>44</v>
      </c>
      <c r="J66" s="1"/>
      <c r="K66" s="1">
        <v>243</v>
      </c>
      <c r="L66" s="1">
        <f t="shared" si="16"/>
        <v>-2</v>
      </c>
      <c r="M66" s="1"/>
      <c r="N66" s="1"/>
      <c r="O66" s="1"/>
      <c r="P66" s="1">
        <f t="shared" si="3"/>
        <v>48.2</v>
      </c>
      <c r="Q66" s="5">
        <f t="shared" ref="Q66:Q69" si="28">14*P66-F66</f>
        <v>357.80000000000007</v>
      </c>
      <c r="R66" s="5">
        <f t="shared" si="23"/>
        <v>336</v>
      </c>
      <c r="S66" s="5"/>
      <c r="T66" s="1"/>
      <c r="U66" s="1">
        <f t="shared" si="4"/>
        <v>13.547717842323651</v>
      </c>
      <c r="V66" s="1">
        <f t="shared" si="5"/>
        <v>6.5767634854771782</v>
      </c>
      <c r="W66" s="1">
        <v>38</v>
      </c>
      <c r="X66" s="1">
        <v>55.6</v>
      </c>
      <c r="Y66" s="1">
        <v>52.6</v>
      </c>
      <c r="Z66" s="1">
        <v>17.8</v>
      </c>
      <c r="AA66" s="1">
        <v>39.799999999999997</v>
      </c>
      <c r="AB66" s="1">
        <v>39.6</v>
      </c>
      <c r="AC66" s="1">
        <v>37.4</v>
      </c>
      <c r="AD66" s="1">
        <v>27.2</v>
      </c>
      <c r="AE66" s="1">
        <v>35.6</v>
      </c>
      <c r="AF66" s="1">
        <v>36.200000000000003</v>
      </c>
      <c r="AG66" s="1"/>
      <c r="AH66" s="1">
        <f t="shared" si="24"/>
        <v>89.450000000000017</v>
      </c>
      <c r="AI66" s="8">
        <v>12</v>
      </c>
      <c r="AJ66" s="10">
        <f t="shared" si="25"/>
        <v>28</v>
      </c>
      <c r="AK66" s="1">
        <f t="shared" si="26"/>
        <v>84</v>
      </c>
      <c r="AL66" s="1">
        <v>14</v>
      </c>
      <c r="AM66" s="1">
        <v>70</v>
      </c>
      <c r="AN66" s="10">
        <f t="shared" si="27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965</v>
      </c>
      <c r="D67" s="1">
        <v>1184</v>
      </c>
      <c r="E67" s="1">
        <v>614</v>
      </c>
      <c r="F67" s="1">
        <v>1479</v>
      </c>
      <c r="G67" s="8">
        <v>0.3</v>
      </c>
      <c r="H67" s="1">
        <v>180</v>
      </c>
      <c r="I67" s="1" t="s">
        <v>44</v>
      </c>
      <c r="J67" s="1"/>
      <c r="K67" s="1">
        <v>615</v>
      </c>
      <c r="L67" s="1">
        <f t="shared" si="16"/>
        <v>-1</v>
      </c>
      <c r="M67" s="1"/>
      <c r="N67" s="1"/>
      <c r="O67" s="1"/>
      <c r="P67" s="1">
        <f t="shared" si="3"/>
        <v>122.8</v>
      </c>
      <c r="Q67" s="5">
        <f t="shared" si="28"/>
        <v>240.20000000000005</v>
      </c>
      <c r="R67" s="5">
        <f t="shared" si="23"/>
        <v>168</v>
      </c>
      <c r="S67" s="5"/>
      <c r="T67" s="1"/>
      <c r="U67" s="1">
        <f t="shared" si="4"/>
        <v>13.412052117263844</v>
      </c>
      <c r="V67" s="1">
        <f t="shared" si="5"/>
        <v>12.043973941368078</v>
      </c>
      <c r="W67" s="1">
        <v>152</v>
      </c>
      <c r="X67" s="1">
        <v>117.4</v>
      </c>
      <c r="Y67" s="1">
        <v>182.6</v>
      </c>
      <c r="Z67" s="1">
        <v>33.6</v>
      </c>
      <c r="AA67" s="1">
        <v>128.6</v>
      </c>
      <c r="AB67" s="1">
        <v>145.19999999999999</v>
      </c>
      <c r="AC67" s="1">
        <v>89.8</v>
      </c>
      <c r="AD67" s="1">
        <v>90.2</v>
      </c>
      <c r="AE67" s="1">
        <v>106.6</v>
      </c>
      <c r="AF67" s="1">
        <v>142.4</v>
      </c>
      <c r="AG67" s="1"/>
      <c r="AH67" s="1">
        <f t="shared" si="24"/>
        <v>72.060000000000016</v>
      </c>
      <c r="AI67" s="8">
        <v>12</v>
      </c>
      <c r="AJ67" s="10">
        <f t="shared" si="25"/>
        <v>14</v>
      </c>
      <c r="AK67" s="1">
        <f t="shared" si="26"/>
        <v>50.4</v>
      </c>
      <c r="AL67" s="1">
        <v>14</v>
      </c>
      <c r="AM67" s="1">
        <v>70</v>
      </c>
      <c r="AN67" s="10">
        <f t="shared" si="27"/>
        <v>0.2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46</v>
      </c>
      <c r="C68" s="1">
        <v>85.2</v>
      </c>
      <c r="D68" s="1">
        <v>510</v>
      </c>
      <c r="E68" s="1">
        <v>145.80000000000001</v>
      </c>
      <c r="F68" s="1">
        <v>396</v>
      </c>
      <c r="G68" s="8">
        <v>1</v>
      </c>
      <c r="H68" s="1">
        <v>180</v>
      </c>
      <c r="I68" s="1" t="s">
        <v>119</v>
      </c>
      <c r="J68" s="1"/>
      <c r="K68" s="1">
        <v>143.6</v>
      </c>
      <c r="L68" s="1">
        <f t="shared" si="16"/>
        <v>2.2000000000000171</v>
      </c>
      <c r="M68" s="1"/>
      <c r="N68" s="1"/>
      <c r="O68" s="1"/>
      <c r="P68" s="1">
        <f t="shared" si="3"/>
        <v>29.160000000000004</v>
      </c>
      <c r="Q68" s="5"/>
      <c r="R68" s="5">
        <f t="shared" si="23"/>
        <v>0</v>
      </c>
      <c r="S68" s="5"/>
      <c r="T68" s="1"/>
      <c r="U68" s="1">
        <f t="shared" si="4"/>
        <v>13.580246913580245</v>
      </c>
      <c r="V68" s="1">
        <f t="shared" si="5"/>
        <v>13.580246913580245</v>
      </c>
      <c r="W68" s="1">
        <v>38.880000000000003</v>
      </c>
      <c r="X68" s="1">
        <v>44.16</v>
      </c>
      <c r="Y68" s="1">
        <v>23.5</v>
      </c>
      <c r="Z68" s="1">
        <v>43.239999999999988</v>
      </c>
      <c r="AA68" s="1">
        <v>47.16</v>
      </c>
      <c r="AB68" s="1">
        <v>27.72</v>
      </c>
      <c r="AC68" s="1">
        <v>50.8</v>
      </c>
      <c r="AD68" s="1">
        <v>36.4</v>
      </c>
      <c r="AE68" s="1">
        <v>34.479999999999997</v>
      </c>
      <c r="AF68" s="1">
        <v>31.32</v>
      </c>
      <c r="AG68" s="1"/>
      <c r="AH68" s="1">
        <f t="shared" si="24"/>
        <v>0</v>
      </c>
      <c r="AI68" s="8">
        <v>1.8</v>
      </c>
      <c r="AJ68" s="10">
        <f t="shared" si="25"/>
        <v>0</v>
      </c>
      <c r="AK68" s="1">
        <f t="shared" si="26"/>
        <v>0</v>
      </c>
      <c r="AL68" s="1">
        <v>18</v>
      </c>
      <c r="AM68" s="1">
        <v>234</v>
      </c>
      <c r="AN68" s="10">
        <f t="shared" si="27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721</v>
      </c>
      <c r="D69" s="1">
        <v>1517</v>
      </c>
      <c r="E69" s="1">
        <v>542</v>
      </c>
      <c r="F69" s="1">
        <v>1146</v>
      </c>
      <c r="G69" s="8">
        <v>0.3</v>
      </c>
      <c r="H69" s="1">
        <v>180</v>
      </c>
      <c r="I69" s="1" t="s">
        <v>44</v>
      </c>
      <c r="J69" s="1"/>
      <c r="K69" s="1">
        <v>556</v>
      </c>
      <c r="L69" s="1">
        <f t="shared" si="16"/>
        <v>-14</v>
      </c>
      <c r="M69" s="1"/>
      <c r="N69" s="1"/>
      <c r="O69" s="1"/>
      <c r="P69" s="1">
        <f t="shared" si="3"/>
        <v>108.4</v>
      </c>
      <c r="Q69" s="5">
        <f t="shared" si="28"/>
        <v>371.60000000000014</v>
      </c>
      <c r="R69" s="5">
        <f t="shared" si="23"/>
        <v>336</v>
      </c>
      <c r="S69" s="5"/>
      <c r="T69" s="1"/>
      <c r="U69" s="1">
        <f t="shared" si="4"/>
        <v>13.671586715867157</v>
      </c>
      <c r="V69" s="1">
        <f t="shared" si="5"/>
        <v>10.571955719557195</v>
      </c>
      <c r="W69" s="1">
        <v>119.6</v>
      </c>
      <c r="X69" s="1">
        <v>110.4</v>
      </c>
      <c r="Y69" s="1">
        <v>131.19999999999999</v>
      </c>
      <c r="Z69" s="1">
        <v>33.4</v>
      </c>
      <c r="AA69" s="1">
        <v>119.2</v>
      </c>
      <c r="AB69" s="1">
        <v>123.8</v>
      </c>
      <c r="AC69" s="1">
        <v>81.2</v>
      </c>
      <c r="AD69" s="1">
        <v>71.400000000000006</v>
      </c>
      <c r="AE69" s="1">
        <v>104.6</v>
      </c>
      <c r="AF69" s="1">
        <v>106.4</v>
      </c>
      <c r="AG69" s="1"/>
      <c r="AH69" s="1">
        <f t="shared" si="24"/>
        <v>111.48000000000003</v>
      </c>
      <c r="AI69" s="8">
        <v>12</v>
      </c>
      <c r="AJ69" s="10">
        <f t="shared" si="25"/>
        <v>28</v>
      </c>
      <c r="AK69" s="1">
        <f t="shared" si="26"/>
        <v>100.8</v>
      </c>
      <c r="AL69" s="1">
        <v>14</v>
      </c>
      <c r="AM69" s="1">
        <v>70</v>
      </c>
      <c r="AN69" s="10">
        <f t="shared" si="27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121</v>
      </c>
      <c r="B70" s="21" t="s">
        <v>43</v>
      </c>
      <c r="C70" s="21"/>
      <c r="D70" s="21"/>
      <c r="E70" s="21"/>
      <c r="F70" s="21"/>
      <c r="G70" s="22">
        <v>0</v>
      </c>
      <c r="H70" s="21">
        <v>180</v>
      </c>
      <c r="I70" s="21" t="s">
        <v>44</v>
      </c>
      <c r="J70" s="21"/>
      <c r="K70" s="21"/>
      <c r="L70" s="21">
        <f t="shared" si="16"/>
        <v>0</v>
      </c>
      <c r="M70" s="21"/>
      <c r="N70" s="21"/>
      <c r="O70" s="21"/>
      <c r="P70" s="21">
        <f t="shared" si="3"/>
        <v>0</v>
      </c>
      <c r="Q70" s="23"/>
      <c r="R70" s="23"/>
      <c r="S70" s="23"/>
      <c r="T70" s="21"/>
      <c r="U70" s="21" t="e">
        <f t="shared" si="4"/>
        <v>#DIV/0!</v>
      </c>
      <c r="V70" s="21" t="e">
        <f t="shared" si="5"/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61</v>
      </c>
      <c r="AH70" s="21"/>
      <c r="AI70" s="22">
        <v>14</v>
      </c>
      <c r="AJ70" s="24"/>
      <c r="AK70" s="21"/>
      <c r="AL70" s="21">
        <v>14</v>
      </c>
      <c r="AM70" s="21">
        <v>70</v>
      </c>
      <c r="AN70" s="24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58</v>
      </c>
      <c r="B71" s="1" t="s">
        <v>43</v>
      </c>
      <c r="C71" s="1"/>
      <c r="D71" s="1"/>
      <c r="E71" s="26">
        <f>E17</f>
        <v>116</v>
      </c>
      <c r="F71" s="26">
        <f>F17</f>
        <v>244</v>
      </c>
      <c r="G71" s="8">
        <v>0.48</v>
      </c>
      <c r="H71" s="1">
        <v>180</v>
      </c>
      <c r="I71" s="1" t="s">
        <v>44</v>
      </c>
      <c r="J71" s="1"/>
      <c r="K71" s="1"/>
      <c r="L71" s="1">
        <f t="shared" ref="L71:L76" si="29">E71-K71</f>
        <v>116</v>
      </c>
      <c r="M71" s="1"/>
      <c r="N71" s="1"/>
      <c r="O71" s="1"/>
      <c r="P71" s="1">
        <f t="shared" si="3"/>
        <v>23.2</v>
      </c>
      <c r="Q71" s="5">
        <f t="shared" ref="Q71:Q75" si="30">14*P71-F71</f>
        <v>80.800000000000011</v>
      </c>
      <c r="R71" s="5">
        <f t="shared" ref="R71:R76" si="31">AI71*AJ71</f>
        <v>112</v>
      </c>
      <c r="S71" s="5"/>
      <c r="T71" s="1"/>
      <c r="U71" s="1">
        <f t="shared" ref="U71:U76" si="32">(F71+R71)/P71</f>
        <v>15.344827586206897</v>
      </c>
      <c r="V71" s="1">
        <f t="shared" ref="V71:V76" si="33">F71/P71</f>
        <v>10.517241379310345</v>
      </c>
      <c r="W71" s="1">
        <v>27</v>
      </c>
      <c r="X71" s="1">
        <v>15</v>
      </c>
      <c r="Y71" s="1">
        <v>24.8</v>
      </c>
      <c r="Z71" s="1">
        <v>19.8</v>
      </c>
      <c r="AA71" s="1">
        <v>11.2</v>
      </c>
      <c r="AB71" s="1">
        <v>10</v>
      </c>
      <c r="AC71" s="1">
        <v>9.6</v>
      </c>
      <c r="AD71" s="1">
        <v>13.4</v>
      </c>
      <c r="AE71" s="1">
        <v>12</v>
      </c>
      <c r="AF71" s="1">
        <v>0</v>
      </c>
      <c r="AG71" s="1" t="s">
        <v>122</v>
      </c>
      <c r="AH71" s="1">
        <f t="shared" ref="AH71:AH76" si="34">G71*Q71</f>
        <v>38.784000000000006</v>
      </c>
      <c r="AI71" s="8">
        <v>8</v>
      </c>
      <c r="AJ71" s="10">
        <f t="shared" ref="AJ71:AJ76" si="35">MROUND(Q71, AI71*AL71)/AI71</f>
        <v>14</v>
      </c>
      <c r="AK71" s="1">
        <f t="shared" ref="AK71:AK76" si="36">AJ71*AI71*G71</f>
        <v>53.76</v>
      </c>
      <c r="AL71" s="1">
        <v>14</v>
      </c>
      <c r="AM71" s="1">
        <v>70</v>
      </c>
      <c r="AN71" s="10">
        <f t="shared" ref="AN71:AN76" si="37">AJ71/AM71</f>
        <v>0.2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531</v>
      </c>
      <c r="D72" s="1">
        <v>2552</v>
      </c>
      <c r="E72" s="1">
        <v>747</v>
      </c>
      <c r="F72" s="1">
        <v>1431</v>
      </c>
      <c r="G72" s="8">
        <v>0.25</v>
      </c>
      <c r="H72" s="1">
        <v>180</v>
      </c>
      <c r="I72" s="1" t="s">
        <v>44</v>
      </c>
      <c r="J72" s="1"/>
      <c r="K72" s="1">
        <v>747</v>
      </c>
      <c r="L72" s="1">
        <f t="shared" si="29"/>
        <v>0</v>
      </c>
      <c r="M72" s="1"/>
      <c r="N72" s="1"/>
      <c r="O72" s="1"/>
      <c r="P72" s="1">
        <f t="shared" ref="P72:P76" si="38">E72/5</f>
        <v>149.4</v>
      </c>
      <c r="Q72" s="5">
        <f t="shared" si="30"/>
        <v>660.59999999999991</v>
      </c>
      <c r="R72" s="5">
        <f t="shared" si="31"/>
        <v>672</v>
      </c>
      <c r="S72" s="5"/>
      <c r="T72" s="1"/>
      <c r="U72" s="1">
        <f t="shared" si="32"/>
        <v>14.076305220883533</v>
      </c>
      <c r="V72" s="1">
        <f t="shared" si="33"/>
        <v>9.5783132530120483</v>
      </c>
      <c r="W72" s="1">
        <v>154.80000000000001</v>
      </c>
      <c r="X72" s="1">
        <v>156.4</v>
      </c>
      <c r="Y72" s="1">
        <v>151.19999999999999</v>
      </c>
      <c r="Z72" s="1">
        <v>122.8</v>
      </c>
      <c r="AA72" s="1">
        <v>165.4</v>
      </c>
      <c r="AB72" s="1">
        <v>164.4</v>
      </c>
      <c r="AC72" s="1">
        <v>147.19999999999999</v>
      </c>
      <c r="AD72" s="1">
        <v>131.4</v>
      </c>
      <c r="AE72" s="1">
        <v>159</v>
      </c>
      <c r="AF72" s="1">
        <v>170.2</v>
      </c>
      <c r="AG72" s="1"/>
      <c r="AH72" s="1">
        <f t="shared" si="34"/>
        <v>165.14999999999998</v>
      </c>
      <c r="AI72" s="8">
        <v>12</v>
      </c>
      <c r="AJ72" s="10">
        <f t="shared" si="35"/>
        <v>56</v>
      </c>
      <c r="AK72" s="1">
        <f t="shared" si="36"/>
        <v>168</v>
      </c>
      <c r="AL72" s="1">
        <v>14</v>
      </c>
      <c r="AM72" s="1">
        <v>70</v>
      </c>
      <c r="AN72" s="10">
        <f t="shared" si="37"/>
        <v>0.8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438</v>
      </c>
      <c r="D73" s="1">
        <v>2720</v>
      </c>
      <c r="E73" s="1">
        <v>905</v>
      </c>
      <c r="F73" s="1">
        <v>2039</v>
      </c>
      <c r="G73" s="8">
        <v>0.25</v>
      </c>
      <c r="H73" s="1">
        <v>180</v>
      </c>
      <c r="I73" s="1" t="s">
        <v>44</v>
      </c>
      <c r="J73" s="1"/>
      <c r="K73" s="1">
        <v>911</v>
      </c>
      <c r="L73" s="1">
        <f t="shared" si="29"/>
        <v>-6</v>
      </c>
      <c r="M73" s="1"/>
      <c r="N73" s="1"/>
      <c r="O73" s="1"/>
      <c r="P73" s="1">
        <f t="shared" si="38"/>
        <v>181</v>
      </c>
      <c r="Q73" s="5">
        <f t="shared" si="30"/>
        <v>495</v>
      </c>
      <c r="R73" s="5">
        <f t="shared" si="31"/>
        <v>504</v>
      </c>
      <c r="S73" s="5"/>
      <c r="T73" s="1"/>
      <c r="U73" s="1">
        <f t="shared" si="32"/>
        <v>14.049723756906078</v>
      </c>
      <c r="V73" s="1">
        <f t="shared" si="33"/>
        <v>11.265193370165745</v>
      </c>
      <c r="W73" s="1">
        <v>205.6</v>
      </c>
      <c r="X73" s="1">
        <v>192.6</v>
      </c>
      <c r="Y73" s="1">
        <v>171.8</v>
      </c>
      <c r="Z73" s="1">
        <v>114</v>
      </c>
      <c r="AA73" s="1">
        <v>182.6</v>
      </c>
      <c r="AB73" s="1">
        <v>164.2</v>
      </c>
      <c r="AC73" s="1">
        <v>148</v>
      </c>
      <c r="AD73" s="1">
        <v>120.8</v>
      </c>
      <c r="AE73" s="1">
        <v>145</v>
      </c>
      <c r="AF73" s="1">
        <v>171.2</v>
      </c>
      <c r="AG73" s="1" t="s">
        <v>51</v>
      </c>
      <c r="AH73" s="1">
        <f t="shared" si="34"/>
        <v>123.75</v>
      </c>
      <c r="AI73" s="8">
        <v>12</v>
      </c>
      <c r="AJ73" s="10">
        <f t="shared" si="35"/>
        <v>42</v>
      </c>
      <c r="AK73" s="1">
        <f t="shared" si="36"/>
        <v>126</v>
      </c>
      <c r="AL73" s="1">
        <v>14</v>
      </c>
      <c r="AM73" s="1">
        <v>70</v>
      </c>
      <c r="AN73" s="10">
        <f t="shared" si="37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46</v>
      </c>
      <c r="C74" s="1">
        <v>5.4</v>
      </c>
      <c r="D74" s="1">
        <v>81</v>
      </c>
      <c r="E74" s="1">
        <v>13.5</v>
      </c>
      <c r="F74" s="1">
        <v>67.5</v>
      </c>
      <c r="G74" s="8">
        <v>1</v>
      </c>
      <c r="H74" s="1">
        <v>180</v>
      </c>
      <c r="I74" s="1" t="s">
        <v>44</v>
      </c>
      <c r="J74" s="1"/>
      <c r="K74" s="1">
        <v>13.5</v>
      </c>
      <c r="L74" s="1">
        <f t="shared" si="29"/>
        <v>0</v>
      </c>
      <c r="M74" s="1"/>
      <c r="N74" s="1"/>
      <c r="O74" s="1"/>
      <c r="P74" s="1">
        <f t="shared" si="38"/>
        <v>2.7</v>
      </c>
      <c r="Q74" s="5"/>
      <c r="R74" s="5">
        <f t="shared" si="31"/>
        <v>0</v>
      </c>
      <c r="S74" s="5"/>
      <c r="T74" s="1"/>
      <c r="U74" s="1">
        <f t="shared" si="32"/>
        <v>25</v>
      </c>
      <c r="V74" s="1">
        <f t="shared" si="33"/>
        <v>25</v>
      </c>
      <c r="W74" s="1">
        <v>6.48</v>
      </c>
      <c r="X74" s="1">
        <v>6.48</v>
      </c>
      <c r="Y74" s="1">
        <v>1.08</v>
      </c>
      <c r="Z74" s="1">
        <v>1.08</v>
      </c>
      <c r="AA74" s="1">
        <v>3.24</v>
      </c>
      <c r="AB74" s="1">
        <v>5.4</v>
      </c>
      <c r="AC74" s="1">
        <v>3.24</v>
      </c>
      <c r="AD74" s="1">
        <v>9.18</v>
      </c>
      <c r="AE74" s="1">
        <v>9.18</v>
      </c>
      <c r="AF74" s="1">
        <v>2.16</v>
      </c>
      <c r="AG74" s="1"/>
      <c r="AH74" s="1">
        <f t="shared" si="34"/>
        <v>0</v>
      </c>
      <c r="AI74" s="8">
        <v>2.7</v>
      </c>
      <c r="AJ74" s="10">
        <f t="shared" si="35"/>
        <v>0</v>
      </c>
      <c r="AK74" s="1">
        <f t="shared" si="36"/>
        <v>0</v>
      </c>
      <c r="AL74" s="1">
        <v>14</v>
      </c>
      <c r="AM74" s="1">
        <v>126</v>
      </c>
      <c r="AN74" s="10">
        <f t="shared" si="37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46</v>
      </c>
      <c r="C75" s="1">
        <v>460</v>
      </c>
      <c r="D75" s="1">
        <v>1530</v>
      </c>
      <c r="E75" s="1">
        <v>615</v>
      </c>
      <c r="F75" s="1">
        <v>1075</v>
      </c>
      <c r="G75" s="8">
        <v>1</v>
      </c>
      <c r="H75" s="1">
        <v>180</v>
      </c>
      <c r="I75" s="1" t="s">
        <v>44</v>
      </c>
      <c r="J75" s="1"/>
      <c r="K75" s="1">
        <v>615</v>
      </c>
      <c r="L75" s="1">
        <f t="shared" si="29"/>
        <v>0</v>
      </c>
      <c r="M75" s="1"/>
      <c r="N75" s="1"/>
      <c r="O75" s="1"/>
      <c r="P75" s="1">
        <f t="shared" si="38"/>
        <v>123</v>
      </c>
      <c r="Q75" s="5">
        <f t="shared" si="30"/>
        <v>647</v>
      </c>
      <c r="R75" s="5">
        <f t="shared" si="31"/>
        <v>660</v>
      </c>
      <c r="S75" s="5"/>
      <c r="T75" s="1"/>
      <c r="U75" s="1">
        <f t="shared" si="32"/>
        <v>14.105691056910569</v>
      </c>
      <c r="V75" s="1">
        <f t="shared" si="33"/>
        <v>8.7398373983739841</v>
      </c>
      <c r="W75" s="1">
        <v>116</v>
      </c>
      <c r="X75" s="1">
        <v>118</v>
      </c>
      <c r="Y75" s="1">
        <v>115</v>
      </c>
      <c r="Z75" s="1">
        <v>110.4</v>
      </c>
      <c r="AA75" s="1">
        <v>151</v>
      </c>
      <c r="AB75" s="1">
        <v>120.54</v>
      </c>
      <c r="AC75" s="1">
        <v>129</v>
      </c>
      <c r="AD75" s="1">
        <v>89</v>
      </c>
      <c r="AE75" s="1">
        <v>99</v>
      </c>
      <c r="AF75" s="1">
        <v>116</v>
      </c>
      <c r="AG75" s="1"/>
      <c r="AH75" s="1">
        <f t="shared" si="34"/>
        <v>647</v>
      </c>
      <c r="AI75" s="8">
        <v>5</v>
      </c>
      <c r="AJ75" s="10">
        <f t="shared" si="35"/>
        <v>132</v>
      </c>
      <c r="AK75" s="1">
        <f t="shared" si="36"/>
        <v>660</v>
      </c>
      <c r="AL75" s="1">
        <v>12</v>
      </c>
      <c r="AM75" s="1">
        <v>84</v>
      </c>
      <c r="AN75" s="10">
        <f t="shared" si="37"/>
        <v>1.5714285714285714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127</v>
      </c>
      <c r="B76" s="1" t="s">
        <v>43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44</v>
      </c>
      <c r="J76" s="1"/>
      <c r="K76" s="1"/>
      <c r="L76" s="1">
        <f t="shared" si="29"/>
        <v>0</v>
      </c>
      <c r="M76" s="1"/>
      <c r="N76" s="1"/>
      <c r="O76" s="1"/>
      <c r="P76" s="1">
        <f t="shared" si="38"/>
        <v>0</v>
      </c>
      <c r="Q76" s="25">
        <v>264</v>
      </c>
      <c r="R76" s="5">
        <f t="shared" si="31"/>
        <v>264</v>
      </c>
      <c r="S76" s="5"/>
      <c r="T76" s="1"/>
      <c r="U76" s="1" t="e">
        <f t="shared" si="32"/>
        <v>#DIV/0!</v>
      </c>
      <c r="V76" s="1" t="e">
        <f t="shared" si="33"/>
        <v>#DIV/0!</v>
      </c>
      <c r="W76" s="1">
        <v>0</v>
      </c>
      <c r="X76" s="1">
        <v>0</v>
      </c>
      <c r="Y76" s="1">
        <v>2.8</v>
      </c>
      <c r="Z76" s="1">
        <v>90</v>
      </c>
      <c r="AA76" s="1">
        <v>200.8</v>
      </c>
      <c r="AB76" s="1">
        <v>113</v>
      </c>
      <c r="AC76" s="1">
        <v>112</v>
      </c>
      <c r="AD76" s="1">
        <v>132</v>
      </c>
      <c r="AE76" s="1">
        <v>149.6</v>
      </c>
      <c r="AF76" s="1">
        <v>143.4</v>
      </c>
      <c r="AG76" s="19" t="s">
        <v>128</v>
      </c>
      <c r="AH76" s="1">
        <f t="shared" si="34"/>
        <v>36.96</v>
      </c>
      <c r="AI76" s="8">
        <v>22</v>
      </c>
      <c r="AJ76" s="10">
        <f t="shared" si="35"/>
        <v>12</v>
      </c>
      <c r="AK76" s="1">
        <f t="shared" si="36"/>
        <v>36.96</v>
      </c>
      <c r="AL76" s="1">
        <v>12</v>
      </c>
      <c r="AM76" s="1">
        <v>84</v>
      </c>
      <c r="AN76" s="10">
        <f t="shared" si="37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8"/>
      <c r="AJ501" s="10"/>
      <c r="AK501" s="1"/>
      <c r="AL501" s="1"/>
      <c r="AM501" s="1"/>
      <c r="AN501" s="10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</sheetData>
  <autoFilter ref="A3:AN76" xr:uid="{9FE26E2B-8D49-4B39-8878-63314B15E3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2025-07-03T12:00:46Z</dcterms:created>
  <dcterms:modified xsi:type="dcterms:W3CDTF">2025-07-04T08:41:21Z</dcterms:modified>
</cp:coreProperties>
</file>