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Ташкент\"/>
    </mc:Choice>
  </mc:AlternateContent>
  <xr:revisionPtr revIDLastSave="0" documentId="13_ncr:1_{596904C2-D4DB-4415-8846-FE45B9774E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P8" i="1"/>
  <c r="Q8" i="1" s="1"/>
  <c r="P9" i="1"/>
  <c r="P10" i="1"/>
  <c r="Q10" i="1" s="1"/>
  <c r="P11" i="1"/>
  <c r="Q11" i="1" s="1"/>
  <c r="P12" i="1"/>
  <c r="Q12" i="1" s="1"/>
  <c r="P13" i="1"/>
  <c r="P14" i="1"/>
  <c r="U14" i="1" s="1"/>
  <c r="P15" i="1"/>
  <c r="Q15" i="1" s="1"/>
  <c r="P16" i="1"/>
  <c r="P17" i="1"/>
  <c r="U17" i="1" s="1"/>
  <c r="P18" i="1"/>
  <c r="Q18" i="1" s="1"/>
  <c r="P19" i="1"/>
  <c r="T19" i="1" s="1"/>
  <c r="P20" i="1"/>
  <c r="P21" i="1"/>
  <c r="P22" i="1"/>
  <c r="P23" i="1"/>
  <c r="Q23" i="1" s="1"/>
  <c r="P24" i="1"/>
  <c r="P25" i="1"/>
  <c r="Q25" i="1" s="1"/>
  <c r="P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U20" i="1" l="1"/>
  <c r="Q20" i="1"/>
  <c r="T20" i="1" s="1"/>
  <c r="U6" i="1"/>
  <c r="Q6" i="1"/>
  <c r="T6" i="1" s="1"/>
  <c r="U13" i="1"/>
  <c r="Q13" i="1"/>
  <c r="Q22" i="1"/>
  <c r="T22" i="1" s="1"/>
  <c r="U9" i="1"/>
  <c r="Q9" i="1"/>
  <c r="U24" i="1"/>
  <c r="Q24" i="1"/>
  <c r="U22" i="1"/>
  <c r="L5" i="1"/>
  <c r="U18" i="1"/>
  <c r="U10" i="1"/>
  <c r="T24" i="1"/>
  <c r="T25" i="1"/>
  <c r="AG25" i="1"/>
  <c r="T23" i="1"/>
  <c r="AG23" i="1"/>
  <c r="T21" i="1"/>
  <c r="AG21" i="1"/>
  <c r="T15" i="1"/>
  <c r="AG15" i="1"/>
  <c r="T11" i="1"/>
  <c r="AG11" i="1"/>
  <c r="T7" i="1"/>
  <c r="AG7" i="1"/>
  <c r="T18" i="1"/>
  <c r="AG18" i="1"/>
  <c r="T16" i="1"/>
  <c r="AG16" i="1"/>
  <c r="T14" i="1"/>
  <c r="AG14" i="1"/>
  <c r="T12" i="1"/>
  <c r="AG12" i="1"/>
  <c r="T10" i="1"/>
  <c r="AG10" i="1"/>
  <c r="T8" i="1"/>
  <c r="AG8" i="1"/>
  <c r="U23" i="1"/>
  <c r="U19" i="1"/>
  <c r="U15" i="1"/>
  <c r="U11" i="1"/>
  <c r="U7" i="1"/>
  <c r="Q17" i="1"/>
  <c r="P5" i="1"/>
  <c r="U25" i="1"/>
  <c r="U21" i="1"/>
  <c r="U16" i="1"/>
  <c r="U12" i="1"/>
  <c r="U8" i="1"/>
  <c r="AG22" i="1"/>
  <c r="AG24" i="1" l="1"/>
  <c r="AG20" i="1"/>
  <c r="AG6" i="1"/>
  <c r="Q5" i="1"/>
  <c r="T13" i="1"/>
  <c r="AG13" i="1"/>
  <c r="T9" i="1"/>
  <c r="AG9" i="1"/>
  <c r="T17" i="1"/>
  <c r="AG17" i="1"/>
  <c r="AG5" i="1" l="1"/>
</calcChain>
</file>

<file path=xl/sharedStrings.xml><?xml version="1.0" encoding="utf-8"?>
<sst xmlns="http://schemas.openxmlformats.org/spreadsheetml/2006/main" count="107" uniqueCount="62">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</sst>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32" sqref="AB3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60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5526.1319999999996</v>
      </c>
      <c r="F5" s="4">
        <f>SUM(F6:F500)</f>
        <v>5355.8320000000003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5526.1319999999996</v>
      </c>
      <c r="M5" s="4">
        <f t="shared" si="0"/>
        <v>0</v>
      </c>
      <c r="N5" s="4">
        <f t="shared" si="0"/>
        <v>0</v>
      </c>
      <c r="O5" s="4">
        <f t="shared" si="0"/>
        <v>4590</v>
      </c>
      <c r="P5" s="4">
        <f t="shared" si="0"/>
        <v>1105.2264</v>
      </c>
      <c r="Q5" s="4">
        <f t="shared" si="0"/>
        <v>8151.6043999999993</v>
      </c>
      <c r="R5" s="4">
        <f t="shared" si="0"/>
        <v>0</v>
      </c>
      <c r="S5" s="1"/>
      <c r="T5" s="1"/>
      <c r="U5" s="1"/>
      <c r="V5" s="4">
        <f t="shared" ref="V5:AE5" si="1">SUM(V6:V500)</f>
        <v>819.37939999999981</v>
      </c>
      <c r="W5" s="4">
        <f t="shared" si="1"/>
        <v>737.79460000000006</v>
      </c>
      <c r="X5" s="4">
        <f t="shared" si="1"/>
        <v>951.96819999999991</v>
      </c>
      <c r="Y5" s="4">
        <f t="shared" si="1"/>
        <v>782.94620000000009</v>
      </c>
      <c r="Z5" s="4">
        <f t="shared" si="1"/>
        <v>936.97760000000005</v>
      </c>
      <c r="AA5" s="4">
        <f t="shared" si="1"/>
        <v>1006.5802000000001</v>
      </c>
      <c r="AB5" s="4">
        <f t="shared" si="1"/>
        <v>951.29500000000007</v>
      </c>
      <c r="AC5" s="4">
        <f t="shared" si="1"/>
        <v>907.48180000000002</v>
      </c>
      <c r="AD5" s="4">
        <f t="shared" si="1"/>
        <v>770.18860000000006</v>
      </c>
      <c r="AE5" s="4">
        <f t="shared" si="1"/>
        <v>704.7482</v>
      </c>
      <c r="AF5" s="1"/>
      <c r="AG5" s="4">
        <f>SUM(AG6:AG500)</f>
        <v>4277.2244000000001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144.09299999999999</v>
      </c>
      <c r="D6" s="1">
        <v>50.503</v>
      </c>
      <c r="E6" s="1">
        <v>132.20099999999999</v>
      </c>
      <c r="F6" s="1">
        <v>58.856999999999999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5" si="2">E6-K6</f>
        <v>132.20099999999999</v>
      </c>
      <c r="M6" s="1"/>
      <c r="N6" s="1"/>
      <c r="O6" s="1">
        <v>150</v>
      </c>
      <c r="P6" s="1">
        <f>E6/5</f>
        <v>26.440199999999997</v>
      </c>
      <c r="Q6" s="5">
        <f>16*P6-O6-F6</f>
        <v>214.18619999999996</v>
      </c>
      <c r="R6" s="5"/>
      <c r="S6" s="1"/>
      <c r="T6" s="1">
        <f>(F6+O6+Q6)/P6</f>
        <v>16</v>
      </c>
      <c r="U6" s="1">
        <f>(F6+O6)/P6</f>
        <v>7.8992216397757966</v>
      </c>
      <c r="V6" s="1">
        <v>20.863399999999999</v>
      </c>
      <c r="W6" s="1">
        <v>20.500399999999999</v>
      </c>
      <c r="X6" s="1">
        <v>26.164999999999999</v>
      </c>
      <c r="Y6" s="1">
        <v>30.814</v>
      </c>
      <c r="Z6" s="1">
        <v>24.873200000000001</v>
      </c>
      <c r="AA6" s="1">
        <v>27.5366</v>
      </c>
      <c r="AB6" s="1">
        <v>30.623000000000001</v>
      </c>
      <c r="AC6" s="1">
        <v>21.357199999999999</v>
      </c>
      <c r="AD6" s="1">
        <v>19.911799999999999</v>
      </c>
      <c r="AE6" s="1">
        <v>18.874400000000001</v>
      </c>
      <c r="AF6" s="1"/>
      <c r="AG6" s="1">
        <f t="shared" ref="AG6:AG18" si="3">G6*Q6</f>
        <v>214.18619999999996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645</v>
      </c>
      <c r="D7" s="1">
        <v>696</v>
      </c>
      <c r="E7" s="1">
        <v>612</v>
      </c>
      <c r="F7" s="1">
        <v>718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612</v>
      </c>
      <c r="M7" s="1"/>
      <c r="N7" s="1"/>
      <c r="O7" s="1">
        <v>650</v>
      </c>
      <c r="P7" s="1">
        <f t="shared" ref="P7:P25" si="4">E7/5</f>
        <v>122.4</v>
      </c>
      <c r="Q7" s="5">
        <f>19*P7-O7-F7</f>
        <v>957.59999999999991</v>
      </c>
      <c r="R7" s="5"/>
      <c r="S7" s="1"/>
      <c r="T7" s="1">
        <f t="shared" ref="T7:T25" si="5">(F7+O7+Q7)/P7</f>
        <v>19</v>
      </c>
      <c r="U7" s="1">
        <f t="shared" ref="U7:U25" si="6">(F7+O7)/P7</f>
        <v>11.176470588235293</v>
      </c>
      <c r="V7" s="1">
        <v>104</v>
      </c>
      <c r="W7" s="1">
        <v>79</v>
      </c>
      <c r="X7" s="1">
        <v>119.8</v>
      </c>
      <c r="Y7" s="1">
        <v>95.4</v>
      </c>
      <c r="Z7" s="1">
        <v>117.2</v>
      </c>
      <c r="AA7" s="1">
        <v>115.8</v>
      </c>
      <c r="AB7" s="1">
        <v>123.6</v>
      </c>
      <c r="AC7" s="1">
        <v>112.6</v>
      </c>
      <c r="AD7" s="1">
        <v>129.80000000000001</v>
      </c>
      <c r="AE7" s="1">
        <v>88.6</v>
      </c>
      <c r="AF7" s="1"/>
      <c r="AG7" s="1">
        <f t="shared" si="3"/>
        <v>335.15999999999997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56.784999999999997</v>
      </c>
      <c r="D8" s="1">
        <v>97.65</v>
      </c>
      <c r="E8" s="1">
        <v>149.84200000000001</v>
      </c>
      <c r="F8" s="1">
        <v>2.8460000000000001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149.84200000000001</v>
      </c>
      <c r="M8" s="1"/>
      <c r="N8" s="1"/>
      <c r="O8" s="1">
        <v>120</v>
      </c>
      <c r="P8" s="1">
        <f t="shared" si="4"/>
        <v>29.968400000000003</v>
      </c>
      <c r="Q8" s="5">
        <f>12*P8-O8-F8</f>
        <v>236.77480000000003</v>
      </c>
      <c r="R8" s="5"/>
      <c r="S8" s="1"/>
      <c r="T8" s="1">
        <f t="shared" si="5"/>
        <v>12</v>
      </c>
      <c r="U8" s="1">
        <f t="shared" si="6"/>
        <v>4.0991844743129429</v>
      </c>
      <c r="V8" s="1">
        <v>16.2986</v>
      </c>
      <c r="W8" s="1">
        <v>20.459599999999998</v>
      </c>
      <c r="X8" s="1">
        <v>18.978400000000001</v>
      </c>
      <c r="Y8" s="1">
        <v>15.661</v>
      </c>
      <c r="Z8" s="1">
        <v>9.9396000000000004</v>
      </c>
      <c r="AA8" s="1">
        <v>10.254799999999999</v>
      </c>
      <c r="AB8" s="1">
        <v>15.002800000000001</v>
      </c>
      <c r="AC8" s="1">
        <v>7.7793999999999999</v>
      </c>
      <c r="AD8" s="1">
        <v>3.9405999999999999</v>
      </c>
      <c r="AE8" s="1">
        <v>1.0524</v>
      </c>
      <c r="AF8" s="1"/>
      <c r="AG8" s="1">
        <f t="shared" si="3"/>
        <v>236.77480000000003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278</v>
      </c>
      <c r="D9" s="1">
        <v>496</v>
      </c>
      <c r="E9" s="1">
        <v>520</v>
      </c>
      <c r="F9" s="1">
        <v>224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520</v>
      </c>
      <c r="M9" s="1"/>
      <c r="N9" s="1"/>
      <c r="O9" s="1">
        <v>450</v>
      </c>
      <c r="P9" s="1">
        <f t="shared" si="4"/>
        <v>104</v>
      </c>
      <c r="Q9" s="5">
        <f>14*P9-O9-F9</f>
        <v>782</v>
      </c>
      <c r="R9" s="5"/>
      <c r="S9" s="1"/>
      <c r="T9" s="1">
        <f t="shared" si="5"/>
        <v>14</v>
      </c>
      <c r="U9" s="1">
        <f t="shared" si="6"/>
        <v>6.4807692307692308</v>
      </c>
      <c r="V9" s="1">
        <v>66</v>
      </c>
      <c r="W9" s="1">
        <v>61.6</v>
      </c>
      <c r="X9" s="1">
        <v>95.8</v>
      </c>
      <c r="Y9" s="1">
        <v>73.2</v>
      </c>
      <c r="Z9" s="1">
        <v>91.8</v>
      </c>
      <c r="AA9" s="1">
        <v>97.2</v>
      </c>
      <c r="AB9" s="1">
        <v>70.8</v>
      </c>
      <c r="AC9" s="1">
        <v>93.8</v>
      </c>
      <c r="AD9" s="1">
        <v>50</v>
      </c>
      <c r="AE9" s="1">
        <v>76</v>
      </c>
      <c r="AF9" s="1"/>
      <c r="AG9" s="1">
        <f t="shared" si="3"/>
        <v>273.7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7</v>
      </c>
      <c r="D10" s="1">
        <v>344</v>
      </c>
      <c r="E10" s="1">
        <v>228</v>
      </c>
      <c r="F10" s="1">
        <v>123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228</v>
      </c>
      <c r="M10" s="1"/>
      <c r="N10" s="1"/>
      <c r="O10" s="1">
        <v>400</v>
      </c>
      <c r="P10" s="1">
        <f t="shared" si="4"/>
        <v>45.6</v>
      </c>
      <c r="Q10" s="5">
        <f>19*P10-O10-F10</f>
        <v>343.4</v>
      </c>
      <c r="R10" s="5"/>
      <c r="S10" s="1"/>
      <c r="T10" s="1">
        <f t="shared" si="5"/>
        <v>19</v>
      </c>
      <c r="U10" s="1">
        <f t="shared" si="6"/>
        <v>11.469298245614034</v>
      </c>
      <c r="V10" s="1">
        <v>61.2</v>
      </c>
      <c r="W10" s="1">
        <v>53.4</v>
      </c>
      <c r="X10" s="1">
        <v>50.8</v>
      </c>
      <c r="Y10" s="1">
        <v>34.6</v>
      </c>
      <c r="Z10" s="1">
        <v>70.599999999999994</v>
      </c>
      <c r="AA10" s="1">
        <v>80.8</v>
      </c>
      <c r="AB10" s="1">
        <v>0</v>
      </c>
      <c r="AC10" s="1">
        <v>49.2</v>
      </c>
      <c r="AD10" s="1">
        <v>56.2</v>
      </c>
      <c r="AE10" s="1">
        <v>53.8</v>
      </c>
      <c r="AF10" s="1"/>
      <c r="AG10" s="1">
        <f t="shared" si="3"/>
        <v>137.35999999999999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38.075000000000003</v>
      </c>
      <c r="D11" s="1"/>
      <c r="E11" s="1">
        <v>40.838999999999999</v>
      </c>
      <c r="F11" s="1">
        <v>-2.7639999999999998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40.838999999999999</v>
      </c>
      <c r="M11" s="1"/>
      <c r="N11" s="1"/>
      <c r="O11" s="1">
        <v>150</v>
      </c>
      <c r="P11" s="1">
        <f t="shared" si="4"/>
        <v>8.1677999999999997</v>
      </c>
      <c r="Q11" s="5">
        <f t="shared" ref="Q11:Q18" si="7">20*P11-O11-F11</f>
        <v>16.119999999999994</v>
      </c>
      <c r="R11" s="5"/>
      <c r="S11" s="1"/>
      <c r="T11" s="1">
        <f t="shared" si="5"/>
        <v>20</v>
      </c>
      <c r="U11" s="1">
        <f t="shared" si="6"/>
        <v>18.026396336834889</v>
      </c>
      <c r="V11" s="1">
        <v>19.146799999999999</v>
      </c>
      <c r="W11" s="1">
        <v>13.131399999999999</v>
      </c>
      <c r="X11" s="1">
        <v>8.9922000000000004</v>
      </c>
      <c r="Y11" s="1">
        <v>11.203200000000001</v>
      </c>
      <c r="Z11" s="1">
        <v>13.186199999999999</v>
      </c>
      <c r="AA11" s="1">
        <v>9.7148000000000003</v>
      </c>
      <c r="AB11" s="1">
        <v>10.2186</v>
      </c>
      <c r="AC11" s="1">
        <v>9.6272000000000002</v>
      </c>
      <c r="AD11" s="1">
        <v>-0.75060000000000004</v>
      </c>
      <c r="AE11" s="1">
        <v>-1.7889999999999999</v>
      </c>
      <c r="AF11" s="1"/>
      <c r="AG11" s="1">
        <f t="shared" si="3"/>
        <v>16.119999999999994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299</v>
      </c>
      <c r="D12" s="1">
        <v>448</v>
      </c>
      <c r="E12" s="1">
        <v>463</v>
      </c>
      <c r="F12" s="1">
        <v>283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463</v>
      </c>
      <c r="M12" s="1"/>
      <c r="N12" s="1"/>
      <c r="O12" s="1">
        <v>500</v>
      </c>
      <c r="P12" s="1">
        <f t="shared" si="4"/>
        <v>92.6</v>
      </c>
      <c r="Q12" s="5">
        <f>16*P12-O12-F12</f>
        <v>698.59999999999991</v>
      </c>
      <c r="R12" s="5"/>
      <c r="S12" s="1"/>
      <c r="T12" s="1">
        <f t="shared" si="5"/>
        <v>16</v>
      </c>
      <c r="U12" s="1">
        <f t="shared" si="6"/>
        <v>8.4557235421166315</v>
      </c>
      <c r="V12" s="1">
        <v>68.2</v>
      </c>
      <c r="W12" s="1">
        <v>64.400000000000006</v>
      </c>
      <c r="X12" s="1">
        <v>75.8</v>
      </c>
      <c r="Y12" s="1">
        <v>52.6</v>
      </c>
      <c r="Z12" s="1">
        <v>77</v>
      </c>
      <c r="AA12" s="1">
        <v>79.8</v>
      </c>
      <c r="AB12" s="1">
        <v>71.599999999999994</v>
      </c>
      <c r="AC12" s="1">
        <v>60.2</v>
      </c>
      <c r="AD12" s="1">
        <v>50.6</v>
      </c>
      <c r="AE12" s="1">
        <v>70</v>
      </c>
      <c r="AF12" s="1"/>
      <c r="AG12" s="1">
        <f t="shared" si="3"/>
        <v>279.44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162.98400000000001</v>
      </c>
      <c r="D13" s="1"/>
      <c r="E13" s="1">
        <v>108.901</v>
      </c>
      <c r="F13" s="1">
        <v>54.082999999999998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108.901</v>
      </c>
      <c r="M13" s="1"/>
      <c r="N13" s="1"/>
      <c r="O13" s="1">
        <v>100</v>
      </c>
      <c r="P13" s="1">
        <f t="shared" si="4"/>
        <v>21.780200000000001</v>
      </c>
      <c r="Q13" s="5">
        <f>15*P13-O13-F13</f>
        <v>172.62000000000003</v>
      </c>
      <c r="R13" s="5"/>
      <c r="S13" s="1"/>
      <c r="T13" s="1">
        <f t="shared" si="5"/>
        <v>15.000000000000002</v>
      </c>
      <c r="U13" s="1">
        <f t="shared" si="6"/>
        <v>7.074452943499141</v>
      </c>
      <c r="V13" s="1">
        <v>10.950200000000001</v>
      </c>
      <c r="W13" s="1">
        <v>6.6951999999999998</v>
      </c>
      <c r="X13" s="1">
        <v>13.650399999999999</v>
      </c>
      <c r="Y13" s="1">
        <v>15.7468</v>
      </c>
      <c r="Z13" s="1">
        <v>12.498799999999999</v>
      </c>
      <c r="AA13" s="1">
        <v>9.655800000000001</v>
      </c>
      <c r="AB13" s="1">
        <v>9.7487999999999992</v>
      </c>
      <c r="AC13" s="1">
        <v>9.7540000000000013</v>
      </c>
      <c r="AD13" s="1">
        <v>-0.94000000000000006</v>
      </c>
      <c r="AE13" s="1">
        <v>-1.341</v>
      </c>
      <c r="AF13" s="1"/>
      <c r="AG13" s="1">
        <f t="shared" si="3"/>
        <v>172.62000000000003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200.57300000000001</v>
      </c>
      <c r="D14" s="1"/>
      <c r="E14" s="1">
        <v>28.542000000000002</v>
      </c>
      <c r="F14" s="1">
        <v>172.03100000000001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28.542000000000002</v>
      </c>
      <c r="M14" s="1"/>
      <c r="N14" s="1"/>
      <c r="O14" s="1"/>
      <c r="P14" s="1">
        <f t="shared" si="4"/>
        <v>5.7084000000000001</v>
      </c>
      <c r="Q14" s="5"/>
      <c r="R14" s="5"/>
      <c r="S14" s="1"/>
      <c r="T14" s="1">
        <f t="shared" si="5"/>
        <v>30.136465559526311</v>
      </c>
      <c r="U14" s="1">
        <f t="shared" si="6"/>
        <v>30.136465559526311</v>
      </c>
      <c r="V14" s="1">
        <v>2.448</v>
      </c>
      <c r="W14" s="1">
        <v>5.4081999999999999</v>
      </c>
      <c r="X14" s="1">
        <v>8.5134000000000007</v>
      </c>
      <c r="Y14" s="1">
        <v>1.0778000000000001</v>
      </c>
      <c r="Z14" s="1">
        <v>1.9096</v>
      </c>
      <c r="AA14" s="1">
        <v>6.8013999999999992</v>
      </c>
      <c r="AB14" s="1">
        <v>6.6352000000000002</v>
      </c>
      <c r="AC14" s="1">
        <v>0</v>
      </c>
      <c r="AD14" s="1">
        <v>0</v>
      </c>
      <c r="AE14" s="1">
        <v>-0.1012</v>
      </c>
      <c r="AF14" s="15" t="s">
        <v>48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462</v>
      </c>
      <c r="D15" s="1">
        <v>160</v>
      </c>
      <c r="E15" s="1">
        <v>170</v>
      </c>
      <c r="F15" s="1">
        <v>449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170</v>
      </c>
      <c r="M15" s="1"/>
      <c r="N15" s="1"/>
      <c r="O15" s="1"/>
      <c r="P15" s="1">
        <f t="shared" si="4"/>
        <v>34</v>
      </c>
      <c r="Q15" s="5">
        <f t="shared" si="7"/>
        <v>231</v>
      </c>
      <c r="R15" s="5"/>
      <c r="S15" s="1"/>
      <c r="T15" s="1">
        <f t="shared" si="5"/>
        <v>20</v>
      </c>
      <c r="U15" s="1">
        <f t="shared" si="6"/>
        <v>13.205882352941176</v>
      </c>
      <c r="V15" s="1">
        <v>25.4</v>
      </c>
      <c r="W15" s="1">
        <v>34.6</v>
      </c>
      <c r="X15" s="1">
        <v>46.2</v>
      </c>
      <c r="Y15" s="1">
        <v>12.6</v>
      </c>
      <c r="Z15" s="1">
        <v>33</v>
      </c>
      <c r="AA15" s="1">
        <v>44</v>
      </c>
      <c r="AB15" s="1">
        <v>44.2</v>
      </c>
      <c r="AC15" s="1">
        <v>2</v>
      </c>
      <c r="AD15" s="1">
        <v>5.4</v>
      </c>
      <c r="AE15" s="1">
        <v>11.2</v>
      </c>
      <c r="AF15" s="1"/>
      <c r="AG15" s="1">
        <f t="shared" si="3"/>
        <v>57.75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1980</v>
      </c>
      <c r="D16" s="1"/>
      <c r="E16" s="1">
        <v>274</v>
      </c>
      <c r="F16" s="1">
        <v>1705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274</v>
      </c>
      <c r="M16" s="1"/>
      <c r="N16" s="1"/>
      <c r="O16" s="1"/>
      <c r="P16" s="1">
        <f t="shared" si="4"/>
        <v>54.8</v>
      </c>
      <c r="Q16" s="5"/>
      <c r="R16" s="5"/>
      <c r="S16" s="1"/>
      <c r="T16" s="1">
        <f t="shared" si="5"/>
        <v>31.113138686131389</v>
      </c>
      <c r="U16" s="1">
        <f t="shared" si="6"/>
        <v>31.113138686131389</v>
      </c>
      <c r="V16" s="1">
        <v>34.6</v>
      </c>
      <c r="W16" s="1">
        <v>43.4</v>
      </c>
      <c r="X16" s="1">
        <v>64.599999999999994</v>
      </c>
      <c r="Y16" s="1">
        <v>53</v>
      </c>
      <c r="Z16" s="1">
        <v>16</v>
      </c>
      <c r="AA16" s="1">
        <v>16.2</v>
      </c>
      <c r="AB16" s="1">
        <v>80.400000000000006</v>
      </c>
      <c r="AC16" s="1">
        <v>2.2000000000000002</v>
      </c>
      <c r="AD16" s="1">
        <v>0.4</v>
      </c>
      <c r="AE16" s="1">
        <v>0</v>
      </c>
      <c r="AF16" s="15" t="s">
        <v>48</v>
      </c>
      <c r="AG16" s="1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62.531999999999996</v>
      </c>
      <c r="D17" s="1">
        <v>78.150999999999996</v>
      </c>
      <c r="E17" s="1">
        <v>41.109000000000002</v>
      </c>
      <c r="F17" s="1">
        <v>98.573999999999998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41.109000000000002</v>
      </c>
      <c r="M17" s="1"/>
      <c r="N17" s="1"/>
      <c r="O17" s="1"/>
      <c r="P17" s="1">
        <f t="shared" si="4"/>
        <v>8.2218</v>
      </c>
      <c r="Q17" s="5">
        <f t="shared" si="7"/>
        <v>65.862000000000009</v>
      </c>
      <c r="R17" s="5"/>
      <c r="S17" s="1"/>
      <c r="T17" s="1">
        <f t="shared" si="5"/>
        <v>20</v>
      </c>
      <c r="U17" s="1">
        <f t="shared" si="6"/>
        <v>11.989345398817777</v>
      </c>
      <c r="V17" s="1">
        <v>5.4154</v>
      </c>
      <c r="W17" s="1">
        <v>7.5897999999999994</v>
      </c>
      <c r="X17" s="1">
        <v>10.3452</v>
      </c>
      <c r="Y17" s="1">
        <v>7.2664</v>
      </c>
      <c r="Z17" s="1">
        <v>7.008</v>
      </c>
      <c r="AA17" s="1">
        <v>9.307599999999999</v>
      </c>
      <c r="AB17" s="1">
        <v>11.9438</v>
      </c>
      <c r="AC17" s="1">
        <v>8.6449999999999996</v>
      </c>
      <c r="AD17" s="1">
        <v>9.3103999999999996</v>
      </c>
      <c r="AE17" s="1">
        <v>9.4653999999999989</v>
      </c>
      <c r="AF17" s="1"/>
      <c r="AG17" s="1">
        <f t="shared" si="3"/>
        <v>65.862000000000009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340</v>
      </c>
      <c r="D18" s="1">
        <v>400</v>
      </c>
      <c r="E18" s="1">
        <v>217</v>
      </c>
      <c r="F18" s="1">
        <v>515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217</v>
      </c>
      <c r="M18" s="1"/>
      <c r="N18" s="1"/>
      <c r="O18" s="1"/>
      <c r="P18" s="1">
        <f t="shared" si="4"/>
        <v>43.4</v>
      </c>
      <c r="Q18" s="5">
        <f t="shared" si="7"/>
        <v>353</v>
      </c>
      <c r="R18" s="5"/>
      <c r="S18" s="1"/>
      <c r="T18" s="1">
        <f t="shared" si="5"/>
        <v>20</v>
      </c>
      <c r="U18" s="1">
        <f t="shared" si="6"/>
        <v>11.866359447004609</v>
      </c>
      <c r="V18" s="1">
        <v>29.4</v>
      </c>
      <c r="W18" s="1">
        <v>26.6</v>
      </c>
      <c r="X18" s="1">
        <v>61</v>
      </c>
      <c r="Y18" s="1">
        <v>33</v>
      </c>
      <c r="Z18" s="1">
        <v>43.2</v>
      </c>
      <c r="AA18" s="1">
        <v>52.2</v>
      </c>
      <c r="AB18" s="1">
        <v>67.599999999999994</v>
      </c>
      <c r="AC18" s="1">
        <v>56.8</v>
      </c>
      <c r="AD18" s="1">
        <v>36.799999999999997</v>
      </c>
      <c r="AE18" s="1">
        <v>45.2</v>
      </c>
      <c r="AF18" s="1"/>
      <c r="AG18" s="1">
        <f t="shared" si="3"/>
        <v>88.25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53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54</v>
      </c>
      <c r="J19" s="10"/>
      <c r="K19" s="10"/>
      <c r="L19" s="10">
        <f t="shared" si="2"/>
        <v>0</v>
      </c>
      <c r="M19" s="10"/>
      <c r="N19" s="10"/>
      <c r="O19" s="10"/>
      <c r="P19" s="10">
        <f t="shared" si="4"/>
        <v>0</v>
      </c>
      <c r="Q19" s="12"/>
      <c r="R19" s="12"/>
      <c r="S19" s="10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40</v>
      </c>
      <c r="C20" s="1">
        <v>506</v>
      </c>
      <c r="D20" s="1">
        <v>296</v>
      </c>
      <c r="E20" s="1">
        <v>442</v>
      </c>
      <c r="F20" s="1">
        <v>356</v>
      </c>
      <c r="G20" s="8">
        <v>0.5</v>
      </c>
      <c r="H20" s="1">
        <v>60</v>
      </c>
      <c r="I20" s="1" t="s">
        <v>38</v>
      </c>
      <c r="J20" s="1"/>
      <c r="K20" s="1"/>
      <c r="L20" s="1">
        <f t="shared" si="2"/>
        <v>442</v>
      </c>
      <c r="M20" s="1"/>
      <c r="N20" s="1"/>
      <c r="O20" s="1">
        <v>400</v>
      </c>
      <c r="P20" s="1">
        <f t="shared" si="4"/>
        <v>88.4</v>
      </c>
      <c r="Q20" s="5">
        <f>17*P20-O20-F20</f>
        <v>746.80000000000018</v>
      </c>
      <c r="R20" s="5"/>
      <c r="S20" s="1"/>
      <c r="T20" s="1">
        <f t="shared" si="5"/>
        <v>17</v>
      </c>
      <c r="U20" s="1">
        <f t="shared" si="6"/>
        <v>8.5520361990950224</v>
      </c>
      <c r="V20" s="1">
        <v>61.4</v>
      </c>
      <c r="W20" s="1">
        <v>60.8</v>
      </c>
      <c r="X20" s="1">
        <v>74</v>
      </c>
      <c r="Y20" s="1">
        <v>62.8</v>
      </c>
      <c r="Z20" s="1">
        <v>80.8</v>
      </c>
      <c r="AA20" s="1">
        <v>100.2</v>
      </c>
      <c r="AB20" s="1">
        <v>81.599999999999994</v>
      </c>
      <c r="AC20" s="1">
        <v>74.8</v>
      </c>
      <c r="AD20" s="1">
        <v>65.599999999999994</v>
      </c>
      <c r="AE20" s="1">
        <v>47.2</v>
      </c>
      <c r="AF20" s="1"/>
      <c r="AG20" s="1">
        <f t="shared" ref="AG20:AG25" si="8">G20*Q20</f>
        <v>373.40000000000009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56</v>
      </c>
      <c r="B21" s="1" t="s">
        <v>40</v>
      </c>
      <c r="C21" s="1"/>
      <c r="D21" s="1"/>
      <c r="E21" s="1"/>
      <c r="F21" s="1"/>
      <c r="G21" s="8">
        <v>0.33</v>
      </c>
      <c r="H21" s="1">
        <v>45</v>
      </c>
      <c r="I21" s="1" t="s">
        <v>38</v>
      </c>
      <c r="J21" s="1"/>
      <c r="K21" s="1"/>
      <c r="L21" s="1">
        <f t="shared" si="2"/>
        <v>0</v>
      </c>
      <c r="M21" s="1"/>
      <c r="N21" s="1"/>
      <c r="O21" s="1"/>
      <c r="P21" s="1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-0.2</v>
      </c>
      <c r="Y21" s="1">
        <v>-0.4</v>
      </c>
      <c r="Z21" s="1">
        <v>0</v>
      </c>
      <c r="AA21" s="1">
        <v>0</v>
      </c>
      <c r="AB21" s="1">
        <v>35.4</v>
      </c>
      <c r="AC21" s="1">
        <v>57.2</v>
      </c>
      <c r="AD21" s="1">
        <v>86.2</v>
      </c>
      <c r="AE21" s="1">
        <v>-0.2</v>
      </c>
      <c r="AF21" s="14" t="s">
        <v>57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37</v>
      </c>
      <c r="C22" s="1">
        <v>188.387</v>
      </c>
      <c r="D22" s="1">
        <v>152.92599999999999</v>
      </c>
      <c r="E22" s="1">
        <v>239.88399999999999</v>
      </c>
      <c r="F22" s="1">
        <v>99.468999999999994</v>
      </c>
      <c r="G22" s="8">
        <v>1</v>
      </c>
      <c r="H22" s="1">
        <v>60</v>
      </c>
      <c r="I22" s="1" t="s">
        <v>38</v>
      </c>
      <c r="J22" s="1"/>
      <c r="K22" s="1"/>
      <c r="L22" s="1">
        <f t="shared" si="2"/>
        <v>239.88399999999999</v>
      </c>
      <c r="M22" s="1"/>
      <c r="N22" s="1"/>
      <c r="O22" s="1">
        <v>250</v>
      </c>
      <c r="P22" s="1">
        <f t="shared" si="4"/>
        <v>47.976799999999997</v>
      </c>
      <c r="Q22" s="5">
        <f>15*P22-O22-F22</f>
        <v>370.18299999999994</v>
      </c>
      <c r="R22" s="5"/>
      <c r="S22" s="1"/>
      <c r="T22" s="1">
        <f t="shared" si="5"/>
        <v>15</v>
      </c>
      <c r="U22" s="1">
        <f t="shared" si="6"/>
        <v>7.284124826999717</v>
      </c>
      <c r="V22" s="1">
        <v>38.799599999999998</v>
      </c>
      <c r="W22" s="1">
        <v>34.477200000000003</v>
      </c>
      <c r="X22" s="1">
        <v>49.432000000000002</v>
      </c>
      <c r="Y22" s="1">
        <v>36.505800000000001</v>
      </c>
      <c r="Z22" s="1">
        <v>45.964799999999997</v>
      </c>
      <c r="AA22" s="1">
        <v>46.957799999999999</v>
      </c>
      <c r="AB22" s="1">
        <v>43.652000000000001</v>
      </c>
      <c r="AC22" s="1">
        <v>39.158999999999999</v>
      </c>
      <c r="AD22" s="1">
        <v>35.882399999999997</v>
      </c>
      <c r="AE22" s="1">
        <v>36.643999999999998</v>
      </c>
      <c r="AF22" s="1"/>
      <c r="AG22" s="1">
        <f t="shared" si="8"/>
        <v>370.18299999999994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37</v>
      </c>
      <c r="C23" s="1">
        <v>617.74599999999998</v>
      </c>
      <c r="D23" s="1">
        <v>409.02</v>
      </c>
      <c r="E23" s="1">
        <v>533.80100000000004</v>
      </c>
      <c r="F23" s="1">
        <v>481.95</v>
      </c>
      <c r="G23" s="8">
        <v>1</v>
      </c>
      <c r="H23" s="1">
        <v>50</v>
      </c>
      <c r="I23" s="1" t="s">
        <v>38</v>
      </c>
      <c r="J23" s="1"/>
      <c r="K23" s="1"/>
      <c r="L23" s="1">
        <f t="shared" si="2"/>
        <v>533.80100000000004</v>
      </c>
      <c r="M23" s="1"/>
      <c r="N23" s="1"/>
      <c r="O23" s="1">
        <v>400</v>
      </c>
      <c r="P23" s="1">
        <f t="shared" si="4"/>
        <v>106.76020000000001</v>
      </c>
      <c r="Q23" s="5">
        <f>16*P23-O23-F23</f>
        <v>826.21320000000014</v>
      </c>
      <c r="R23" s="5"/>
      <c r="S23" s="1"/>
      <c r="T23" s="1">
        <f t="shared" si="5"/>
        <v>16</v>
      </c>
      <c r="U23" s="1">
        <f t="shared" si="6"/>
        <v>8.2610373528712007</v>
      </c>
      <c r="V23" s="1">
        <v>76.813000000000002</v>
      </c>
      <c r="W23" s="1">
        <v>63.799199999999999</v>
      </c>
      <c r="X23" s="1">
        <v>79.092999999999989</v>
      </c>
      <c r="Y23" s="1">
        <v>81.406399999999991</v>
      </c>
      <c r="Z23" s="1">
        <v>86.635400000000004</v>
      </c>
      <c r="AA23" s="1">
        <v>95.6404</v>
      </c>
      <c r="AB23" s="1">
        <v>76.212199999999996</v>
      </c>
      <c r="AC23" s="1">
        <v>90.099400000000003</v>
      </c>
      <c r="AD23" s="1">
        <v>78.695000000000007</v>
      </c>
      <c r="AE23" s="1">
        <v>83.852000000000004</v>
      </c>
      <c r="AF23" s="1"/>
      <c r="AG23" s="1">
        <f t="shared" si="8"/>
        <v>826.21320000000014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37</v>
      </c>
      <c r="C24" s="1">
        <v>92.475999999999999</v>
      </c>
      <c r="D24" s="1">
        <v>102.32299999999999</v>
      </c>
      <c r="E24" s="1">
        <v>172.01300000000001</v>
      </c>
      <c r="F24" s="1">
        <v>22.786000000000001</v>
      </c>
      <c r="G24" s="8">
        <v>1</v>
      </c>
      <c r="H24" s="1">
        <v>50</v>
      </c>
      <c r="I24" s="1" t="s">
        <v>38</v>
      </c>
      <c r="J24" s="1"/>
      <c r="K24" s="1"/>
      <c r="L24" s="1">
        <f t="shared" si="2"/>
        <v>172.01300000000001</v>
      </c>
      <c r="M24" s="1"/>
      <c r="N24" s="1"/>
      <c r="O24" s="1">
        <v>120</v>
      </c>
      <c r="P24" s="1">
        <f t="shared" si="4"/>
        <v>34.4026</v>
      </c>
      <c r="Q24" s="5">
        <f t="shared" ref="Q24:Q25" si="9">12*P24-O24-F24</f>
        <v>270.04519999999997</v>
      </c>
      <c r="R24" s="5"/>
      <c r="S24" s="1"/>
      <c r="T24" s="1">
        <f t="shared" si="5"/>
        <v>12</v>
      </c>
      <c r="U24" s="1">
        <f t="shared" si="6"/>
        <v>4.1504421177469144</v>
      </c>
      <c r="V24" s="1">
        <v>19.444400000000002</v>
      </c>
      <c r="W24" s="1">
        <v>21.133600000000001</v>
      </c>
      <c r="X24" s="1">
        <v>25.9986</v>
      </c>
      <c r="Y24" s="1">
        <v>27.6648</v>
      </c>
      <c r="Z24" s="1">
        <v>15.762</v>
      </c>
      <c r="AA24" s="1">
        <v>15.911</v>
      </c>
      <c r="AB24" s="1">
        <v>10.858599999999999</v>
      </c>
      <c r="AC24" s="1">
        <v>20.060600000000001</v>
      </c>
      <c r="AD24" s="1">
        <v>15.539</v>
      </c>
      <c r="AE24" s="1">
        <v>33.691199999999988</v>
      </c>
      <c r="AF24" s="1"/>
      <c r="AG24" s="1">
        <f t="shared" si="8"/>
        <v>270.04519999999997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40</v>
      </c>
      <c r="C25" s="1">
        <v>938</v>
      </c>
      <c r="D25" s="1">
        <v>696</v>
      </c>
      <c r="E25" s="1">
        <v>1153</v>
      </c>
      <c r="F25" s="1"/>
      <c r="G25" s="8">
        <v>0.3</v>
      </c>
      <c r="H25" s="1">
        <v>50</v>
      </c>
      <c r="I25" s="1" t="s">
        <v>38</v>
      </c>
      <c r="J25" s="1"/>
      <c r="K25" s="1"/>
      <c r="L25" s="1">
        <f t="shared" si="2"/>
        <v>1153</v>
      </c>
      <c r="M25" s="1"/>
      <c r="N25" s="1"/>
      <c r="O25" s="1">
        <v>900</v>
      </c>
      <c r="P25" s="1">
        <f t="shared" si="4"/>
        <v>230.6</v>
      </c>
      <c r="Q25" s="5">
        <f t="shared" si="9"/>
        <v>1867.1999999999998</v>
      </c>
      <c r="R25" s="5"/>
      <c r="S25" s="1"/>
      <c r="T25" s="1">
        <f t="shared" si="5"/>
        <v>12</v>
      </c>
      <c r="U25" s="1">
        <f t="shared" si="6"/>
        <v>3.9028620988725065</v>
      </c>
      <c r="V25" s="1">
        <v>159</v>
      </c>
      <c r="W25" s="1">
        <v>120.8</v>
      </c>
      <c r="X25" s="1">
        <v>123</v>
      </c>
      <c r="Y25" s="1">
        <v>138.80000000000001</v>
      </c>
      <c r="Z25" s="1">
        <v>189.6</v>
      </c>
      <c r="AA25" s="1">
        <v>188.6</v>
      </c>
      <c r="AB25" s="1">
        <v>161.19999999999999</v>
      </c>
      <c r="AC25" s="1">
        <v>192.2</v>
      </c>
      <c r="AD25" s="1">
        <v>127.6</v>
      </c>
      <c r="AE25" s="1">
        <v>132.6</v>
      </c>
      <c r="AF25" s="1"/>
      <c r="AG25" s="1">
        <f t="shared" si="8"/>
        <v>560.16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FE304DA1-30E8-4BFF-923C-A93C595EAD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2025-07-07T12:37:18Z</dcterms:created>
  <dcterms:modified xsi:type="dcterms:W3CDTF">2025-07-07T13:02:53Z</dcterms:modified>
</cp:coreProperties>
</file>