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ЗАВОДЫ\МИРАТОРГ\2025\10,25\20,10,25 Мираторг КИ Ташкент\"/>
    </mc:Choice>
  </mc:AlternateContent>
  <xr:revisionPtr revIDLastSave="0" documentId="13_ncr:1_{12633590-BD2E-4939-ACEF-57E56165EC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Sheet!$A$3:$AH$25</definedName>
  </definedNames>
  <calcPr calcId="191029"/>
</workbook>
</file>

<file path=xl/calcChain.xml><?xml version="1.0" encoding="utf-8"?>
<calcChain xmlns="http://schemas.openxmlformats.org/spreadsheetml/2006/main">
  <c r="R8" i="1" l="1"/>
  <c r="R9" i="1"/>
  <c r="R10" i="1"/>
  <c r="R11" i="1"/>
  <c r="AI11" i="1" s="1"/>
  <c r="R12" i="1"/>
  <c r="R13" i="1"/>
  <c r="R14" i="1"/>
  <c r="AI14" i="1" s="1"/>
  <c r="R15" i="1"/>
  <c r="AI15" i="1" s="1"/>
  <c r="R16" i="1"/>
  <c r="R17" i="1"/>
  <c r="AI17" i="1" s="1"/>
  <c r="R18" i="1"/>
  <c r="R19" i="1"/>
  <c r="AI19" i="1" s="1"/>
  <c r="R20" i="1"/>
  <c r="R21" i="1"/>
  <c r="R22" i="1"/>
  <c r="AI22" i="1" s="1"/>
  <c r="R23" i="1"/>
  <c r="AI23" i="1" s="1"/>
  <c r="R24" i="1"/>
  <c r="AI24" i="1" s="1"/>
  <c r="R25" i="1"/>
  <c r="R7" i="1"/>
  <c r="AI7" i="1" s="1"/>
  <c r="AI9" i="1"/>
  <c r="AI12" i="1"/>
  <c r="AI8" i="1"/>
  <c r="AI10" i="1"/>
  <c r="AI16" i="1" l="1"/>
  <c r="AI20" i="1"/>
  <c r="AI18" i="1"/>
  <c r="AI5" i="1"/>
  <c r="R5" i="1" l="1"/>
  <c r="AJ24" i="1" l="1"/>
  <c r="AJ23" i="1"/>
  <c r="AJ22" i="1"/>
  <c r="AJ20" i="1"/>
  <c r="AJ19" i="1"/>
  <c r="AJ18" i="1"/>
  <c r="AJ17" i="1"/>
  <c r="AJ16" i="1"/>
  <c r="AJ15" i="1"/>
  <c r="AJ14" i="1"/>
  <c r="AJ8" i="1"/>
  <c r="AJ9" i="1"/>
  <c r="AJ10" i="1"/>
  <c r="AJ11" i="1"/>
  <c r="AJ12" i="1"/>
  <c r="AJ7" i="1"/>
  <c r="AK12" i="1" l="1"/>
  <c r="AL12" i="1" s="1"/>
  <c r="AM12" i="1"/>
  <c r="AN12" i="1" s="1"/>
  <c r="AK10" i="1"/>
  <c r="AL10" i="1" s="1"/>
  <c r="AM10" i="1"/>
  <c r="AN10" i="1" s="1"/>
  <c r="AK9" i="1"/>
  <c r="AL9" i="1" s="1"/>
  <c r="AM9" i="1"/>
  <c r="AN9" i="1" s="1"/>
  <c r="AK8" i="1"/>
  <c r="AL8" i="1" s="1"/>
  <c r="AM8" i="1"/>
  <c r="AN8" i="1" s="1"/>
  <c r="AK14" i="1"/>
  <c r="AL14" i="1" s="1"/>
  <c r="AL5" i="1" s="1"/>
  <c r="AM14" i="1"/>
  <c r="AN14" i="1" s="1"/>
  <c r="AK15" i="1"/>
  <c r="AL15" i="1" s="1"/>
  <c r="AM15" i="1"/>
  <c r="AN15" i="1" s="1"/>
  <c r="AK16" i="1"/>
  <c r="AL16" i="1" s="1"/>
  <c r="AM16" i="1"/>
  <c r="AN16" i="1" s="1"/>
  <c r="AK17" i="1"/>
  <c r="AL17" i="1" s="1"/>
  <c r="AM17" i="1"/>
  <c r="AN17" i="1" s="1"/>
  <c r="AK18" i="1"/>
  <c r="AL18" i="1" s="1"/>
  <c r="AM18" i="1"/>
  <c r="AN18" i="1" s="1"/>
  <c r="AK7" i="1"/>
  <c r="AL7" i="1" s="1"/>
  <c r="AM7" i="1"/>
  <c r="AK19" i="1"/>
  <c r="AL19" i="1" s="1"/>
  <c r="AM19" i="1"/>
  <c r="AN19" i="1" s="1"/>
  <c r="AK20" i="1"/>
  <c r="AL20" i="1" s="1"/>
  <c r="AM20" i="1"/>
  <c r="AN20" i="1" s="1"/>
  <c r="AK22" i="1"/>
  <c r="AL22" i="1" s="1"/>
  <c r="AM22" i="1"/>
  <c r="AN22" i="1" s="1"/>
  <c r="AK23" i="1"/>
  <c r="AL23" i="1" s="1"/>
  <c r="AM23" i="1"/>
  <c r="AN23" i="1" s="1"/>
  <c r="AK11" i="1"/>
  <c r="AL11" i="1" s="1"/>
  <c r="AM11" i="1"/>
  <c r="AN11" i="1" s="1"/>
  <c r="AK24" i="1"/>
  <c r="AL24" i="1" s="1"/>
  <c r="AM24" i="1"/>
  <c r="AN24" i="1" s="1"/>
  <c r="AN7" i="1" l="1"/>
  <c r="AN5" i="1" s="1"/>
  <c r="AM5" i="1"/>
  <c r="AK5" i="1"/>
  <c r="AH22" i="1"/>
  <c r="AH17" i="1"/>
  <c r="P7" i="1"/>
  <c r="P8" i="1"/>
  <c r="AH8" i="1" s="1"/>
  <c r="P9" i="1"/>
  <c r="AH9" i="1" s="1"/>
  <c r="P10" i="1"/>
  <c r="AH10" i="1" s="1"/>
  <c r="P11" i="1"/>
  <c r="P12" i="1"/>
  <c r="AH12" i="1" s="1"/>
  <c r="P13" i="1"/>
  <c r="U13" i="1" s="1"/>
  <c r="P14" i="1"/>
  <c r="P15" i="1"/>
  <c r="AH15" i="1" s="1"/>
  <c r="P16" i="1"/>
  <c r="P17" i="1"/>
  <c r="P18" i="1"/>
  <c r="AH18" i="1" s="1"/>
  <c r="P19" i="1"/>
  <c r="AH19" i="1" s="1"/>
  <c r="P20" i="1"/>
  <c r="AH20" i="1" s="1"/>
  <c r="P21" i="1"/>
  <c r="P22" i="1"/>
  <c r="P23" i="1"/>
  <c r="V23" i="1" s="1"/>
  <c r="P24" i="1"/>
  <c r="P25" i="1"/>
  <c r="U25" i="1" s="1"/>
  <c r="P6" i="1"/>
  <c r="V6" i="1" s="1"/>
  <c r="W25" i="1"/>
  <c r="L25" i="1"/>
  <c r="W24" i="1"/>
  <c r="L24" i="1"/>
  <c r="W23" i="1"/>
  <c r="L23" i="1"/>
  <c r="W22" i="1"/>
  <c r="L22" i="1"/>
  <c r="W21" i="1"/>
  <c r="L21" i="1"/>
  <c r="W20" i="1"/>
  <c r="L20" i="1"/>
  <c r="W19" i="1"/>
  <c r="L19" i="1"/>
  <c r="W18" i="1"/>
  <c r="L18" i="1"/>
  <c r="W17" i="1"/>
  <c r="L17" i="1"/>
  <c r="W16" i="1"/>
  <c r="L16" i="1"/>
  <c r="W15" i="1"/>
  <c r="L15" i="1"/>
  <c r="W14" i="1"/>
  <c r="L14" i="1"/>
  <c r="W13" i="1"/>
  <c r="L13" i="1"/>
  <c r="W12" i="1"/>
  <c r="L12" i="1"/>
  <c r="AH11" i="1"/>
  <c r="W11" i="1"/>
  <c r="L11" i="1"/>
  <c r="W10" i="1"/>
  <c r="L10" i="1"/>
  <c r="W9" i="1"/>
  <c r="L9" i="1"/>
  <c r="W8" i="1"/>
  <c r="L8" i="1"/>
  <c r="W7" i="1"/>
  <c r="L7" i="1"/>
  <c r="W6" i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F5" i="1"/>
  <c r="E5" i="1"/>
  <c r="V18" i="1" l="1"/>
  <c r="V15" i="1"/>
  <c r="AH7" i="1"/>
  <c r="U22" i="1"/>
  <c r="AH16" i="1"/>
  <c r="U12" i="1"/>
  <c r="U11" i="1"/>
  <c r="AH23" i="1"/>
  <c r="AH24" i="1"/>
  <c r="U15" i="1"/>
  <c r="U20" i="1"/>
  <c r="U14" i="1"/>
  <c r="U19" i="1"/>
  <c r="AH14" i="1"/>
  <c r="U18" i="1"/>
  <c r="U17" i="1"/>
  <c r="U10" i="1"/>
  <c r="U9" i="1"/>
  <c r="U8" i="1"/>
  <c r="V16" i="1"/>
  <c r="V17" i="1"/>
  <c r="L5" i="1"/>
  <c r="V14" i="1"/>
  <c r="U6" i="1"/>
  <c r="V25" i="1"/>
  <c r="V24" i="1"/>
  <c r="P5" i="1"/>
  <c r="V13" i="1"/>
  <c r="V22" i="1"/>
  <c r="V12" i="1"/>
  <c r="V21" i="1"/>
  <c r="V11" i="1"/>
  <c r="U21" i="1"/>
  <c r="V20" i="1"/>
  <c r="V10" i="1"/>
  <c r="V19" i="1"/>
  <c r="V9" i="1"/>
  <c r="V8" i="1"/>
  <c r="W5" i="1"/>
  <c r="V7" i="1"/>
  <c r="AH5" i="1" l="1"/>
  <c r="U16" i="1"/>
  <c r="U23" i="1"/>
  <c r="U7" i="1"/>
  <c r="U24" i="1"/>
  <c r="Q5" i="1"/>
</calcChain>
</file>

<file path=xl/sharedStrings.xml><?xml version="1.0" encoding="utf-8"?>
<sst xmlns="http://schemas.openxmlformats.org/spreadsheetml/2006/main" count="117" uniqueCount="80">
  <si>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</si>
  <si>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</si>
  <si>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</si>
  <si>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</si>
  <si>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</si>
  <si>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</si>
  <si>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</si>
  <si>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</si>
  <si>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</si>
  <si>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</si>
  <si>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</si>
  <si>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</si>
  <si>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</si>
  <si>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</si>
  <si>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</si>
  <si>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</si>
  <si>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</si>
  <si>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</si>
  <si>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</si>
  <si>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</si>
  <si>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</si>
  <si>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</si>
  <si>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</si>
  <si>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13,10,</t>
  </si>
  <si>
    <t>20,10,</t>
  </si>
  <si>
    <t>06,10,</t>
  </si>
  <si>
    <t>29,09,</t>
  </si>
  <si>
    <t>22,09,</t>
  </si>
  <si>
    <t>15,09,</t>
  </si>
  <si>
    <t>08,09,</t>
  </si>
  <si>
    <t>01,09,</t>
  </si>
  <si>
    <t>25,08,</t>
  </si>
  <si>
    <t>18,08,</t>
  </si>
  <si>
    <t>11,08,</t>
  </si>
  <si>
    <t>!!!НЕ ИСПОЛЬЗОВАТЬ!!! Сервелат полусухой с/к ВУ ОХЛ 300гр МИРАТОРГ</t>
  </si>
  <si>
    <t>шт</t>
  </si>
  <si>
    <t>не в матрице</t>
  </si>
  <si>
    <t>КП Колбаса в/к Балыковая ВУ охл 300г*6  МИРАТОРГ</t>
  </si>
  <si>
    <t>вместо 375гр</t>
  </si>
  <si>
    <t>Колбаса п/к Краковская ОХЛ ВУ 330г*5 (1,65 кг)  МИРАТОРГ</t>
  </si>
  <si>
    <t>вместо 430гр</t>
  </si>
  <si>
    <t>Колбаса с/к Сальчичон ВУ ОХЛ 280г*6 (1,68 кг)  МИРАТОРГ</t>
  </si>
  <si>
    <t>вместо 300гр</t>
  </si>
  <si>
    <t>Колбаса с/к Сервелат ГОСТ ВУ ОХЛ 0,3кг*6(1,8кг)  МИРАТОРГ</t>
  </si>
  <si>
    <t>новый артикул</t>
  </si>
  <si>
    <t>МХБ Ветчина для завтрака ШТ. ОХЛ п/а 400г*6 (2,4кг) МИРАТОРГ</t>
  </si>
  <si>
    <t>нужно увеличить продажи!!!</t>
  </si>
  <si>
    <t>МХБ Колб полусухая «Салями» ВУ ОХЛ 280гр*6 (1,68кг)  МИРАТОРГ</t>
  </si>
  <si>
    <t>МХБ Колб полусухая «Салями» ШТ. ВУ ОХЛ 300гр*8  МИРАТОРГ</t>
  </si>
  <si>
    <t>завод вывел, но остается в бланке заказа</t>
  </si>
  <si>
    <t>МХБ Колбаса вареная Докторская ШТ. п/а ОХЛ 470г*6 (2,82 кг) МИРАТОРГ</t>
  </si>
  <si>
    <t>МХБ Колбаса вареная Классическая ШТ. ОХЛ п/а 470г*6 (2,82кг) МИРАТОРГ</t>
  </si>
  <si>
    <t>МХБ Колбаса вареная Молочная ШТ. п/а ОХЛ 470*6 (2,82 кг) МИРАТОРГ</t>
  </si>
  <si>
    <t>МХБ Колбаса варено-копченая Сервелат Коньячный Ф/О ОХЛ В/У 300г*6 (1,8кг)  МИРАТОРГ</t>
  </si>
  <si>
    <t>МХБ Колбаса варено-копченая Сервелат Финский ШТ. Ф/О ОХЛ В/У 375г*6 (2,25кг) МИРАТОРГ</t>
  </si>
  <si>
    <t>11,05,25 списание 274шт.</t>
  </si>
  <si>
    <t>МХБ Колбаса варено-копченая Сервелат ШТ. Ф/О ОХЛ В/У 375г*6 (2,25кг) МИРАТОРГ</t>
  </si>
  <si>
    <t>нужно увеличить продажи / 22,05,25 списание 310шт.</t>
  </si>
  <si>
    <t>МХБ Колбаса полукопченая Чесночная ШТ. ф/о ОХЛ 375г*6 (2,25кг) МИРАТОРГ</t>
  </si>
  <si>
    <t>МХБ Колбаса с/к "Куршская" ВУ ОХЛ 280г*8 (2,24 кг)  МИРАТОРГ</t>
  </si>
  <si>
    <t>на вывод / 1010030636</t>
  </si>
  <si>
    <t>17,09,25 списание 692шт. / на вывод / СРОКИ (17,03,25)</t>
  </si>
  <si>
    <t>МХБ Колбаса сырокопченая Брауншвейгская ШТ. ВУ ОХЛ 300гр*8 (2,4 кг) МИРАТОРГ</t>
  </si>
  <si>
    <t>МХБ Мясной продукт из свинины сырокопченый Бекон ШТ. ОХЛ ВУ 200г*10 (2 кг) МИРАТОРГ</t>
  </si>
  <si>
    <t>МХБ Сервелат Мраморный ШТ. в/к ВУ ОХЛ 330г*6 (1,98кг)  МИРАТОРГ</t>
  </si>
  <si>
    <t>Сервелат Коньячный в/к ВУ ОХЛ 375гр  МИРАТОРГ</t>
  </si>
  <si>
    <t>на вывод (заменили на 300гр)</t>
  </si>
  <si>
    <t>завод перестал отгружать, заменив на 300гр. и снова отгрузил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</si>
  <si>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вместо 300гр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</si>
  <si>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вместо 375гр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</si>
  <si>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новый артикул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</si>
  <si>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22,05,25 списание 215шт.</t>
    </r>
  </si>
  <si>
    <t>27,10,</t>
  </si>
  <si>
    <t>заказ</t>
  </si>
  <si>
    <t>вес кор.</t>
  </si>
  <si>
    <t>КОЛ-ВО кор.</t>
  </si>
  <si>
    <t>ВЕС</t>
  </si>
  <si>
    <t>27,10,(дозаказ)</t>
  </si>
  <si>
    <t>ЗАКАЗ</t>
  </si>
  <si>
    <t>ДОЗАКАЗ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</si>
</sst>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4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5" fontId="0" fillId="0" borderId="0" xfId="0" applyNumberFormat="1" applyBorder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4" fontId="1" fillId="5" borderId="1" xfId="1" applyNumberFormat="1" applyFill="1"/>
    <xf numFmtId="165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5" fillId="6" borderId="1" xfId="1" applyNumberFormat="1" applyFont="1" applyFill="1"/>
    <xf numFmtId="164" fontId="1" fillId="6" borderId="1" xfId="1" applyNumberFormat="1" applyFill="1"/>
    <xf numFmtId="2" fontId="1" fillId="0" borderId="1" xfId="1" applyNumberFormat="1"/>
    <xf numFmtId="164" fontId="7" fillId="0" borderId="1" xfId="1" applyNumberFormat="1" applyFont="1"/>
    <xf numFmtId="2" fontId="8" fillId="2" borderId="1" xfId="1" applyNumberFormat="1" applyFont="1" applyFill="1"/>
    <xf numFmtId="164" fontId="8" fillId="2" borderId="1" xfId="1" applyNumberFormat="1" applyFont="1" applyFill="1"/>
    <xf numFmtId="164" fontId="7" fillId="3" borderId="1" xfId="1" applyNumberFormat="1" applyFont="1" applyFill="1"/>
    <xf numFmtId="2" fontId="0" fillId="0" borderId="1" xfId="0" applyNumberFormat="1"/>
    <xf numFmtId="0" fontId="6" fillId="0" borderId="1" xfId="0" applyFont="1"/>
    <xf numFmtId="0" fontId="0" fillId="0" borderId="1" xfId="0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8;&#1072;&#1096;&#1082;&#1077;&#1085;&#1090;/&#1076;&#1074;%2006,10,25%20&#1090;&#1096;&#1088;&#1089;&#1095;%20&#1084;&#1088;&#1090;&#1088;&#1075;%20&#1082;&#1080;%20&#1086;&#1090;%20&#1051;&#1099;&#1075;&#1080;&#1085;&#1072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2;&#1086;&#1088;&#1088;%20&#1076;&#1086;&#1087;%20&#1076;&#1074;%2023,10,25%20&#1090;&#1096;&#1088;&#1089;&#1095;%20&#1084;&#1088;&#1090;&#1088;&#1075;%20&#1082;&#1080;%20&#1086;&#1090;%20&#1064;&#1091;&#1074;&#1072;&#1083;&#1086;&#1074;&#1086;&#10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07.10.2025 - 13.10.2025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07.10.25</v>
          </cell>
          <cell r="E6" t="str">
            <v>08.10.25</v>
          </cell>
          <cell r="F6" t="str">
            <v>09.10.25</v>
          </cell>
        </row>
        <row r="8">
          <cell r="A8" t="str">
            <v>7187 ГРУДИНКА ПРЕМИУМ к/в мл/к в/у 0.3кг_50с  ОСТАНКИНО</v>
          </cell>
          <cell r="C8">
            <v>1195</v>
          </cell>
          <cell r="D8">
            <v>228</v>
          </cell>
          <cell r="E8">
            <v>-2</v>
          </cell>
          <cell r="F8">
            <v>-1</v>
          </cell>
        </row>
        <row r="9">
          <cell r="A9" t="str">
            <v>1721-Сосиски Вязанка Сливочные ТМ Стародворские колбасы</v>
          </cell>
          <cell r="C9">
            <v>486.488</v>
          </cell>
          <cell r="D9">
            <v>223.554</v>
          </cell>
          <cell r="E9">
            <v>48.58</v>
          </cell>
          <cell r="F9">
            <v>12.324999999999999</v>
          </cell>
        </row>
        <row r="10">
          <cell r="A10" t="str">
            <v>2074-Сосиски Молочные для завтрака Особый рецепт</v>
          </cell>
          <cell r="C10">
            <v>644.31100000000004</v>
          </cell>
          <cell r="D10">
            <v>199.10499999999999</v>
          </cell>
          <cell r="E10">
            <v>152.62200000000001</v>
          </cell>
          <cell r="F10">
            <v>64.040999999999997</v>
          </cell>
        </row>
        <row r="11">
          <cell r="A11" t="str">
            <v>7070 СОЧНЫЕ ПМ сос п/о мгс 1.5*4_А_50с  ОСТАНКИНО</v>
          </cell>
          <cell r="C11">
            <v>468.34500000000003</v>
          </cell>
          <cell r="D11">
            <v>220.99600000000001</v>
          </cell>
          <cell r="E11">
            <v>71.998000000000005</v>
          </cell>
          <cell r="F11">
            <v>36.213000000000001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298.19499999999999</v>
          </cell>
          <cell r="D12">
            <v>25.166</v>
          </cell>
          <cell r="E12">
            <v>105.578</v>
          </cell>
          <cell r="F12">
            <v>56.058999999999997</v>
          </cell>
        </row>
        <row r="13">
          <cell r="A13" t="str">
            <v>Колбаса с/к Сервелат ГОСТ ВУ ОХЛ 0,3кг*6(1,8кг)  МИРАТОРГ</v>
          </cell>
          <cell r="C13">
            <v>267</v>
          </cell>
          <cell r="D13">
            <v>125</v>
          </cell>
          <cell r="E13">
            <v>21</v>
          </cell>
          <cell r="F13">
            <v>6</v>
          </cell>
        </row>
        <row r="14">
          <cell r="A14" t="str">
            <v>0222-Ветчины Дугушка Дугушка б/о Стародворье, 1кг</v>
          </cell>
          <cell r="C14">
            <v>245.452</v>
          </cell>
          <cell r="D14">
            <v>118.46599999999999</v>
          </cell>
          <cell r="E14">
            <v>25.414999999999999</v>
          </cell>
          <cell r="F14">
            <v>23.001999999999999</v>
          </cell>
        </row>
        <row r="15">
          <cell r="A15" t="str">
            <v>4087   СЕРВЕЛАТ КОПЧЕНЫЙ НА БУКЕ в/к в/К 0,35</v>
          </cell>
          <cell r="C15">
            <v>619</v>
          </cell>
          <cell r="D15">
            <v>292</v>
          </cell>
          <cell r="E15">
            <v>38</v>
          </cell>
          <cell r="F15">
            <v>67</v>
          </cell>
        </row>
        <row r="16">
          <cell r="A16" t="str">
            <v>2205-Сосиски Молочные для завтрака ТМ Особый рецепт 0,4кг</v>
          </cell>
          <cell r="C16">
            <v>580</v>
          </cell>
          <cell r="D16">
            <v>174</v>
          </cell>
          <cell r="E16">
            <v>97</v>
          </cell>
        </row>
        <row r="17">
          <cell r="A17" t="str">
            <v>1875-Колбаса Филейная оригинальная ТМ Особый рецепт в оболочке полиамид.  ПОКОМ</v>
          </cell>
          <cell r="C17">
            <v>280.351</v>
          </cell>
          <cell r="D17">
            <v>89.632999999999996</v>
          </cell>
          <cell r="E17">
            <v>36.386000000000003</v>
          </cell>
          <cell r="F17">
            <v>24.974</v>
          </cell>
        </row>
        <row r="18">
          <cell r="A18" t="str">
            <v>7058 ШПИКАЧКИ СОЧНЫЕ С БЕКОНОМ п/о мгс 1*3_60с  ОСТАНКИНО</v>
          </cell>
          <cell r="C18">
            <v>231.15100000000001</v>
          </cell>
          <cell r="D18">
            <v>105.366</v>
          </cell>
          <cell r="E18">
            <v>31.806000000000001</v>
          </cell>
          <cell r="F18">
            <v>12.625999999999999</v>
          </cell>
        </row>
        <row r="19">
          <cell r="A19" t="str">
            <v>5608 СЕРВЕЛАТ ФИНСКИЙ в/к в/у срез 0.35кг_СНГ</v>
          </cell>
          <cell r="C19">
            <v>494</v>
          </cell>
          <cell r="D19">
            <v>250</v>
          </cell>
          <cell r="E19">
            <v>38</v>
          </cell>
          <cell r="F19">
            <v>45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194.352</v>
          </cell>
          <cell r="D20">
            <v>79.001999999999995</v>
          </cell>
          <cell r="E20">
            <v>30.058</v>
          </cell>
          <cell r="F20">
            <v>17.529</v>
          </cell>
        </row>
        <row r="21">
          <cell r="A21" t="str">
            <v>1870-Колбаса Со шпиком ТМ Особый рецепт в оболочке полиамид большой батон.  ПОКОМ</v>
          </cell>
          <cell r="C21">
            <v>300.34899999999999</v>
          </cell>
          <cell r="D21">
            <v>82.525000000000006</v>
          </cell>
          <cell r="E21">
            <v>77.617000000000004</v>
          </cell>
          <cell r="F21">
            <v>58.606000000000002</v>
          </cell>
        </row>
        <row r="22">
          <cell r="A22" t="str">
            <v>2150 В/к колбасы Рубленая Запеченная Дугушка Весовые Вектор Стародворье, вес 1кг</v>
          </cell>
          <cell r="C22">
            <v>161.374</v>
          </cell>
          <cell r="D22">
            <v>58.07</v>
          </cell>
          <cell r="E22">
            <v>14.755000000000001</v>
          </cell>
          <cell r="F22">
            <v>15.827</v>
          </cell>
        </row>
        <row r="23">
          <cell r="A23" t="str">
            <v>МХБ Колб полусухая «Салями» ВУ ОХЛ 280гр*6 (1,68кг)  МИРАТОРГ</v>
          </cell>
          <cell r="C23">
            <v>257</v>
          </cell>
          <cell r="D23">
            <v>-2</v>
          </cell>
        </row>
        <row r="24">
          <cell r="A24" t="str">
            <v>1523-Сосиски Вязанка Молочные ТМ Стародворские колбасы</v>
          </cell>
          <cell r="C24">
            <v>166.88300000000001</v>
          </cell>
          <cell r="D24">
            <v>73.650000000000006</v>
          </cell>
          <cell r="E24">
            <v>24.648</v>
          </cell>
          <cell r="F24">
            <v>5.5350000000000001</v>
          </cell>
        </row>
        <row r="25">
          <cell r="A25" t="str">
            <v>1869-Колбаса Молочная ТМ Особый рецепт в оболочке полиамид большой батон.  ПОКОМ</v>
          </cell>
          <cell r="C25">
            <v>280.99599999999998</v>
          </cell>
          <cell r="D25">
            <v>193.05699999999999</v>
          </cell>
        </row>
        <row r="26">
          <cell r="A26" t="str">
            <v>1120 В/к колбасы Сервелат Запеченный Дугушка Вес Вектор Стародворье, вес 1кг</v>
          </cell>
          <cell r="C26">
            <v>149.68</v>
          </cell>
          <cell r="D26">
            <v>78.724999999999994</v>
          </cell>
          <cell r="E26">
            <v>9.6379999999999999</v>
          </cell>
          <cell r="F26">
            <v>15.808999999999999</v>
          </cell>
        </row>
        <row r="27">
          <cell r="A27" t="str">
            <v>6093 САЛЯМИ ИТАЛЬЯНСКАЯ с/к в/у 1/250 8шт_UZ</v>
          </cell>
          <cell r="C27">
            <v>292</v>
          </cell>
          <cell r="D27">
            <v>119</v>
          </cell>
          <cell r="E27">
            <v>32</v>
          </cell>
          <cell r="F27">
            <v>15</v>
          </cell>
        </row>
        <row r="28">
          <cell r="A28" t="str">
            <v>6072 ЭКСТРА Папа может вар п/о 0.4кг_UZ</v>
          </cell>
          <cell r="C28">
            <v>466</v>
          </cell>
          <cell r="D28">
            <v>191</v>
          </cell>
          <cell r="E28">
            <v>9</v>
          </cell>
        </row>
        <row r="29">
          <cell r="A29" t="str">
            <v>6346 ФИЛЕЙНАЯ Папа может вар п/о 0.5кг_СНГ  ОСТАНКИНО</v>
          </cell>
          <cell r="C29">
            <v>369</v>
          </cell>
          <cell r="E29">
            <v>16</v>
          </cell>
        </row>
        <row r="30">
          <cell r="A30" t="str">
            <v>4079 СЕРВЕЛАТ КОПЧЕНЫЙ НА БУКЕ в/к в/у_СНГ</v>
          </cell>
          <cell r="C30">
            <v>141.494</v>
          </cell>
          <cell r="D30">
            <v>69.757999999999996</v>
          </cell>
          <cell r="E30">
            <v>8.8260000000000005</v>
          </cell>
          <cell r="F30">
            <v>-2.5000000000000001E-2</v>
          </cell>
        </row>
        <row r="31">
          <cell r="A31" t="str">
            <v>7075 МОЛОЧ.ПРЕМИУМ ПМ сос п/о мгс 1.5*4_О_50с  ОСТАНКИНО</v>
          </cell>
          <cell r="C31">
            <v>182.38</v>
          </cell>
          <cell r="D31">
            <v>83.228999999999999</v>
          </cell>
          <cell r="E31">
            <v>18.329000000000001</v>
          </cell>
          <cell r="F31">
            <v>6.1470000000000002</v>
          </cell>
        </row>
        <row r="32">
          <cell r="A32" t="str">
            <v>1867-Колбаса Филейная ТМ Особый рецепт в оболочке полиамид большой батон.  ПОКОМ</v>
          </cell>
          <cell r="C32">
            <v>239.31200000000001</v>
          </cell>
          <cell r="D32">
            <v>98.218999999999994</v>
          </cell>
          <cell r="E32">
            <v>57.442999999999998</v>
          </cell>
          <cell r="F32">
            <v>20.164999999999999</v>
          </cell>
        </row>
        <row r="33">
          <cell r="A33" t="str">
            <v>СК БОГОРОДСКАЯ ПРЕСС ФИБ ВУ ШТ0.3КГ К3.6  ЧЕРКИЗОВО</v>
          </cell>
          <cell r="C33">
            <v>198</v>
          </cell>
          <cell r="D33">
            <v>77</v>
          </cell>
          <cell r="E33">
            <v>18</v>
          </cell>
          <cell r="F33">
            <v>16</v>
          </cell>
        </row>
        <row r="34">
          <cell r="A34" t="str">
            <v>МХБ Колбаса варено-копченая Сервелат Финский ШТ. Ф/О ОХЛ В/У 375г*6 (2,25кг) МИРАТОРГ</v>
          </cell>
          <cell r="C34">
            <v>224</v>
          </cell>
          <cell r="D34">
            <v>92</v>
          </cell>
          <cell r="E34">
            <v>35</v>
          </cell>
          <cell r="F34">
            <v>5</v>
          </cell>
        </row>
        <row r="35">
          <cell r="A35" t="str">
            <v>1118 В/к колбасы Салями Запеченая Дугушка  Вектор Стародворье, 1кг</v>
          </cell>
          <cell r="C35">
            <v>118.405</v>
          </cell>
          <cell r="D35">
            <v>39.674999999999997</v>
          </cell>
          <cell r="E35">
            <v>14.641</v>
          </cell>
          <cell r="F35">
            <v>13.146000000000001</v>
          </cell>
        </row>
        <row r="36">
          <cell r="A36" t="str">
            <v>1202 В/к колбасы Сервелат Мясорубский с мелкорубленным окороком срез Бордо Фикс.вес 0,35 фиброуз Ста</v>
          </cell>
          <cell r="C36">
            <v>348</v>
          </cell>
          <cell r="D36">
            <v>160</v>
          </cell>
          <cell r="E36">
            <v>14</v>
          </cell>
          <cell r="F36">
            <v>37</v>
          </cell>
        </row>
        <row r="37">
          <cell r="A37" t="str">
            <v>СК БОРОДИНСКАЯ СРЕЗ ФИБ ВУ 0.3КГ ШТ К3.6  ЧЕРКИЗОВО</v>
          </cell>
          <cell r="C37">
            <v>177</v>
          </cell>
          <cell r="D37">
            <v>88</v>
          </cell>
          <cell r="E37">
            <v>11</v>
          </cell>
          <cell r="F37">
            <v>6</v>
          </cell>
        </row>
        <row r="38">
          <cell r="A38" t="str">
            <v>6076 МЯСНАЯ Папа может вар п/о 0.4кг_UZ</v>
          </cell>
          <cell r="C38">
            <v>410</v>
          </cell>
          <cell r="D38">
            <v>171</v>
          </cell>
          <cell r="E38">
            <v>38</v>
          </cell>
          <cell r="F38">
            <v>42</v>
          </cell>
        </row>
        <row r="39">
          <cell r="A39" t="str">
            <v>У_МХБ Колб полусухая «Салями» ВУ ОХЛ 280гр*6 (1,68кг)  МИРАТОРГ</v>
          </cell>
          <cell r="C39">
            <v>172</v>
          </cell>
          <cell r="E39">
            <v>150</v>
          </cell>
          <cell r="F39">
            <v>22</v>
          </cell>
        </row>
        <row r="40">
          <cell r="A40" t="str">
            <v>1720-Сосиски Вязанка Сливочные ТМ Стародворские колбасы ТС Вязанка амицел в мод газов.среде 0,45кг</v>
          </cell>
          <cell r="C40">
            <v>193</v>
          </cell>
          <cell r="D40">
            <v>57</v>
          </cell>
          <cell r="E40">
            <v>18</v>
          </cell>
          <cell r="F40">
            <v>9</v>
          </cell>
        </row>
        <row r="41">
          <cell r="A41" t="str">
            <v>Вареные колбасы Сливушка Вязанка Фикс.вес 0,45 П/а Вязанка  ПОКОМ</v>
          </cell>
          <cell r="C41">
            <v>232</v>
          </cell>
          <cell r="D41">
            <v>127</v>
          </cell>
        </row>
        <row r="42">
          <cell r="A42" t="str">
            <v>2634 Колбаса Дугушка Стародворская ТМ Стародворье ТС Дугушка  ПОКОМ</v>
          </cell>
          <cell r="C42">
            <v>133.47300000000001</v>
          </cell>
          <cell r="D42">
            <v>55.03</v>
          </cell>
          <cell r="E42">
            <v>7.6180000000000003</v>
          </cell>
          <cell r="F42">
            <v>5.0999999999999996</v>
          </cell>
        </row>
        <row r="43">
          <cell r="A43" t="str">
            <v>МХБ Колбаса варено-копченая Сервелат ШТ. Ф/О ОХЛ В/У 375г*6 (2,25кг) МИРАТОРГ</v>
          </cell>
          <cell r="C43">
            <v>159</v>
          </cell>
          <cell r="D43">
            <v>74</v>
          </cell>
          <cell r="E43">
            <v>22</v>
          </cell>
          <cell r="F43">
            <v>6</v>
          </cell>
        </row>
        <row r="44">
          <cell r="A44" t="str">
            <v>1205 Копченые колбасы Салями Мясорубская с рубленым шпиком срез Бордо ф/в 0,35 фиброуз Стародворье  ПОКОМ</v>
          </cell>
          <cell r="C44">
            <v>290</v>
          </cell>
          <cell r="D44">
            <v>140</v>
          </cell>
          <cell r="E44">
            <v>27</v>
          </cell>
        </row>
        <row r="45">
          <cell r="A45" t="str">
            <v>КОПЧ БЕКОН НАР ВУ ШТ 0.18КГ К1.8  ЧЕРКИЗОВО</v>
          </cell>
          <cell r="C45">
            <v>215</v>
          </cell>
          <cell r="D45">
            <v>38</v>
          </cell>
          <cell r="E45">
            <v>3</v>
          </cell>
        </row>
        <row r="46">
          <cell r="A46" t="str">
            <v>МХБ Мясной продукт из свинины сырокопченый Бекон ШТ. ОХЛ ВУ 200г*10 (2 кг) МИРАТОРГ</v>
          </cell>
          <cell r="C46">
            <v>265</v>
          </cell>
          <cell r="D46">
            <v>78</v>
          </cell>
          <cell r="E46">
            <v>-1</v>
          </cell>
        </row>
        <row r="47">
          <cell r="A47" t="str">
            <v>МХБ Колбаса полукопченая Чесночная ШТ. ф/о ОХЛ 375г*6 (2,25кг) МИРАТОРГ</v>
          </cell>
          <cell r="C47">
            <v>217</v>
          </cell>
          <cell r="D47">
            <v>95</v>
          </cell>
          <cell r="E47">
            <v>24</v>
          </cell>
          <cell r="F47">
            <v>7</v>
          </cell>
        </row>
        <row r="48">
          <cell r="A48" t="str">
            <v>1370-Сосиски Сочинки Бордо Весовой п/а Стародворье</v>
          </cell>
          <cell r="C48">
            <v>129.238</v>
          </cell>
          <cell r="D48">
            <v>64.944999999999993</v>
          </cell>
          <cell r="E48">
            <v>1.292</v>
          </cell>
          <cell r="F48">
            <v>6.1040000000000001</v>
          </cell>
        </row>
        <row r="49">
          <cell r="A49" t="str">
            <v>ВК СЕРВ ГОСТ СРЕЗ ФИБ ВУ ШТ 0.5КГ К2  ЧЕРКИЗОВО</v>
          </cell>
          <cell r="C49">
            <v>97</v>
          </cell>
          <cell r="D49">
            <v>52</v>
          </cell>
          <cell r="E49">
            <v>4</v>
          </cell>
          <cell r="F49">
            <v>-2</v>
          </cell>
        </row>
        <row r="50">
          <cell r="A50" t="str">
            <v>СК СЕРВЕЛЕТТИ ПРЕСС СРЕЗ БО ВУ ШТ 0.25КГ  ЧЕРКИЗОВО</v>
          </cell>
          <cell r="C50">
            <v>121</v>
          </cell>
          <cell r="D50">
            <v>83</v>
          </cell>
          <cell r="E50">
            <v>5</v>
          </cell>
          <cell r="F50">
            <v>6</v>
          </cell>
        </row>
        <row r="51">
          <cell r="A51" t="str">
            <v>6765 РУБЛЕНЫЕ сос ц/о мгс 0.36кг 6шт.  ОСТАНКИНО</v>
          </cell>
          <cell r="C51">
            <v>198</v>
          </cell>
        </row>
        <row r="52">
          <cell r="A52" t="str">
            <v>5096   СЕРВЕЛАТ КРЕМЛЕВСКИЙ в/к в/у_СНГ</v>
          </cell>
          <cell r="C52">
            <v>69.747</v>
          </cell>
          <cell r="D52">
            <v>46.110999999999997</v>
          </cell>
          <cell r="E52">
            <v>1.6319999999999999</v>
          </cell>
          <cell r="F52">
            <v>8.4930000000000003</v>
          </cell>
        </row>
        <row r="53">
          <cell r="A53" t="str">
            <v>МХБ Сервелат Мраморный ШТ. в/к ВУ ОХЛ 330г*6 (1,98кг)  МИРАТОРГ</v>
          </cell>
          <cell r="C53">
            <v>149</v>
          </cell>
          <cell r="D53">
            <v>69</v>
          </cell>
          <cell r="E53">
            <v>9</v>
          </cell>
          <cell r="F53">
            <v>7</v>
          </cell>
        </row>
        <row r="54">
          <cell r="A54" t="str">
            <v>6095 ЮБИЛЕЙНАЯ с/к в/у 1/250 8шт_UZ</v>
          </cell>
          <cell r="C54">
            <v>180</v>
          </cell>
          <cell r="D54">
            <v>100</v>
          </cell>
          <cell r="E54">
            <v>3</v>
          </cell>
          <cell r="F54">
            <v>14</v>
          </cell>
        </row>
        <row r="55">
          <cell r="A55" t="str">
            <v>КП Колбаса в/к Балыковая ВУ охл 300г*6  МИРАТОРГ</v>
          </cell>
          <cell r="C55">
            <v>188</v>
          </cell>
          <cell r="D55">
            <v>73</v>
          </cell>
          <cell r="E55">
            <v>27</v>
          </cell>
          <cell r="F55">
            <v>7</v>
          </cell>
        </row>
        <row r="56">
          <cell r="A56" t="str">
            <v>1204 Копченые колбасы Салями Мясорубская с рубленым шпиком Бордо Весовой фиброуз Стародворье  ПОКОМ</v>
          </cell>
          <cell r="C56">
            <v>91.775999999999996</v>
          </cell>
          <cell r="D56">
            <v>59.944000000000003</v>
          </cell>
          <cell r="E56">
            <v>8.4160000000000004</v>
          </cell>
          <cell r="F56">
            <v>-0.65200000000000002</v>
          </cell>
        </row>
        <row r="57">
          <cell r="A57" t="str">
            <v>Колбаса п/к Краковская ОХЛ ВУ 330г*5 (1,65 кг)  МИРАТОРГ</v>
          </cell>
          <cell r="C57">
            <v>150</v>
          </cell>
          <cell r="D57">
            <v>84</v>
          </cell>
          <cell r="E57">
            <v>18</v>
          </cell>
          <cell r="F57">
            <v>-2</v>
          </cell>
        </row>
        <row r="58">
          <cell r="A58" t="str">
            <v>7067 СОЧНЫЕ ПМ сос п/о мгс 0.41кг_СНГ_50с  ОСТАНКИНО</v>
          </cell>
          <cell r="C58">
            <v>261</v>
          </cell>
          <cell r="D58">
            <v>6</v>
          </cell>
          <cell r="E58">
            <v>9</v>
          </cell>
        </row>
        <row r="59">
          <cell r="A59" t="str">
            <v>1201 В/к колбасы Сервелат Мясорубский с мелкорубленным окороком Бордо Весовой фиброуз Стародворье  П</v>
          </cell>
          <cell r="C59">
            <v>86.850999999999999</v>
          </cell>
          <cell r="D59">
            <v>42.607999999999997</v>
          </cell>
          <cell r="E59">
            <v>7.2619999999999996</v>
          </cell>
          <cell r="F59">
            <v>6.524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254</v>
          </cell>
          <cell r="D60">
            <v>44</v>
          </cell>
          <cell r="E60">
            <v>12</v>
          </cell>
          <cell r="F60">
            <v>54</v>
          </cell>
        </row>
        <row r="61">
          <cell r="A61" t="str">
            <v>МХБ Колбаса сырокопченая Брауншвейгская ШТ. ВУ ОХЛ 300гр*8 (2,4 кг) МИРАТОРГ</v>
          </cell>
          <cell r="C61">
            <v>89</v>
          </cell>
          <cell r="D61">
            <v>43</v>
          </cell>
          <cell r="E61">
            <v>3</v>
          </cell>
          <cell r="F61">
            <v>6</v>
          </cell>
        </row>
        <row r="62">
          <cell r="A62" t="str">
            <v>2027 Ветчина Нежная п/а ТМ Особый рецепт шт. 0,4кг</v>
          </cell>
          <cell r="C62">
            <v>167</v>
          </cell>
          <cell r="D62">
            <v>32</v>
          </cell>
          <cell r="E62">
            <v>-6</v>
          </cell>
        </row>
        <row r="63">
          <cell r="A63" t="str">
            <v>ВАР МОЛОЧНАЯ ПО-ЧЕ НМО ШТ 0.4КГ К2.4  ЧЕРКИЗОВО</v>
          </cell>
          <cell r="C63">
            <v>199</v>
          </cell>
          <cell r="D63">
            <v>106</v>
          </cell>
          <cell r="E63">
            <v>19</v>
          </cell>
          <cell r="F63">
            <v>28</v>
          </cell>
        </row>
        <row r="64">
          <cell r="A64" t="str">
            <v>ВАР КЛАССИЧЕСКАЯ ПО-Ч ЦО ЗА 1.6КГ K3.2 ЧЕРКИЗОВО</v>
          </cell>
          <cell r="C64">
            <v>61.601999999999997</v>
          </cell>
          <cell r="D64">
            <v>17.713000000000001</v>
          </cell>
          <cell r="E64">
            <v>0.91300000000000003</v>
          </cell>
          <cell r="F64">
            <v>-0.624</v>
          </cell>
        </row>
        <row r="65">
          <cell r="A65" t="str">
            <v>7104 БЕКОН Останкино с/к с/н в/у 1/180_СНГ_50 ОСТАНКИНО</v>
          </cell>
          <cell r="C65">
            <v>191</v>
          </cell>
        </row>
        <row r="66">
          <cell r="A66" t="str">
            <v>Вареные колбасы Докторская ГОСТ Вязанка Фикс.вес 0,4 Вектор Вязанка  ПОКОМ</v>
          </cell>
          <cell r="C66">
            <v>145</v>
          </cell>
          <cell r="D66">
            <v>77</v>
          </cell>
          <cell r="E66">
            <v>9</v>
          </cell>
          <cell r="F66">
            <v>9</v>
          </cell>
        </row>
        <row r="67">
          <cell r="A67" t="str">
            <v>6094 ЮБИЛЕЙНАЯ с/к в/у_UZ</v>
          </cell>
          <cell r="C67">
            <v>38.183999999999997</v>
          </cell>
          <cell r="D67">
            <v>30.373999999999999</v>
          </cell>
          <cell r="E67">
            <v>1.454</v>
          </cell>
          <cell r="F67">
            <v>0.96</v>
          </cell>
        </row>
        <row r="68">
          <cell r="A68" t="str">
            <v>6807 СЕРВЕЛАТ ЕВРОПЕЙСКИЙ в/к в/у 0.33кг 8шт.  ОСТАНКИНО</v>
          </cell>
          <cell r="C68">
            <v>154</v>
          </cell>
          <cell r="D68">
            <v>32</v>
          </cell>
          <cell r="E68">
            <v>70</v>
          </cell>
          <cell r="F68">
            <v>13</v>
          </cell>
        </row>
        <row r="69">
          <cell r="A69" t="str">
            <v>1224 В/к колбасы «Сочинка по-европейски с сочной грудинкой» Весовой фиброуз ТМ «Стародворье»  ПОКОМ</v>
          </cell>
          <cell r="C69">
            <v>79.864000000000004</v>
          </cell>
          <cell r="D69">
            <v>41.970999999999997</v>
          </cell>
          <cell r="E69">
            <v>11.041</v>
          </cell>
          <cell r="F69">
            <v>5.4509999999999996</v>
          </cell>
        </row>
        <row r="70">
          <cell r="A70" t="str">
            <v>6092 АРОМАТНАЯ с/к в/у 1/250 8шт_UZ</v>
          </cell>
          <cell r="C70">
            <v>135</v>
          </cell>
          <cell r="D70">
            <v>50</v>
          </cell>
          <cell r="E70">
            <v>6</v>
          </cell>
          <cell r="F70">
            <v>15</v>
          </cell>
        </row>
        <row r="71">
          <cell r="A71" t="str">
            <v>Стейк из мраморной говядины б/к с/м TF ~1кг BLACK ANGUS Мираторг (Брянск) Россия  МИРАТОРГ</v>
          </cell>
          <cell r="C71">
            <v>26</v>
          </cell>
          <cell r="D71">
            <v>1</v>
          </cell>
          <cell r="F71">
            <v>5</v>
          </cell>
        </row>
        <row r="72">
          <cell r="A72" t="str">
            <v>СОС СЛИВОЧНЫЕ ГОСТ ЦО ЗА ЛОТ ШТ 0.45КГ K1.8 ЧЕРКИЗОВО</v>
          </cell>
          <cell r="C72">
            <v>99</v>
          </cell>
          <cell r="D72">
            <v>113</v>
          </cell>
          <cell r="E72">
            <v>-2</v>
          </cell>
          <cell r="F72">
            <v>-12</v>
          </cell>
        </row>
        <row r="73">
          <cell r="A73" t="str">
            <v>7333 СЕРВЕЛАТ ОХОТНИЧИЙ ПМ в/к в/у 0.28кг_СНГ  ОСТАНКИНО</v>
          </cell>
          <cell r="C73">
            <v>202</v>
          </cell>
        </row>
        <row r="74">
          <cell r="A74" t="str">
            <v>7059 ШПИКАЧКИ СОЧНЫЕ С БЕК. п/о мгс 0.3кг_60с  ОСТАНКИНО</v>
          </cell>
          <cell r="C74">
            <v>233</v>
          </cell>
          <cell r="D74">
            <v>8</v>
          </cell>
          <cell r="E74">
            <v>25</v>
          </cell>
        </row>
        <row r="75">
          <cell r="A75" t="str">
            <v>1411 Сосиски «Сочинки Сливочные» Весовые ТМ «Стародворье» 1,35 кг  ПОКОМ</v>
          </cell>
          <cell r="C75">
            <v>83.23</v>
          </cell>
          <cell r="D75">
            <v>28.007999999999999</v>
          </cell>
          <cell r="E75">
            <v>32.219000000000001</v>
          </cell>
          <cell r="F75">
            <v>11.183</v>
          </cell>
        </row>
        <row r="76">
          <cell r="A76" t="str">
            <v>СОС КОПЧ ПО-Ч ЛОТ ПМО ЗА ШТ 0.4КГ K1.6  ЧЕРКИЗОВО</v>
          </cell>
          <cell r="C76">
            <v>152</v>
          </cell>
          <cell r="D76">
            <v>76</v>
          </cell>
          <cell r="E76">
            <v>-6</v>
          </cell>
          <cell r="F76">
            <v>7</v>
          </cell>
        </row>
        <row r="77">
          <cell r="A77" t="str">
            <v>Вареные колбасы Молокуша Вязанка Вес п/а Вязанка  ПОКОМ</v>
          </cell>
          <cell r="C77">
            <v>68.049000000000007</v>
          </cell>
          <cell r="D77">
            <v>41.707999999999998</v>
          </cell>
          <cell r="E77">
            <v>1.0920000000000001</v>
          </cell>
          <cell r="F77">
            <v>2.67</v>
          </cell>
        </row>
        <row r="78">
          <cell r="A78" t="str">
            <v>7077 МЯСНЫЕ С ГОВЯД.ПМ сос п/о мгс 0.4кг_50с ОСТАНКИНО</v>
          </cell>
          <cell r="C78">
            <v>205</v>
          </cell>
          <cell r="E78">
            <v>5</v>
          </cell>
        </row>
        <row r="79">
          <cell r="A79" t="str">
            <v>ВЕТЧ МРАМОРНАЯ ПО-ЧЕРКИЗОВСКИ ШТ 0,4 КГ  ЧЕРКИЗОВО</v>
          </cell>
          <cell r="C79">
            <v>104</v>
          </cell>
          <cell r="D79">
            <v>52</v>
          </cell>
          <cell r="E79">
            <v>9</v>
          </cell>
          <cell r="F79">
            <v>11</v>
          </cell>
        </row>
        <row r="80">
          <cell r="A80" t="str">
            <v>Вареные колбасы «Филейская» Фикс.вес 0,45 Вектор ТМ «Вязанка»  ПОКОМ</v>
          </cell>
          <cell r="C80">
            <v>125</v>
          </cell>
          <cell r="D80">
            <v>60</v>
          </cell>
          <cell r="E80">
            <v>16</v>
          </cell>
          <cell r="F80">
            <v>10</v>
          </cell>
        </row>
        <row r="81">
          <cell r="A81" t="str">
            <v>6078 ФИЛЕЙНАЯ Папа может вар п/о_UZ</v>
          </cell>
          <cell r="C81">
            <v>78.492999999999995</v>
          </cell>
          <cell r="D81">
            <v>39.518000000000001</v>
          </cell>
          <cell r="E81">
            <v>9.3469999999999995</v>
          </cell>
          <cell r="F81">
            <v>2.3359999999999999</v>
          </cell>
        </row>
        <row r="82">
          <cell r="A82" t="str">
            <v>СВ ФУЭТ ЭКСТРА 0.15КГ К0.9  ЧЕРКИЗОВО</v>
          </cell>
          <cell r="C82">
            <v>72</v>
          </cell>
          <cell r="D82">
            <v>30</v>
          </cell>
          <cell r="E82">
            <v>4</v>
          </cell>
          <cell r="F82">
            <v>6</v>
          </cell>
        </row>
        <row r="83">
          <cell r="A83" t="str">
            <v>СК САЛЯМИНИ ВУ ШТ 0.18 КГ  ЧЕРКИЗОВО</v>
          </cell>
          <cell r="C83">
            <v>136</v>
          </cell>
          <cell r="D83">
            <v>121</v>
          </cell>
          <cell r="E83">
            <v>12</v>
          </cell>
        </row>
        <row r="84">
          <cell r="A84" t="str">
            <v>ВАР МОЛОЧНАЯ ПО-Ч НМО 1 КГ К3  ЧЕРКИЗОВО</v>
          </cell>
          <cell r="C84">
            <v>52.731999999999999</v>
          </cell>
          <cell r="D84">
            <v>25.975999999999999</v>
          </cell>
          <cell r="F84">
            <v>1.048</v>
          </cell>
        </row>
        <row r="85">
          <cell r="A85" t="str">
            <v>СК САЛЬЧИЧОН СРЕЗ ФИБ ВУ ШТ 0,3 КГ ЧЕРКИЗОВО (ПРЕМИУМ)</v>
          </cell>
          <cell r="C85">
            <v>69</v>
          </cell>
          <cell r="D85">
            <v>40</v>
          </cell>
          <cell r="E85">
            <v>3</v>
          </cell>
        </row>
        <row r="86">
          <cell r="A86" t="str">
            <v>6837 ФИЛЕЙНЫЕ Папа Может сос ц/о мгс 0.4кг  ОСТАНКИНО</v>
          </cell>
          <cell r="C86">
            <v>151</v>
          </cell>
        </row>
        <row r="87">
          <cell r="A87" t="str">
            <v>1284-Сосиски Баварушки ТМ Баварушка в оболочке амицел в модифицированной газовой среде 0,6 кг.</v>
          </cell>
          <cell r="C87">
            <v>66</v>
          </cell>
          <cell r="D87">
            <v>29</v>
          </cell>
          <cell r="E87">
            <v>5</v>
          </cell>
          <cell r="F87">
            <v>6</v>
          </cell>
        </row>
        <row r="88">
          <cell r="A88" t="str">
            <v>Наггетсы куриные Классические 300г*12 (3,6кг) Мираторг Россия</v>
          </cell>
          <cell r="C88">
            <v>129</v>
          </cell>
          <cell r="D88">
            <v>20</v>
          </cell>
          <cell r="F88">
            <v>12</v>
          </cell>
        </row>
        <row r="89">
          <cell r="A89" t="str">
            <v>СОС МОЛОЧНЫЕ ПО-Ч ПМО ЗА ЛОТ ШТ 0.45КГ K1.8 ЧЕРКИЗОВО</v>
          </cell>
          <cell r="C89">
            <v>86</v>
          </cell>
          <cell r="D89">
            <v>71</v>
          </cell>
          <cell r="E89">
            <v>-9</v>
          </cell>
          <cell r="F89">
            <v>4</v>
          </cell>
        </row>
        <row r="90">
          <cell r="A90" t="str">
            <v>МХБ Колбаса варено-копченая Сервелат Коньячный Ф/О ОХЛ В/У 300г*6 (1,8кг)  МИРАТОРГ</v>
          </cell>
          <cell r="C90">
            <v>95</v>
          </cell>
          <cell r="D90">
            <v>29</v>
          </cell>
          <cell r="E90">
            <v>9</v>
          </cell>
          <cell r="F90">
            <v>6</v>
          </cell>
        </row>
        <row r="91">
          <cell r="A91" t="str">
            <v>СК БРАУНШВЕЙГСКАЯ ГОСТ БО СРЕЗ ШТ 0,2КГ  ЧЕРКИЗОВО</v>
          </cell>
          <cell r="C91">
            <v>80</v>
          </cell>
          <cell r="D91">
            <v>37</v>
          </cell>
          <cell r="E91">
            <v>7</v>
          </cell>
        </row>
        <row r="92">
          <cell r="A92" t="str">
            <v>СК ОНЕЖСКАЯ СРЕЗ ФИБ ВУ ШТ 0.3КГ K1.8 ЧЕРКИЗОВО</v>
          </cell>
          <cell r="C92">
            <v>58</v>
          </cell>
          <cell r="D92">
            <v>50</v>
          </cell>
          <cell r="E92">
            <v>5</v>
          </cell>
        </row>
        <row r="93">
          <cell r="A93" t="str">
            <v>СК САЛЬЧИЧОН С РОЗОВЫМ ПЕРЦ. СРЕЗ ШТ 0,3  ЧЕРКИЗОВО</v>
          </cell>
          <cell r="C93">
            <v>58</v>
          </cell>
          <cell r="D93">
            <v>23</v>
          </cell>
          <cell r="E93">
            <v>5</v>
          </cell>
        </row>
        <row r="94">
          <cell r="A94" t="str">
            <v>1952-Колбаса Со шпиком ТМ Особый рецепт в оболочке полиамид 0,5 кг.  ПОКОМ</v>
          </cell>
          <cell r="C94">
            <v>113</v>
          </cell>
          <cell r="D94">
            <v>47</v>
          </cell>
          <cell r="E94">
            <v>18</v>
          </cell>
          <cell r="F94">
            <v>3</v>
          </cell>
        </row>
        <row r="95">
          <cell r="A95" t="str">
            <v>1851-Колбаса Филедворская по-стародворски ТМ Стародворье в оболочке полиамид 0,4 кг.  ПОКОМ</v>
          </cell>
          <cell r="C95">
            <v>131</v>
          </cell>
          <cell r="D95">
            <v>72</v>
          </cell>
          <cell r="E95">
            <v>5</v>
          </cell>
          <cell r="F95">
            <v>2</v>
          </cell>
        </row>
        <row r="96">
          <cell r="A96" t="str">
            <v>Наггетсы куриные хрустящие 300г*12 (3,6кг) Мираторг Россия</v>
          </cell>
          <cell r="C96">
            <v>104</v>
          </cell>
          <cell r="D96">
            <v>23</v>
          </cell>
        </row>
        <row r="97">
          <cell r="A97" t="str">
            <v>ВАР АРОМАТНАЯ ПО-Ч ЦО ЗА 1.6КГ K3.2 ЧЕРКИЗОВО</v>
          </cell>
          <cell r="C97">
            <v>31.164999999999999</v>
          </cell>
          <cell r="D97">
            <v>15.353999999999999</v>
          </cell>
          <cell r="E97">
            <v>-3.2130000000000001</v>
          </cell>
          <cell r="F97">
            <v>1.633</v>
          </cell>
        </row>
        <row r="98">
          <cell r="A98" t="str">
            <v>МХБ Ветчина для завтрака ШТ. ОХЛ п/а 400г*6 (2,4кг) МИРАТОРГ</v>
          </cell>
          <cell r="C98">
            <v>67</v>
          </cell>
          <cell r="D98">
            <v>42</v>
          </cell>
          <cell r="E98">
            <v>2</v>
          </cell>
          <cell r="F98">
            <v>6</v>
          </cell>
        </row>
        <row r="99">
          <cell r="A99" t="str">
            <v>СОС ВЕНСКИЕ БО ЗА ПАК 1.25КГ K5 ЧЕРКИЗОВО</v>
          </cell>
          <cell r="C99">
            <v>30.617000000000001</v>
          </cell>
          <cell r="D99">
            <v>26.695</v>
          </cell>
        </row>
        <row r="100">
          <cell r="A100" t="str">
            <v>6091 АРОМАТНАЯ с/к в/у_UZ</v>
          </cell>
          <cell r="C100">
            <v>18.285</v>
          </cell>
          <cell r="D100">
            <v>10.858000000000001</v>
          </cell>
          <cell r="E100">
            <v>2.5059999999999998</v>
          </cell>
          <cell r="F100">
            <v>0.98299999999999998</v>
          </cell>
        </row>
        <row r="101">
          <cell r="A101" t="str">
            <v>6075 МЯСНАЯ Папа может вар п/о_UZ</v>
          </cell>
          <cell r="C101">
            <v>51.377000000000002</v>
          </cell>
          <cell r="D101">
            <v>22.384</v>
          </cell>
          <cell r="E101">
            <v>6.1509999999999998</v>
          </cell>
          <cell r="F101">
            <v>4.0519999999999996</v>
          </cell>
        </row>
        <row r="102">
          <cell r="A102" t="str">
            <v>1231 Сосиски Сливочные Дугушки Дугушка Весовые П/а Стародворье, вес 1кг</v>
          </cell>
          <cell r="C102">
            <v>36.365000000000002</v>
          </cell>
          <cell r="D102">
            <v>11.803000000000001</v>
          </cell>
        </row>
        <row r="103">
          <cell r="A103" t="str">
            <v>ВК БАЛЫКОВАЯ ПО-ЧЕРКИЗ СРЕЗ ШТ0,3 К1,8  ЧЕРКИЗОВО</v>
          </cell>
          <cell r="C103">
            <v>55</v>
          </cell>
          <cell r="D103">
            <v>12</v>
          </cell>
          <cell r="E103">
            <v>6</v>
          </cell>
          <cell r="F103">
            <v>6</v>
          </cell>
        </row>
        <row r="104">
          <cell r="A104" t="str">
            <v>Вареные колбасы «Филейская» Весовые Вектор ТМ «Вязанка»  ПОКОМ</v>
          </cell>
          <cell r="C104">
            <v>33.866999999999997</v>
          </cell>
          <cell r="D104">
            <v>27.01</v>
          </cell>
          <cell r="E104">
            <v>1.462</v>
          </cell>
          <cell r="F104">
            <v>1.35</v>
          </cell>
        </row>
        <row r="105">
          <cell r="A105" t="str">
            <v>1868-Колбаса Филейная ТМ Особый рецепт в оболочке полиамид 0,5 кг.  ПОКОМ</v>
          </cell>
          <cell r="C105">
            <v>75</v>
          </cell>
          <cell r="D105">
            <v>27</v>
          </cell>
          <cell r="E105">
            <v>-1</v>
          </cell>
          <cell r="F105">
            <v>3</v>
          </cell>
        </row>
        <row r="106">
          <cell r="A106" t="str">
            <v>Сервелат Коньячный в/к ВУ ОХЛ 375гр  МИРАТОРГ</v>
          </cell>
          <cell r="C106">
            <v>55</v>
          </cell>
          <cell r="D106">
            <v>44</v>
          </cell>
          <cell r="E106">
            <v>11</v>
          </cell>
        </row>
        <row r="107">
          <cell r="A107" t="str">
            <v>С/к колбасы Швейцарская Бордо Фикс.вес 0,17 Фиброуз терм/п Стародворье</v>
          </cell>
          <cell r="C107">
            <v>67</v>
          </cell>
          <cell r="D107">
            <v>13</v>
          </cell>
          <cell r="E107">
            <v>33</v>
          </cell>
          <cell r="F107">
            <v>2</v>
          </cell>
        </row>
        <row r="108">
          <cell r="A108" t="str">
            <v>1461 Сосиски «Баварские» Фикс.вес 0,35 П/а ТМ «Стародворье»  ПОКОМ</v>
          </cell>
          <cell r="C108">
            <v>90</v>
          </cell>
          <cell r="D108">
            <v>32</v>
          </cell>
          <cell r="E108">
            <v>4</v>
          </cell>
          <cell r="F108">
            <v>8</v>
          </cell>
        </row>
        <row r="109">
          <cell r="A109" t="str">
            <v>1728-Сосиски сливочные по-стародворски в оболочке</v>
          </cell>
          <cell r="C109">
            <v>28.861000000000001</v>
          </cell>
          <cell r="D109">
            <v>-3.61</v>
          </cell>
          <cell r="F109">
            <v>-5.4160000000000004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52</v>
          </cell>
          <cell r="F110">
            <v>16</v>
          </cell>
        </row>
        <row r="111">
          <cell r="A111" t="str">
            <v>С/к колбасы Баварская Бавария Фикс.вес 0,17 б/о терм/п Стародворье</v>
          </cell>
          <cell r="C111">
            <v>38</v>
          </cell>
          <cell r="D111">
            <v>14</v>
          </cell>
          <cell r="E111">
            <v>2</v>
          </cell>
          <cell r="F111">
            <v>3</v>
          </cell>
        </row>
        <row r="112">
          <cell r="A112" t="str">
            <v>Колбаса с/к Сальчичон ВУ ОХЛ 280г*6 (1,68 кг)  МИРАТОРГ</v>
          </cell>
          <cell r="C112">
            <v>20</v>
          </cell>
          <cell r="D112">
            <v>-1</v>
          </cell>
          <cell r="E112">
            <v>-1</v>
          </cell>
          <cell r="F112">
            <v>-4</v>
          </cell>
        </row>
        <row r="113">
          <cell r="A113" t="str">
            <v>Стейк Рибай Choice c/м TF 200г*60 (12 кг) Black Angus  МИРАТОРГ</v>
          </cell>
          <cell r="C113">
            <v>12</v>
          </cell>
        </row>
        <row r="114">
          <cell r="A114" t="str">
            <v>МХБ Колбаса вареная Докторская ШТ. п/а ОХЛ 470г*6 (2,82 кг) МИРАТОРГ</v>
          </cell>
          <cell r="C114">
            <v>29</v>
          </cell>
          <cell r="D114">
            <v>14</v>
          </cell>
          <cell r="E114">
            <v>3</v>
          </cell>
        </row>
        <row r="115">
          <cell r="A115" t="str">
            <v>Пельмени «Сочные» ГВ зам пакет 700г*8  МИРАТОРГ</v>
          </cell>
          <cell r="C115">
            <v>45</v>
          </cell>
          <cell r="F115">
            <v>7</v>
          </cell>
        </row>
        <row r="116">
          <cell r="A116" t="str">
            <v>МХБ Колбаса вареная Молочная ШТ. п/а ОХЛ 470*6 (2,82 кг) МИРАТОРГ</v>
          </cell>
          <cell r="C116">
            <v>26</v>
          </cell>
          <cell r="D116">
            <v>13</v>
          </cell>
          <cell r="E116">
            <v>2</v>
          </cell>
        </row>
        <row r="117">
          <cell r="A117" t="str">
            <v>0232 С/к колбасы Княжеская Бордо Весовые б/о терм/п Стародворье</v>
          </cell>
          <cell r="C117">
            <v>4.7649999999999997</v>
          </cell>
          <cell r="D117">
            <v>3.16</v>
          </cell>
        </row>
        <row r="118">
          <cell r="A118" t="str">
            <v>Вишня б/косточки с/м 300г*20 (6кг) Мираторг Россия</v>
          </cell>
          <cell r="C118">
            <v>30</v>
          </cell>
          <cell r="D118">
            <v>5</v>
          </cell>
          <cell r="E118">
            <v>10</v>
          </cell>
        </row>
        <row r="119">
          <cell r="A119" t="str">
            <v>МХБ Колбаса вареная Классическая ШТ. ОХЛ п/а 470г*6 (2,82кг) МИРАТОРГ</v>
          </cell>
          <cell r="C119">
            <v>31</v>
          </cell>
          <cell r="D119">
            <v>14</v>
          </cell>
          <cell r="E119">
            <v>2</v>
          </cell>
          <cell r="F119">
            <v>6</v>
          </cell>
        </row>
        <row r="120">
          <cell r="A120" t="str">
            <v>Черная смородина с/м 300г*10 (3кг) Россия Мираторг</v>
          </cell>
          <cell r="C120">
            <v>25</v>
          </cell>
          <cell r="E120">
            <v>10</v>
          </cell>
        </row>
        <row r="121">
          <cell r="A121" t="str">
            <v>Палочки рыбные из фарша тресковых пород 270г*12 (3,24кг) ООО "Мираторг Запад" РОССИЯ  МИРАТОРГ</v>
          </cell>
          <cell r="C121">
            <v>36</v>
          </cell>
          <cell r="D121">
            <v>14</v>
          </cell>
        </row>
        <row r="122">
          <cell r="A122" t="str">
            <v>Стейк Стриплойн Choice с/м TF 200г*60(12 кг) Black Angus  МИРАТОРГ</v>
          </cell>
          <cell r="C122">
            <v>9</v>
          </cell>
        </row>
        <row r="123">
          <cell r="A123" t="str">
            <v>Ягодный морс 300г*10 зам  МИРАТОРГ</v>
          </cell>
          <cell r="C123">
            <v>24</v>
          </cell>
          <cell r="D123">
            <v>5</v>
          </cell>
          <cell r="E123">
            <v>10</v>
          </cell>
        </row>
        <row r="124">
          <cell r="A124" t="str">
            <v>Ягодный коктейль 300г зам  МИРАТОРГ</v>
          </cell>
          <cell r="C124">
            <v>25</v>
          </cell>
          <cell r="D124">
            <v>5</v>
          </cell>
        </row>
        <row r="125">
          <cell r="A125" t="str">
            <v>Фарш говяжий зам 0,4кг ШТ  TF  МИРАТОРГ</v>
          </cell>
          <cell r="C125">
            <v>15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26</v>
          </cell>
          <cell r="D126">
            <v>6</v>
          </cell>
          <cell r="F126">
            <v>5</v>
          </cell>
        </row>
        <row r="127">
          <cell r="A127" t="str">
            <v>Сырники с вишневой начинкой ЗАМ 280гр*4 (1,12кг) Мираторг Трио Россия</v>
          </cell>
          <cell r="C127">
            <v>24</v>
          </cell>
          <cell r="F127">
            <v>4</v>
          </cell>
        </row>
        <row r="128">
          <cell r="A128" t="str">
            <v>Сырники с клубн.нач. 280гр ЗАМ  МИРАТОРГ</v>
          </cell>
          <cell r="C128">
            <v>22</v>
          </cell>
          <cell r="E128">
            <v>2</v>
          </cell>
          <cell r="F128">
            <v>4</v>
          </cell>
        </row>
        <row r="129">
          <cell r="A129" t="str">
            <v>Шампиньоны рез. 400*20 зам  МИРАТОРГ</v>
          </cell>
          <cell r="C129">
            <v>21</v>
          </cell>
          <cell r="D129">
            <v>5</v>
          </cell>
          <cell r="E129">
            <v>4</v>
          </cell>
        </row>
        <row r="130">
          <cell r="A130" t="str">
            <v>У_Вареные колбасы «Филедворская по-стародворски» Весовой п/а ТМ «Стародворье»  ПОКОМ</v>
          </cell>
          <cell r="C130">
            <v>10.715</v>
          </cell>
          <cell r="D130">
            <v>2.69</v>
          </cell>
          <cell r="E130">
            <v>8.0250000000000004</v>
          </cell>
        </row>
        <row r="131">
          <cell r="A131" t="str">
            <v>0262 Ветчина «Сочинка с сочным окороком» Весовой п/а ТМ «Стародворье»  ПОКОМ</v>
          </cell>
          <cell r="C131">
            <v>8.1159999999999997</v>
          </cell>
        </row>
        <row r="132">
          <cell r="A132" t="str">
            <v>Сырники классические ЗАМ 280гр*4 (1,12кг) Мираторг Трио Россия</v>
          </cell>
          <cell r="C132">
            <v>20</v>
          </cell>
          <cell r="F132">
            <v>4</v>
          </cell>
        </row>
        <row r="133">
          <cell r="A133" t="str">
            <v>Итальянская смесь с/м 400г*10 (4кг) Vитамин  МИРАТОРГ</v>
          </cell>
          <cell r="C133">
            <v>21</v>
          </cell>
        </row>
        <row r="134">
          <cell r="A134" t="str">
            <v>Карибская смесь с/м 400г*10 (4кг) Мираторг Россия</v>
          </cell>
          <cell r="C134">
            <v>20</v>
          </cell>
          <cell r="F134">
            <v>5</v>
          </cell>
        </row>
        <row r="135">
          <cell r="A135" t="str">
            <v>Стейк Стриплойн зам. DF 320г*6(1,92кг) BLACK ANGUS  МИРАТОРГ</v>
          </cell>
          <cell r="C135">
            <v>3</v>
          </cell>
        </row>
        <row r="136">
          <cell r="A136" t="str">
            <v>Сотэ с прованскими травами 400г зам  МИРАТОРГ</v>
          </cell>
          <cell r="C136">
            <v>16</v>
          </cell>
          <cell r="D136">
            <v>6</v>
          </cell>
        </row>
        <row r="137">
          <cell r="A137" t="str">
            <v>Мексиканская смесь с/м 400г*10 (4кг) Мираторг Россия</v>
          </cell>
          <cell r="C137">
            <v>17</v>
          </cell>
        </row>
        <row r="138">
          <cell r="A138" t="str">
            <v>Микс полезных овощей 400 зам  МИРАТОРГ</v>
          </cell>
          <cell r="C138">
            <v>11</v>
          </cell>
          <cell r="D138">
            <v>1</v>
          </cell>
        </row>
        <row r="139">
          <cell r="A139" t="str">
            <v>Брокколи капуста 400 ЗАМ  МИРАТОРГ</v>
          </cell>
          <cell r="C139">
            <v>10</v>
          </cell>
        </row>
        <row r="140">
          <cell r="A140" t="str">
            <v>Картофель фри с/м 500г*10 (5кг) МИРАТОРГ Россия</v>
          </cell>
          <cell r="C140">
            <v>8</v>
          </cell>
          <cell r="D140">
            <v>8</v>
          </cell>
        </row>
        <row r="141">
          <cell r="A141" t="str">
            <v>СК САЛЬЧИЧОН С РОЗОВЫМ ПЕРЦЕМ НАР ШТ 85Г  ЧЕРКИЗОВО</v>
          </cell>
          <cell r="C141">
            <v>10</v>
          </cell>
          <cell r="E141">
            <v>3</v>
          </cell>
        </row>
        <row r="142">
          <cell r="A142" t="str">
            <v>Чевапчичи из мраморной говядины с/м ГЗМС 300г*8(2,4кг) Мираторг (Брянск) Россия</v>
          </cell>
          <cell r="C142">
            <v>5</v>
          </cell>
        </row>
        <row r="143">
          <cell r="A143" t="str">
            <v>6220 ГОВЯЖЬЯ Папа может вар п/о  ОСТАНКИНО</v>
          </cell>
          <cell r="C143">
            <v>2.6560000000000001</v>
          </cell>
          <cell r="E143">
            <v>2.6560000000000001</v>
          </cell>
        </row>
        <row r="144">
          <cell r="A144" t="str">
            <v>У_Сардельки «Сочные» Весовой п/а ТМ «Особый рецепт»  ПОКОМ</v>
          </cell>
          <cell r="C144">
            <v>2.8650000000000002</v>
          </cell>
          <cell r="E144">
            <v>2.8650000000000002</v>
          </cell>
        </row>
        <row r="145">
          <cell r="A145" t="str">
            <v>У_Вареные колбасы «Сочинка» Весовой п/а ТМ «Стародворье»  ПОКОМ</v>
          </cell>
          <cell r="C145">
            <v>2.68</v>
          </cell>
          <cell r="E145">
            <v>2.68</v>
          </cell>
        </row>
        <row r="146">
          <cell r="A146" t="str">
            <v>6087 СОЧНЫЕ сос п/о мгс 0.45кг_UZ</v>
          </cell>
          <cell r="C146">
            <v>3</v>
          </cell>
        </row>
        <row r="147">
          <cell r="A147" t="str">
            <v>6268 ГОВЯЖЬЯ Папа может вар п/о 0.4кг 8шт.  ОСТАНКИНО</v>
          </cell>
          <cell r="C147">
            <v>5</v>
          </cell>
          <cell r="E147">
            <v>5</v>
          </cell>
        </row>
        <row r="148">
          <cell r="A148" t="str">
            <v>6270 ФИЛЕЙНАЯ Папа может вар п/о 0.4кг СНГ</v>
          </cell>
          <cell r="C148">
            <v>3</v>
          </cell>
        </row>
        <row r="149">
          <cell r="A149" t="str">
            <v>Лечо по-венгерски 0,4кг ОФ зам кор  МИРАТОРГ</v>
          </cell>
          <cell r="C149">
            <v>3</v>
          </cell>
        </row>
        <row r="150">
          <cell r="A150" t="str">
            <v>БОНУС_2074-Сосиски Молочные для завтрака Особый рецепт</v>
          </cell>
          <cell r="C150">
            <v>146.672</v>
          </cell>
          <cell r="D150">
            <v>26.308</v>
          </cell>
          <cell r="E150">
            <v>53.072000000000003</v>
          </cell>
          <cell r="F150">
            <v>15.763999999999999</v>
          </cell>
        </row>
        <row r="151">
          <cell r="A151" t="str">
            <v>БОНУС_2634 Колбаса Дугушка Стародворская ТМ Стародворье ТС Дугушка  ПОКОМ</v>
          </cell>
          <cell r="C151">
            <v>88.388999999999996</v>
          </cell>
          <cell r="D151">
            <v>38.901000000000003</v>
          </cell>
          <cell r="E151">
            <v>11.042999999999999</v>
          </cell>
          <cell r="F151">
            <v>13.592000000000001</v>
          </cell>
        </row>
        <row r="152">
          <cell r="A152" t="str">
            <v>БОНУС_2205-Сосиски Молочные для завтрака ТМ Особый рецепт 0,4кг</v>
          </cell>
          <cell r="C152">
            <v>84</v>
          </cell>
          <cell r="D152">
            <v>21</v>
          </cell>
          <cell r="E152">
            <v>20</v>
          </cell>
        </row>
        <row r="153">
          <cell r="A153" t="str">
            <v>БОНУС_1867-Колбаса Филейная ТМ Особый рецепт в оболочке полиамид большой батон.  ПОКОМ</v>
          </cell>
          <cell r="C153">
            <v>82.037000000000006</v>
          </cell>
          <cell r="D153">
            <v>44.75</v>
          </cell>
          <cell r="E153">
            <v>16.902000000000001</v>
          </cell>
          <cell r="F153">
            <v>7.5789999999999997</v>
          </cell>
        </row>
        <row r="154">
          <cell r="A154" t="str">
            <v>БОНУС_1205 Копченые колбасы Салями Мясорубская с рубленым шпиком срез Бордо ф/в 0,35 фиброуз Стародворье</v>
          </cell>
          <cell r="C154">
            <v>67</v>
          </cell>
          <cell r="D154">
            <v>33</v>
          </cell>
          <cell r="E154">
            <v>4</v>
          </cell>
          <cell r="F154">
            <v>2</v>
          </cell>
        </row>
        <row r="155">
          <cell r="A155" t="str">
            <v>БОНУС_1875-Колбаса Филейная оригинальная ТМ Особый рецепт в оболочке полиамид.  ПОКОМ</v>
          </cell>
          <cell r="C155">
            <v>46.036999999999999</v>
          </cell>
          <cell r="D155">
            <v>11.316000000000001</v>
          </cell>
          <cell r="E155">
            <v>8.1059999999999999</v>
          </cell>
          <cell r="F155">
            <v>4.0350000000000001</v>
          </cell>
        </row>
        <row r="156">
          <cell r="A156" t="str">
            <v>БОНУС_1411 Сосиски «Сочинки Сливочные» Весовые ТМ «Стародворье» 1,35 кг  ПОКОМ</v>
          </cell>
          <cell r="C156">
            <v>37.741999999999997</v>
          </cell>
          <cell r="D156">
            <v>21.408000000000001</v>
          </cell>
          <cell r="E156">
            <v>8.1150000000000002</v>
          </cell>
          <cell r="F156">
            <v>8.2189999999999994</v>
          </cell>
        </row>
        <row r="157">
          <cell r="A157" t="str">
            <v>БОНУС_1204 Копченые колбасы Салями Мясорубская с рубленым шпиком Бордо Весовой фиброуз Стародворье  ПОКОМ</v>
          </cell>
          <cell r="C157">
            <v>31.478000000000002</v>
          </cell>
          <cell r="D157">
            <v>14.654999999999999</v>
          </cell>
          <cell r="E157">
            <v>2.9260000000000002</v>
          </cell>
          <cell r="F157">
            <v>2.9350000000000001</v>
          </cell>
        </row>
        <row r="158">
          <cell r="A158" t="str">
            <v>БОНУС_1871-Колбаса Филейная оригинальная ТМ Особый рецепт в оболочке полиамид 0,4 кг.  ПОКОМ</v>
          </cell>
          <cell r="C158">
            <v>30</v>
          </cell>
          <cell r="D158">
            <v>6</v>
          </cell>
          <cell r="E158">
            <v>2</v>
          </cell>
          <cell r="F158">
            <v>9</v>
          </cell>
        </row>
        <row r="159">
          <cell r="A159" t="str">
            <v>БОНУС_1869-Колбаса Молочная ТМ Особый рецепт в оболочке полиамид большой батон.  ПОКОМ</v>
          </cell>
          <cell r="C159">
            <v>22.626999999999999</v>
          </cell>
          <cell r="D159">
            <v>10.243</v>
          </cell>
        </row>
        <row r="160">
          <cell r="A160" t="str">
            <v>БОНУС_1870-Колбаса Со шпиком ТМ Особый рецепт в оболочке полиамид большой батон.  ПОКОМ</v>
          </cell>
          <cell r="C160">
            <v>20.233000000000001</v>
          </cell>
          <cell r="D160">
            <v>7.5270000000000001</v>
          </cell>
          <cell r="F160">
            <v>5.0720000000000001</v>
          </cell>
        </row>
        <row r="161">
          <cell r="A161" t="str">
            <v>БОНУС_1370-Сосиски Сочинки Бордо Весовой п/а Стародворье</v>
          </cell>
          <cell r="C161">
            <v>14.721</v>
          </cell>
          <cell r="D161">
            <v>4.3849999999999998</v>
          </cell>
          <cell r="E161">
            <v>1.464</v>
          </cell>
        </row>
        <row r="162">
          <cell r="A162" t="str">
            <v>БОНУС_С/к колбасы Швейцарская Бордо Фикс.вес 0,17 Фиброуз терм/п Стародворье</v>
          </cell>
          <cell r="C162">
            <v>14</v>
          </cell>
          <cell r="D162">
            <v>1</v>
          </cell>
          <cell r="E162">
            <v>6</v>
          </cell>
          <cell r="F162">
            <v>1</v>
          </cell>
        </row>
        <row r="163">
          <cell r="A163" t="str">
            <v>БОНУС_1868-Колбаса Филейная ТМ Особый рецепт в оболочке полиамид 0,5 кг.  ПОКОМ</v>
          </cell>
          <cell r="C163">
            <v>7</v>
          </cell>
          <cell r="D163">
            <v>6</v>
          </cell>
        </row>
        <row r="164">
          <cell r="A164" t="str">
            <v>БОНУС_ВАР МОЛОЧНАЯ ПО-Ч НМО 1 КГ К3  ЧЕРКИЗОВО</v>
          </cell>
          <cell r="C164">
            <v>1.024</v>
          </cell>
        </row>
        <row r="165">
          <cell r="A165" t="str">
            <v>СК САЛЬЧИЧОН НАРЕЗ ФИБ ЗА ШТ 0.1КГ К1.2  ЧЕРКИЗОВО</v>
          </cell>
          <cell r="C165">
            <v>-1</v>
          </cell>
        </row>
        <row r="166">
          <cell r="A166" t="str">
            <v>1372-Сосиски Сочинки с сочным окороком Бордо Фикс.вес 0,4 П/а мгс Стародворье</v>
          </cell>
          <cell r="C166">
            <v>-27</v>
          </cell>
          <cell r="D166">
            <v>-3</v>
          </cell>
          <cell r="E166">
            <v>-21</v>
          </cell>
          <cell r="F166">
            <v>-2</v>
          </cell>
        </row>
        <row r="167">
          <cell r="A167" t="str">
            <v>1371-Сосиски Сочинки с сочной грудинкой Бордо Фикс.вес 0,4 П/а мгс Стародворье</v>
          </cell>
          <cell r="C167">
            <v>-32</v>
          </cell>
          <cell r="D167">
            <v>-2</v>
          </cell>
          <cell r="E167">
            <v>-21</v>
          </cell>
        </row>
        <row r="168">
          <cell r="A168" t="str">
            <v>Итого</v>
          </cell>
          <cell r="C168">
            <v>20343.050999999999</v>
          </cell>
          <cell r="D168">
            <v>7295.9390000000003</v>
          </cell>
          <cell r="E168">
            <v>1939.386</v>
          </cell>
          <cell r="F168">
            <v>1072.3699999999999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 t="str">
            <v>ср нов</v>
          </cell>
          <cell r="Q3" t="str">
            <v>заказ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вес кор.</v>
          </cell>
        </row>
        <row r="4">
          <cell r="O4" t="str">
            <v>29,09,</v>
          </cell>
          <cell r="P4" t="str">
            <v>06,10,</v>
          </cell>
          <cell r="Q4" t="str">
            <v>13,10,</v>
          </cell>
          <cell r="V4" t="str">
            <v>29,09,</v>
          </cell>
          <cell r="W4" t="str">
            <v>22,09,</v>
          </cell>
          <cell r="X4" t="str">
            <v>15,09,</v>
          </cell>
          <cell r="Y4" t="str">
            <v>08,09,</v>
          </cell>
          <cell r="Z4" t="str">
            <v>01,09,</v>
          </cell>
          <cell r="AA4" t="str">
            <v>25,08,</v>
          </cell>
          <cell r="AB4" t="str">
            <v>18,08,</v>
          </cell>
          <cell r="AC4" t="str">
            <v>11,08,</v>
          </cell>
          <cell r="AD4" t="str">
            <v>04,08,</v>
          </cell>
          <cell r="AE4" t="str">
            <v>28,07,</v>
          </cell>
        </row>
        <row r="5">
          <cell r="K5">
            <v>0</v>
          </cell>
          <cell r="L5">
            <v>2213</v>
          </cell>
          <cell r="M5">
            <v>0</v>
          </cell>
          <cell r="N5">
            <v>0</v>
          </cell>
          <cell r="O5">
            <v>3070</v>
          </cell>
          <cell r="P5">
            <v>442.59999999999997</v>
          </cell>
          <cell r="Q5">
            <v>2450</v>
          </cell>
          <cell r="R5">
            <v>2346</v>
          </cell>
          <cell r="V5">
            <v>386.6</v>
          </cell>
          <cell r="W5">
            <v>318.8</v>
          </cell>
          <cell r="X5">
            <v>422.00000000000006</v>
          </cell>
          <cell r="Y5">
            <v>347.79999999999995</v>
          </cell>
          <cell r="Z5">
            <v>320.39999999999998</v>
          </cell>
          <cell r="AA5">
            <v>278.20000000000005</v>
          </cell>
          <cell r="AB5">
            <v>604.4</v>
          </cell>
          <cell r="AC5">
            <v>158.6</v>
          </cell>
          <cell r="AD5">
            <v>442</v>
          </cell>
          <cell r="AE5">
            <v>188.60000000000002</v>
          </cell>
          <cell r="AG5">
            <v>703.75</v>
          </cell>
        </row>
        <row r="6">
          <cell r="I6" t="str">
            <v>не в матрице</v>
          </cell>
          <cell r="L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</row>
        <row r="7">
          <cell r="I7">
            <v>1010027650</v>
          </cell>
          <cell r="L7">
            <v>203</v>
          </cell>
          <cell r="P7">
            <v>40.6</v>
          </cell>
          <cell r="Q7">
            <v>200</v>
          </cell>
          <cell r="R7">
            <v>72</v>
          </cell>
          <cell r="T7">
            <v>28.152709359605911</v>
          </cell>
          <cell r="U7">
            <v>23.226600985221673</v>
          </cell>
          <cell r="V7">
            <v>31.4</v>
          </cell>
          <cell r="W7">
            <v>39.4</v>
          </cell>
          <cell r="X7">
            <v>49.4</v>
          </cell>
          <cell r="Y7">
            <v>-1</v>
          </cell>
          <cell r="Z7">
            <v>6.6</v>
          </cell>
          <cell r="AA7">
            <v>42.8</v>
          </cell>
          <cell r="AB7">
            <v>72.8</v>
          </cell>
          <cell r="AC7">
            <v>0</v>
          </cell>
          <cell r="AD7">
            <v>0</v>
          </cell>
          <cell r="AE7">
            <v>0</v>
          </cell>
          <cell r="AF7" t="str">
            <v>вместо 375гр</v>
          </cell>
          <cell r="AG7">
            <v>60</v>
          </cell>
          <cell r="AH7">
            <v>1.7999999999999998</v>
          </cell>
        </row>
        <row r="8">
          <cell r="I8">
            <v>1010033736</v>
          </cell>
          <cell r="L8">
            <v>146</v>
          </cell>
          <cell r="O8">
            <v>300</v>
          </cell>
          <cell r="P8">
            <v>29.2</v>
          </cell>
          <cell r="Q8">
            <v>200</v>
          </cell>
          <cell r="R8">
            <v>253</v>
          </cell>
          <cell r="T8">
            <v>23.184931506849317</v>
          </cell>
          <cell r="U8">
            <v>16.335616438356166</v>
          </cell>
          <cell r="V8">
            <v>23.8</v>
          </cell>
          <cell r="W8">
            <v>-0.8</v>
          </cell>
          <cell r="X8">
            <v>14</v>
          </cell>
          <cell r="Y8">
            <v>4.8</v>
          </cell>
          <cell r="Z8">
            <v>31.2</v>
          </cell>
          <cell r="AA8">
            <v>6.8</v>
          </cell>
          <cell r="AB8">
            <v>33.6</v>
          </cell>
          <cell r="AC8">
            <v>0</v>
          </cell>
          <cell r="AD8">
            <v>0</v>
          </cell>
          <cell r="AE8">
            <v>0</v>
          </cell>
          <cell r="AF8" t="str">
            <v>вместо 430гр</v>
          </cell>
          <cell r="AG8">
            <v>66</v>
          </cell>
          <cell r="AH8">
            <v>1.65</v>
          </cell>
        </row>
        <row r="9">
          <cell r="I9">
            <v>1010033335</v>
          </cell>
          <cell r="L9">
            <v>5</v>
          </cell>
          <cell r="O9">
            <v>400</v>
          </cell>
          <cell r="P9">
            <v>1</v>
          </cell>
          <cell r="S9" t="str">
            <v>?, заказ</v>
          </cell>
          <cell r="T9">
            <v>401</v>
          </cell>
          <cell r="U9">
            <v>401</v>
          </cell>
          <cell r="V9">
            <v>-0.8</v>
          </cell>
          <cell r="W9">
            <v>3.6</v>
          </cell>
          <cell r="X9">
            <v>10.4</v>
          </cell>
          <cell r="Y9">
            <v>14.4</v>
          </cell>
          <cell r="Z9">
            <v>5.2</v>
          </cell>
          <cell r="AA9">
            <v>8</v>
          </cell>
          <cell r="AB9">
            <v>3</v>
          </cell>
          <cell r="AC9">
            <v>0</v>
          </cell>
          <cell r="AD9">
            <v>0</v>
          </cell>
          <cell r="AE9">
            <v>0</v>
          </cell>
          <cell r="AF9" t="str">
            <v>вместо 300гр</v>
          </cell>
          <cell r="AG9">
            <v>0</v>
          </cell>
          <cell r="AH9">
            <v>1.68</v>
          </cell>
        </row>
        <row r="10">
          <cell r="I10">
            <v>1010016111</v>
          </cell>
          <cell r="L10">
            <v>42</v>
          </cell>
          <cell r="O10">
            <v>150</v>
          </cell>
          <cell r="P10">
            <v>8.4</v>
          </cell>
          <cell r="T10">
            <v>57.38095238095238</v>
          </cell>
          <cell r="U10">
            <v>57.38095238095238</v>
          </cell>
          <cell r="V10">
            <v>7.8</v>
          </cell>
          <cell r="W10">
            <v>10</v>
          </cell>
          <cell r="X10">
            <v>12</v>
          </cell>
          <cell r="Y10">
            <v>10</v>
          </cell>
          <cell r="Z10">
            <v>11.8</v>
          </cell>
          <cell r="AA10">
            <v>13</v>
          </cell>
          <cell r="AB10">
            <v>15.6</v>
          </cell>
          <cell r="AC10">
            <v>6.6</v>
          </cell>
          <cell r="AD10">
            <v>9.8000000000000007</v>
          </cell>
          <cell r="AE10">
            <v>8.6</v>
          </cell>
          <cell r="AF10" t="str">
            <v>нужно увеличить продажи!!!</v>
          </cell>
          <cell r="AG10">
            <v>0</v>
          </cell>
          <cell r="AH10">
            <v>2.4</v>
          </cell>
        </row>
        <row r="11">
          <cell r="I11">
            <v>1010033329</v>
          </cell>
          <cell r="L11">
            <v>-2</v>
          </cell>
          <cell r="O11">
            <v>1200</v>
          </cell>
          <cell r="P11">
            <v>-0.4</v>
          </cell>
          <cell r="S11" t="str">
            <v>?сроки, заказ</v>
          </cell>
          <cell r="T11">
            <v>-3000</v>
          </cell>
          <cell r="U11">
            <v>-3000</v>
          </cell>
          <cell r="V11">
            <v>13.4</v>
          </cell>
          <cell r="W11">
            <v>56.2</v>
          </cell>
          <cell r="X11">
            <v>82.4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 t="str">
            <v>вместо 300гр</v>
          </cell>
          <cell r="AG11">
            <v>0</v>
          </cell>
          <cell r="AH11">
            <v>1.6800000000000002</v>
          </cell>
        </row>
        <row r="12">
          <cell r="I12">
            <v>1010028068</v>
          </cell>
          <cell r="L12">
            <v>0</v>
          </cell>
          <cell r="P12">
            <v>0</v>
          </cell>
          <cell r="T12" t="e">
            <v>#DIV/0!</v>
          </cell>
          <cell r="U12" t="e">
            <v>#DIV/0!</v>
          </cell>
          <cell r="V12">
            <v>-0.2</v>
          </cell>
          <cell r="W12">
            <v>0</v>
          </cell>
          <cell r="X12">
            <v>0</v>
          </cell>
          <cell r="Y12">
            <v>0</v>
          </cell>
          <cell r="Z12">
            <v>-0.2</v>
          </cell>
          <cell r="AA12">
            <v>-1.2</v>
          </cell>
          <cell r="AB12">
            <v>64.2</v>
          </cell>
          <cell r="AC12">
            <v>72.599999999999994</v>
          </cell>
          <cell r="AD12">
            <v>100.6</v>
          </cell>
          <cell r="AE12">
            <v>-0.4</v>
          </cell>
          <cell r="AF12" t="str">
            <v>завод вывел, но остается в бланке заказа</v>
          </cell>
        </row>
        <row r="13">
          <cell r="I13">
            <v>1010015954</v>
          </cell>
          <cell r="L13">
            <v>45</v>
          </cell>
          <cell r="O13">
            <v>80</v>
          </cell>
          <cell r="P13">
            <v>9</v>
          </cell>
          <cell r="T13">
            <v>31.666666666666668</v>
          </cell>
          <cell r="U13">
            <v>31.666666666666668</v>
          </cell>
          <cell r="V13">
            <v>10.199999999999999</v>
          </cell>
          <cell r="W13">
            <v>7.4</v>
          </cell>
          <cell r="X13">
            <v>10.8</v>
          </cell>
          <cell r="Y13">
            <v>14.6</v>
          </cell>
          <cell r="Z13">
            <v>13</v>
          </cell>
          <cell r="AA13">
            <v>9</v>
          </cell>
          <cell r="AB13">
            <v>16</v>
          </cell>
          <cell r="AC13">
            <v>11.4</v>
          </cell>
          <cell r="AD13">
            <v>10.199999999999999</v>
          </cell>
          <cell r="AE13">
            <v>14</v>
          </cell>
          <cell r="AF13" t="str">
            <v>нужно увеличить продажи!!!</v>
          </cell>
          <cell r="AG13">
            <v>0</v>
          </cell>
          <cell r="AH13">
            <v>2.82</v>
          </cell>
        </row>
        <row r="14">
          <cell r="I14">
            <v>1010016092</v>
          </cell>
          <cell r="L14">
            <v>14</v>
          </cell>
          <cell r="O14">
            <v>40</v>
          </cell>
          <cell r="P14">
            <v>2.8</v>
          </cell>
          <cell r="T14">
            <v>68.571428571428569</v>
          </cell>
          <cell r="U14">
            <v>68.571428571428569</v>
          </cell>
          <cell r="V14">
            <v>6.8</v>
          </cell>
          <cell r="W14">
            <v>4</v>
          </cell>
          <cell r="X14">
            <v>5.6</v>
          </cell>
          <cell r="Y14">
            <v>4.2</v>
          </cell>
          <cell r="Z14">
            <v>3.6</v>
          </cell>
          <cell r="AA14">
            <v>4</v>
          </cell>
          <cell r="AB14">
            <v>8.6</v>
          </cell>
          <cell r="AC14">
            <v>7.6</v>
          </cell>
          <cell r="AD14">
            <v>7.8</v>
          </cell>
          <cell r="AE14">
            <v>10</v>
          </cell>
          <cell r="AF14" t="str">
            <v>нужно увеличить продажи!!!</v>
          </cell>
          <cell r="AG14">
            <v>0</v>
          </cell>
          <cell r="AH14">
            <v>2.82</v>
          </cell>
        </row>
        <row r="15">
          <cell r="I15">
            <v>1010015952</v>
          </cell>
          <cell r="L15">
            <v>34</v>
          </cell>
          <cell r="P15">
            <v>6.8</v>
          </cell>
          <cell r="T15">
            <v>27.352941176470591</v>
          </cell>
          <cell r="U15">
            <v>27.352941176470591</v>
          </cell>
          <cell r="V15">
            <v>7.2</v>
          </cell>
          <cell r="W15">
            <v>3.8</v>
          </cell>
          <cell r="X15">
            <v>6.2</v>
          </cell>
          <cell r="Y15">
            <v>12</v>
          </cell>
          <cell r="Z15">
            <v>8.4</v>
          </cell>
          <cell r="AA15">
            <v>5.2</v>
          </cell>
          <cell r="AB15">
            <v>8.6</v>
          </cell>
          <cell r="AC15">
            <v>3.2</v>
          </cell>
          <cell r="AD15">
            <v>5.6</v>
          </cell>
          <cell r="AE15">
            <v>8.6</v>
          </cell>
          <cell r="AF15" t="str">
            <v>нужно увеличить продажи!!!</v>
          </cell>
          <cell r="AG15">
            <v>0</v>
          </cell>
          <cell r="AH15">
            <v>2.82</v>
          </cell>
        </row>
        <row r="16">
          <cell r="I16">
            <v>1010032953</v>
          </cell>
          <cell r="L16">
            <v>30</v>
          </cell>
          <cell r="P16">
            <v>6</v>
          </cell>
          <cell r="S16" t="str">
            <v>низкие продажи</v>
          </cell>
          <cell r="T16">
            <v>161.5</v>
          </cell>
          <cell r="U16">
            <v>161.5</v>
          </cell>
          <cell r="V16">
            <v>0.2</v>
          </cell>
          <cell r="W16">
            <v>0</v>
          </cell>
          <cell r="X16">
            <v>4</v>
          </cell>
          <cell r="Y16">
            <v>51.2</v>
          </cell>
          <cell r="Z16">
            <v>29.6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 t="str">
            <v>нужно увеличить продажи!!! / вместо 375гр</v>
          </cell>
          <cell r="AG16">
            <v>0</v>
          </cell>
          <cell r="AH16">
            <v>1.7999999999999998</v>
          </cell>
        </row>
        <row r="17">
          <cell r="I17">
            <v>1010022954</v>
          </cell>
          <cell r="L17">
            <v>230</v>
          </cell>
          <cell r="P17">
            <v>46</v>
          </cell>
          <cell r="Q17">
            <v>200</v>
          </cell>
          <cell r="R17">
            <v>236</v>
          </cell>
          <cell r="T17">
            <v>24.217391304347824</v>
          </cell>
          <cell r="U17">
            <v>19.869565217391305</v>
          </cell>
          <cell r="V17">
            <v>32.200000000000003</v>
          </cell>
          <cell r="W17">
            <v>36.6</v>
          </cell>
          <cell r="X17">
            <v>46.4</v>
          </cell>
          <cell r="Y17">
            <v>55.2</v>
          </cell>
          <cell r="Z17">
            <v>38.200000000000003</v>
          </cell>
          <cell r="AA17">
            <v>39.6</v>
          </cell>
          <cell r="AB17">
            <v>67.599999999999994</v>
          </cell>
          <cell r="AC17">
            <v>-7.2</v>
          </cell>
          <cell r="AD17">
            <v>41.4</v>
          </cell>
          <cell r="AE17">
            <v>37.6</v>
          </cell>
          <cell r="AF17" t="str">
            <v>11,05,25 списание 274шт.</v>
          </cell>
          <cell r="AG17">
            <v>75</v>
          </cell>
          <cell r="AH17">
            <v>2.25</v>
          </cell>
        </row>
        <row r="18">
          <cell r="I18">
            <v>1010016034</v>
          </cell>
          <cell r="L18">
            <v>190</v>
          </cell>
          <cell r="P18">
            <v>38</v>
          </cell>
          <cell r="Q18">
            <v>250</v>
          </cell>
          <cell r="R18">
            <v>140</v>
          </cell>
          <cell r="T18">
            <v>27.894736842105264</v>
          </cell>
          <cell r="U18">
            <v>21.315789473684209</v>
          </cell>
          <cell r="V18">
            <v>28.6</v>
          </cell>
          <cell r="W18">
            <v>27.2</v>
          </cell>
          <cell r="X18">
            <v>43.8</v>
          </cell>
          <cell r="Y18">
            <v>48.8</v>
          </cell>
          <cell r="Z18">
            <v>24.8</v>
          </cell>
          <cell r="AA18">
            <v>34.4</v>
          </cell>
          <cell r="AB18">
            <v>55</v>
          </cell>
          <cell r="AC18">
            <v>-2.4</v>
          </cell>
          <cell r="AD18">
            <v>38.200000000000003</v>
          </cell>
          <cell r="AE18">
            <v>9.1999999999999993</v>
          </cell>
          <cell r="AF18" t="str">
            <v>нужно увеличить продажи / 22,05,25 списание 310шт.</v>
          </cell>
          <cell r="AG18">
            <v>93.75</v>
          </cell>
          <cell r="AH18">
            <v>2.25</v>
          </cell>
        </row>
        <row r="19">
          <cell r="I19">
            <v>1010023122</v>
          </cell>
          <cell r="L19">
            <v>219</v>
          </cell>
          <cell r="P19">
            <v>43.8</v>
          </cell>
          <cell r="R19">
            <v>69</v>
          </cell>
          <cell r="T19">
            <v>23.424657534246577</v>
          </cell>
          <cell r="U19">
            <v>23.424657534246577</v>
          </cell>
          <cell r="V19">
            <v>27.8</v>
          </cell>
          <cell r="W19">
            <v>30.2</v>
          </cell>
          <cell r="X19">
            <v>34.6</v>
          </cell>
          <cell r="Y19">
            <v>18.2</v>
          </cell>
          <cell r="Z19">
            <v>38.799999999999997</v>
          </cell>
          <cell r="AA19">
            <v>-1.2</v>
          </cell>
          <cell r="AB19">
            <v>57</v>
          </cell>
          <cell r="AC19">
            <v>10.199999999999999</v>
          </cell>
          <cell r="AD19">
            <v>38.200000000000003</v>
          </cell>
          <cell r="AE19">
            <v>16.8</v>
          </cell>
          <cell r="AF19" t="str">
            <v>нужно увеличить продажи</v>
          </cell>
          <cell r="AG19">
            <v>0</v>
          </cell>
          <cell r="AH19">
            <v>2.25</v>
          </cell>
        </row>
        <row r="20">
          <cell r="I20" t="str">
            <v>на вывод / 1010030636</v>
          </cell>
          <cell r="L20">
            <v>0</v>
          </cell>
          <cell r="P20">
            <v>0</v>
          </cell>
          <cell r="T20" t="e">
            <v>#DIV/0!</v>
          </cell>
          <cell r="U20" t="e">
            <v>#DIV/0!</v>
          </cell>
          <cell r="V20">
            <v>-0.4</v>
          </cell>
          <cell r="W20">
            <v>0.2</v>
          </cell>
          <cell r="X20">
            <v>-0.2</v>
          </cell>
          <cell r="Y20">
            <v>-0.8</v>
          </cell>
          <cell r="Z20">
            <v>-1.2</v>
          </cell>
          <cell r="AA20">
            <v>0.6</v>
          </cell>
          <cell r="AB20">
            <v>2.4</v>
          </cell>
          <cell r="AC20">
            <v>7.2</v>
          </cell>
          <cell r="AD20">
            <v>5</v>
          </cell>
          <cell r="AE20">
            <v>1.2</v>
          </cell>
          <cell r="AF20" t="str">
            <v>17,09,25 списание 692шт. / на вывод / СРОКИ (17,03,25)</v>
          </cell>
        </row>
        <row r="21">
          <cell r="I21">
            <v>1010033324</v>
          </cell>
          <cell r="L21">
            <v>181</v>
          </cell>
          <cell r="O21">
            <v>400</v>
          </cell>
          <cell r="P21">
            <v>36.200000000000003</v>
          </cell>
          <cell r="Q21">
            <v>200</v>
          </cell>
          <cell r="R21">
            <v>111.00000000000011</v>
          </cell>
          <cell r="T21">
            <v>27.458563535911601</v>
          </cell>
          <cell r="U21">
            <v>21.933701657458563</v>
          </cell>
          <cell r="V21">
            <v>25.4</v>
          </cell>
          <cell r="W21">
            <v>1</v>
          </cell>
          <cell r="X21">
            <v>4.8</v>
          </cell>
          <cell r="Y21">
            <v>16</v>
          </cell>
          <cell r="Z21">
            <v>20</v>
          </cell>
          <cell r="AA21">
            <v>11.8</v>
          </cell>
          <cell r="AB21">
            <v>20.399999999999999</v>
          </cell>
          <cell r="AC21">
            <v>18.600000000000001</v>
          </cell>
          <cell r="AD21">
            <v>31.4</v>
          </cell>
          <cell r="AE21">
            <v>14.4</v>
          </cell>
          <cell r="AF21" t="str">
            <v>новый артикул</v>
          </cell>
          <cell r="AG21">
            <v>60</v>
          </cell>
          <cell r="AH21">
            <v>1.8</v>
          </cell>
        </row>
        <row r="22">
          <cell r="I22">
            <v>1010025585</v>
          </cell>
          <cell r="L22">
            <v>260</v>
          </cell>
          <cell r="O22">
            <v>500</v>
          </cell>
          <cell r="P22">
            <v>52</v>
          </cell>
          <cell r="Q22">
            <v>800</v>
          </cell>
          <cell r="R22">
            <v>718</v>
          </cell>
          <cell r="T22">
            <v>26.576923076923077</v>
          </cell>
          <cell r="U22">
            <v>11.192307692307692</v>
          </cell>
          <cell r="V22">
            <v>48</v>
          </cell>
          <cell r="W22">
            <v>53.2</v>
          </cell>
          <cell r="X22">
            <v>52</v>
          </cell>
          <cell r="Y22">
            <v>57.2</v>
          </cell>
          <cell r="Z22">
            <v>56.8</v>
          </cell>
          <cell r="AA22">
            <v>51</v>
          </cell>
          <cell r="AB22">
            <v>63.4</v>
          </cell>
          <cell r="AC22">
            <v>42.2</v>
          </cell>
          <cell r="AD22">
            <v>54.8</v>
          </cell>
          <cell r="AE22">
            <v>53.4</v>
          </cell>
          <cell r="AG22">
            <v>160</v>
          </cell>
          <cell r="AH22">
            <v>2</v>
          </cell>
        </row>
        <row r="23">
          <cell r="I23">
            <v>1010029655</v>
          </cell>
          <cell r="L23">
            <v>198</v>
          </cell>
          <cell r="P23">
            <v>39.6</v>
          </cell>
          <cell r="Q23">
            <v>300</v>
          </cell>
          <cell r="R23">
            <v>281</v>
          </cell>
          <cell r="T23">
            <v>25.479797979797979</v>
          </cell>
          <cell r="U23">
            <v>17.904040404040405</v>
          </cell>
          <cell r="V23">
            <v>26.8</v>
          </cell>
          <cell r="W23">
            <v>22.2</v>
          </cell>
          <cell r="X23">
            <v>24.8</v>
          </cell>
          <cell r="Y23">
            <v>44.2</v>
          </cell>
          <cell r="Z23">
            <v>36.4</v>
          </cell>
          <cell r="AA23">
            <v>30.8</v>
          </cell>
          <cell r="AB23">
            <v>61.6</v>
          </cell>
          <cell r="AC23">
            <v>-3.8</v>
          </cell>
          <cell r="AD23">
            <v>21.8</v>
          </cell>
          <cell r="AE23">
            <v>15.8</v>
          </cell>
          <cell r="AF23" t="str">
            <v>нужно увеличить продажи / 22,05,25 списание 215шт.</v>
          </cell>
          <cell r="AG23">
            <v>99</v>
          </cell>
          <cell r="AH23">
            <v>1.98</v>
          </cell>
        </row>
        <row r="24">
          <cell r="I24" t="str">
            <v>на вывод (заменили на 300гр)</v>
          </cell>
          <cell r="L24">
            <v>197</v>
          </cell>
          <cell r="P24">
            <v>39.4</v>
          </cell>
          <cell r="T24">
            <v>1.8527918781725889</v>
          </cell>
          <cell r="U24">
            <v>1.8527918781725889</v>
          </cell>
          <cell r="V24">
            <v>19</v>
          </cell>
          <cell r="W24">
            <v>24.6</v>
          </cell>
          <cell r="X24">
            <v>21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 t="str">
            <v>завод перестал отгружать, заменив на 300гр. и снова отгрузил</v>
          </cell>
        </row>
        <row r="25">
          <cell r="I25">
            <v>1010033332</v>
          </cell>
          <cell r="L25">
            <v>221</v>
          </cell>
          <cell r="P25">
            <v>44.2</v>
          </cell>
          <cell r="Q25">
            <v>300</v>
          </cell>
          <cell r="R25">
            <v>466</v>
          </cell>
          <cell r="T25">
            <v>21.244343891402714</v>
          </cell>
          <cell r="U25">
            <v>14.457013574660632</v>
          </cell>
          <cell r="V25">
            <v>79.400000000000006</v>
          </cell>
          <cell r="W25">
            <v>0</v>
          </cell>
          <cell r="X25">
            <v>0</v>
          </cell>
          <cell r="Y25">
            <v>-1.2</v>
          </cell>
          <cell r="Z25">
            <v>-2.6</v>
          </cell>
          <cell r="AA25">
            <v>23.6</v>
          </cell>
          <cell r="AB25">
            <v>54.6</v>
          </cell>
          <cell r="AC25">
            <v>-7.6</v>
          </cell>
          <cell r="AD25">
            <v>77.2</v>
          </cell>
          <cell r="AE25">
            <v>-0.6</v>
          </cell>
          <cell r="AF25" t="str">
            <v>новый артикул</v>
          </cell>
          <cell r="AG25">
            <v>90</v>
          </cell>
          <cell r="AH25">
            <v>1.7999999999999998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  <cell r="S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>приход 24-25 окт</v>
          </cell>
          <cell r="P2" t="str">
            <v>приход 5-6 нояб</v>
          </cell>
          <cell r="Q2"/>
          <cell r="R2"/>
          <cell r="S2" t="str">
            <v>приход 5-6 нояб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метка2</v>
          </cell>
          <cell r="K3" t="str">
            <v>заяв</v>
          </cell>
          <cell r="L3" t="str">
            <v>разн</v>
          </cell>
          <cell r="M3" t="str">
            <v>без опта</v>
          </cell>
          <cell r="N3" t="str">
            <v>опт</v>
          </cell>
          <cell r="O3" t="str">
            <v>заказ в пути</v>
          </cell>
          <cell r="P3"/>
          <cell r="Q3" t="str">
            <v>ср нов</v>
          </cell>
          <cell r="R3" t="str">
            <v>расчет</v>
          </cell>
          <cell r="S3" t="str">
            <v>заказ филиала</v>
          </cell>
        </row>
        <row r="4">
          <cell r="A4"/>
          <cell r="B4"/>
          <cell r="C4"/>
          <cell r="D4"/>
          <cell r="E4"/>
          <cell r="F4">
            <v>45953</v>
          </cell>
          <cell r="G4"/>
          <cell r="H4"/>
          <cell r="I4"/>
          <cell r="J4"/>
          <cell r="K4"/>
          <cell r="L4"/>
          <cell r="M4"/>
          <cell r="N4"/>
          <cell r="O4" t="str">
            <v>13,10,</v>
          </cell>
          <cell r="P4">
            <v>20.100000000000001</v>
          </cell>
          <cell r="Q4" t="str">
            <v>20,10,</v>
          </cell>
          <cell r="R4"/>
          <cell r="S4"/>
        </row>
        <row r="5">
          <cell r="A5"/>
          <cell r="B5"/>
          <cell r="C5"/>
          <cell r="D5"/>
          <cell r="E5">
            <v>1642</v>
          </cell>
          <cell r="F5">
            <v>5303</v>
          </cell>
          <cell r="G5"/>
          <cell r="H5"/>
          <cell r="I5"/>
          <cell r="J5"/>
          <cell r="K5">
            <v>0</v>
          </cell>
          <cell r="L5">
            <v>1642</v>
          </cell>
          <cell r="M5">
            <v>0</v>
          </cell>
          <cell r="N5">
            <v>0</v>
          </cell>
          <cell r="O5">
            <v>2450</v>
          </cell>
          <cell r="P5">
            <v>1540</v>
          </cell>
          <cell r="Q5">
            <v>328.4</v>
          </cell>
          <cell r="R5">
            <v>565</v>
          </cell>
          <cell r="S5">
            <v>1600</v>
          </cell>
        </row>
        <row r="6">
          <cell r="A6" t="str">
            <v>!!!НЕ ИСПОЛЬЗОВАТЬ!!! Сервелат полусухой с/к ВУ ОХЛ 300гр МИРАТОРГ</v>
          </cell>
          <cell r="B6" t="str">
            <v>шт</v>
          </cell>
          <cell r="C6">
            <v>-9</v>
          </cell>
          <cell r="D6"/>
          <cell r="E6"/>
          <cell r="F6"/>
          <cell r="G6">
            <v>0</v>
          </cell>
          <cell r="H6"/>
          <cell r="I6" t="str">
            <v>не в матрице</v>
          </cell>
          <cell r="J6"/>
          <cell r="K6"/>
          <cell r="L6">
            <v>0</v>
          </cell>
          <cell r="M6"/>
          <cell r="N6"/>
          <cell r="O6"/>
          <cell r="P6"/>
          <cell r="Q6">
            <v>0</v>
          </cell>
          <cell r="R6"/>
          <cell r="S6"/>
        </row>
        <row r="7">
          <cell r="A7" t="str">
            <v>КП Колбаса в/к Балыковая ВУ охл 300г*6  МИРАТОРГ</v>
          </cell>
          <cell r="B7" t="str">
            <v>шт</v>
          </cell>
          <cell r="C7">
            <v>739</v>
          </cell>
          <cell r="D7"/>
          <cell r="E7">
            <v>139</v>
          </cell>
          <cell r="F7">
            <v>476</v>
          </cell>
          <cell r="G7">
            <v>0.3</v>
          </cell>
          <cell r="H7">
            <v>55</v>
          </cell>
          <cell r="I7">
            <v>1010027650</v>
          </cell>
          <cell r="J7"/>
          <cell r="K7"/>
          <cell r="L7">
            <v>139</v>
          </cell>
          <cell r="M7"/>
          <cell r="N7"/>
          <cell r="O7">
            <v>200</v>
          </cell>
          <cell r="P7"/>
          <cell r="Q7">
            <v>27.8</v>
          </cell>
          <cell r="R7">
            <v>158</v>
          </cell>
          <cell r="S7">
            <v>120</v>
          </cell>
        </row>
        <row r="8">
          <cell r="A8" t="str">
            <v>Колбаса п/к Краковская ОХЛ ВУ 330г*5 (1,65 кг)  МИРАТОРГ</v>
          </cell>
          <cell r="B8" t="str">
            <v>шт</v>
          </cell>
          <cell r="C8">
            <v>389</v>
          </cell>
          <cell r="D8"/>
          <cell r="E8">
            <v>102</v>
          </cell>
          <cell r="F8">
            <v>237</v>
          </cell>
          <cell r="G8">
            <v>0.33</v>
          </cell>
          <cell r="H8">
            <v>55</v>
          </cell>
          <cell r="I8">
            <v>1010033736</v>
          </cell>
          <cell r="J8"/>
          <cell r="K8"/>
          <cell r="L8">
            <v>102</v>
          </cell>
          <cell r="M8"/>
          <cell r="N8"/>
          <cell r="O8">
            <v>200</v>
          </cell>
          <cell r="P8">
            <v>200</v>
          </cell>
          <cell r="Q8">
            <v>20.399999999999999</v>
          </cell>
          <cell r="R8">
            <v>-25</v>
          </cell>
          <cell r="S8">
            <v>80</v>
          </cell>
        </row>
        <row r="9">
          <cell r="A9" t="str">
            <v>Колбаса с/к Сальчичон ВУ ОХЛ 280г*6 (1,68 кг)  МИРАТОРГ</v>
          </cell>
          <cell r="B9" t="str">
            <v>шт</v>
          </cell>
          <cell r="C9">
            <v>472</v>
          </cell>
          <cell r="D9"/>
          <cell r="E9">
            <v>35</v>
          </cell>
          <cell r="F9">
            <v>393</v>
          </cell>
          <cell r="G9">
            <v>0.28000000000000003</v>
          </cell>
          <cell r="H9">
            <v>180</v>
          </cell>
          <cell r="I9">
            <v>1010033335</v>
          </cell>
          <cell r="J9"/>
          <cell r="K9"/>
          <cell r="L9">
            <v>35</v>
          </cell>
          <cell r="M9"/>
          <cell r="N9"/>
          <cell r="O9"/>
          <cell r="P9"/>
          <cell r="Q9">
            <v>7</v>
          </cell>
          <cell r="R9">
            <v>-183</v>
          </cell>
          <cell r="S9">
            <v>100</v>
          </cell>
        </row>
        <row r="10">
          <cell r="A10" t="str">
            <v>Колбаса с/к Сервелат ГОСТ ВУ ОХЛ 0,3кг*6(1,8кг)  МИРАТОРГ</v>
          </cell>
          <cell r="B10" t="str">
            <v>шт</v>
          </cell>
          <cell r="C10">
            <v>366</v>
          </cell>
          <cell r="D10"/>
          <cell r="E10">
            <v>109</v>
          </cell>
          <cell r="F10">
            <v>139</v>
          </cell>
          <cell r="G10">
            <v>0.3</v>
          </cell>
          <cell r="H10">
            <v>150</v>
          </cell>
          <cell r="I10">
            <v>1010033332</v>
          </cell>
          <cell r="J10"/>
          <cell r="K10"/>
          <cell r="L10">
            <v>109</v>
          </cell>
          <cell r="M10"/>
          <cell r="N10"/>
          <cell r="O10">
            <v>300</v>
          </cell>
          <cell r="P10">
            <v>200</v>
          </cell>
          <cell r="Q10">
            <v>21.8</v>
          </cell>
          <cell r="R10">
            <v>15</v>
          </cell>
          <cell r="S10">
            <v>60</v>
          </cell>
        </row>
        <row r="11">
          <cell r="A11" t="str">
            <v>МХБ Ветчина для завтрака ШТ. ОХЛ п/а 400г*6 (2,4кг) МИРАТОРГ</v>
          </cell>
          <cell r="B11" t="str">
            <v>шт</v>
          </cell>
          <cell r="C11">
            <v>410</v>
          </cell>
          <cell r="D11"/>
          <cell r="E11">
            <v>26</v>
          </cell>
          <cell r="F11">
            <v>341</v>
          </cell>
          <cell r="G11">
            <v>0.4</v>
          </cell>
          <cell r="H11">
            <v>75</v>
          </cell>
          <cell r="I11">
            <v>1010016111</v>
          </cell>
          <cell r="J11"/>
          <cell r="K11"/>
          <cell r="L11">
            <v>26</v>
          </cell>
          <cell r="M11"/>
          <cell r="N11"/>
          <cell r="O11"/>
          <cell r="P11"/>
          <cell r="Q11">
            <v>5.2</v>
          </cell>
          <cell r="R11">
            <v>-185</v>
          </cell>
          <cell r="S11"/>
        </row>
        <row r="12">
          <cell r="A12" t="str">
            <v>МХБ Колб полусухая «Салями» ВУ ОХЛ 280гр*6 (1,68кг)  МИРАТОРГ</v>
          </cell>
          <cell r="B12" t="str">
            <v>шт</v>
          </cell>
          <cell r="C12">
            <v>941</v>
          </cell>
          <cell r="D12"/>
          <cell r="E12">
            <v>247</v>
          </cell>
          <cell r="F12">
            <v>567</v>
          </cell>
          <cell r="G12">
            <v>0.28000000000000003</v>
          </cell>
          <cell r="H12">
            <v>120</v>
          </cell>
          <cell r="I12">
            <v>1010033329</v>
          </cell>
          <cell r="J12"/>
          <cell r="K12"/>
          <cell r="L12">
            <v>247</v>
          </cell>
          <cell r="M12"/>
          <cell r="N12"/>
          <cell r="O12"/>
          <cell r="P12">
            <v>500</v>
          </cell>
          <cell r="Q12">
            <v>49.4</v>
          </cell>
          <cell r="R12">
            <v>415</v>
          </cell>
          <cell r="S12">
            <v>350</v>
          </cell>
        </row>
        <row r="13">
          <cell r="A13" t="str">
            <v>МХБ Колб полусухая «Салями» ШТ. ВУ ОХЛ 300гр*8  МИРАТОРГ</v>
          </cell>
          <cell r="B13" t="str">
            <v>шт</v>
          </cell>
          <cell r="C13"/>
          <cell r="D13"/>
          <cell r="E13"/>
          <cell r="F13"/>
          <cell r="G13">
            <v>0</v>
          </cell>
          <cell r="H13">
            <v>120</v>
          </cell>
          <cell r="I13">
            <v>1010028068</v>
          </cell>
          <cell r="J13"/>
          <cell r="K13"/>
          <cell r="L13">
            <v>0</v>
          </cell>
          <cell r="M13"/>
          <cell r="N13"/>
          <cell r="O13"/>
          <cell r="P13"/>
          <cell r="Q13">
            <v>0</v>
          </cell>
          <cell r="R13">
            <v>0</v>
          </cell>
          <cell r="S13"/>
        </row>
        <row r="14">
          <cell r="A14" t="str">
            <v>МХБ Колбаса вареная Докторская ШТ. п/а ОХЛ 470г*6 (2,82 кг) МИРАТОРГ</v>
          </cell>
          <cell r="B14" t="str">
            <v>шт</v>
          </cell>
          <cell r="C14">
            <v>242</v>
          </cell>
          <cell r="D14"/>
          <cell r="E14">
            <v>67</v>
          </cell>
          <cell r="F14">
            <v>136</v>
          </cell>
          <cell r="G14">
            <v>0.47</v>
          </cell>
          <cell r="H14">
            <v>75</v>
          </cell>
          <cell r="I14">
            <v>1010015954</v>
          </cell>
          <cell r="J14"/>
          <cell r="K14"/>
          <cell r="L14">
            <v>67</v>
          </cell>
          <cell r="M14"/>
          <cell r="N14"/>
          <cell r="O14"/>
          <cell r="P14">
            <v>120</v>
          </cell>
          <cell r="Q14">
            <v>13.4</v>
          </cell>
          <cell r="R14">
            <v>146</v>
          </cell>
          <cell r="S14">
            <v>80</v>
          </cell>
        </row>
        <row r="15">
          <cell r="A15" t="str">
            <v>МХБ Колбаса вареная Классическая ШТ. ОХЛ п/а 470г*6 (2,82кг) МИРАТОРГ</v>
          </cell>
          <cell r="B15" t="str">
            <v>шт</v>
          </cell>
          <cell r="C15">
            <v>149</v>
          </cell>
          <cell r="D15"/>
          <cell r="E15">
            <v>33</v>
          </cell>
          <cell r="F15">
            <v>82</v>
          </cell>
          <cell r="G15">
            <v>0.47</v>
          </cell>
          <cell r="H15">
            <v>75</v>
          </cell>
          <cell r="I15">
            <v>1010016092</v>
          </cell>
          <cell r="J15"/>
          <cell r="K15"/>
          <cell r="L15">
            <v>33</v>
          </cell>
          <cell r="M15"/>
          <cell r="N15"/>
          <cell r="O15"/>
          <cell r="P15">
            <v>80</v>
          </cell>
          <cell r="Q15">
            <v>6.6</v>
          </cell>
          <cell r="R15">
            <v>36</v>
          </cell>
          <cell r="S15">
            <v>40</v>
          </cell>
        </row>
        <row r="16">
          <cell r="A16" t="str">
            <v>МХБ Колбаса вареная Молочная ШТ. п/а ОХЛ 470*6 (2,82 кг) МИРАТОРГ</v>
          </cell>
          <cell r="B16" t="str">
            <v>шт</v>
          </cell>
          <cell r="C16">
            <v>158</v>
          </cell>
          <cell r="D16"/>
          <cell r="E16">
            <v>29</v>
          </cell>
          <cell r="F16">
            <v>86</v>
          </cell>
          <cell r="G16">
            <v>0.47</v>
          </cell>
          <cell r="H16">
            <v>75</v>
          </cell>
          <cell r="I16">
            <v>1010015952</v>
          </cell>
          <cell r="J16"/>
          <cell r="K16"/>
          <cell r="L16">
            <v>29</v>
          </cell>
          <cell r="M16"/>
          <cell r="N16"/>
          <cell r="O16"/>
          <cell r="P16">
            <v>60</v>
          </cell>
          <cell r="Q16">
            <v>5.8</v>
          </cell>
          <cell r="R16">
            <v>28</v>
          </cell>
          <cell r="S16">
            <v>40</v>
          </cell>
        </row>
        <row r="17">
          <cell r="A17" t="str">
            <v>МХБ Колбаса варено-копченая Сервелат Коньячный Ф/О ОХЛ В/У 300г*6 (1,8кг)  МИРАТОРГ</v>
          </cell>
          <cell r="B17" t="str">
            <v>шт</v>
          </cell>
          <cell r="C17">
            <v>868</v>
          </cell>
          <cell r="D17"/>
          <cell r="E17">
            <v>113</v>
          </cell>
          <cell r="F17">
            <v>664</v>
          </cell>
          <cell r="G17">
            <v>0.3</v>
          </cell>
          <cell r="H17">
            <v>55</v>
          </cell>
          <cell r="I17">
            <v>1010032953</v>
          </cell>
          <cell r="J17"/>
          <cell r="K17"/>
          <cell r="L17">
            <v>113</v>
          </cell>
          <cell r="M17"/>
          <cell r="N17"/>
          <cell r="O17"/>
          <cell r="P17"/>
          <cell r="Q17">
            <v>22.6</v>
          </cell>
          <cell r="R17">
            <v>14</v>
          </cell>
          <cell r="S17">
            <v>60</v>
          </cell>
        </row>
        <row r="18">
          <cell r="A18" t="str">
            <v>МХБ Колбаса варено-копченая Сервелат Финский ШТ. Ф/О ОХЛ В/У 375г*6 (2,25кг) МИРАТОРГ</v>
          </cell>
          <cell r="B18" t="str">
            <v>шт</v>
          </cell>
          <cell r="C18">
            <v>674</v>
          </cell>
          <cell r="D18"/>
          <cell r="E18">
            <v>181</v>
          </cell>
          <cell r="F18">
            <v>396</v>
          </cell>
          <cell r="G18">
            <v>0.375</v>
          </cell>
          <cell r="H18">
            <v>55</v>
          </cell>
          <cell r="I18">
            <v>1010022954</v>
          </cell>
          <cell r="J18"/>
          <cell r="K18"/>
          <cell r="L18">
            <v>181</v>
          </cell>
          <cell r="M18"/>
          <cell r="N18"/>
          <cell r="O18">
            <v>200</v>
          </cell>
          <cell r="P18">
            <v>300</v>
          </cell>
          <cell r="Q18">
            <v>36.200000000000003</v>
          </cell>
          <cell r="R18">
            <v>190</v>
          </cell>
          <cell r="S18"/>
        </row>
        <row r="19">
          <cell r="A19" t="str">
            <v>МХБ Колбаса варено-копченая Сервелат ШТ. Ф/О ОХЛ В/У 375г*6 (2,25кг) МИРАТОРГ</v>
          </cell>
          <cell r="B19" t="str">
            <v>шт</v>
          </cell>
          <cell r="C19">
            <v>626</v>
          </cell>
          <cell r="D19"/>
          <cell r="E19">
            <v>124</v>
          </cell>
          <cell r="F19">
            <v>391</v>
          </cell>
          <cell r="G19">
            <v>0.375</v>
          </cell>
          <cell r="H19">
            <v>55</v>
          </cell>
          <cell r="I19">
            <v>1010016034</v>
          </cell>
          <cell r="J19"/>
          <cell r="K19"/>
          <cell r="L19">
            <v>124</v>
          </cell>
          <cell r="M19"/>
          <cell r="N19"/>
          <cell r="O19">
            <v>250</v>
          </cell>
          <cell r="P19"/>
          <cell r="Q19">
            <v>24.8</v>
          </cell>
          <cell r="R19">
            <v>103</v>
          </cell>
          <cell r="S19">
            <v>150</v>
          </cell>
        </row>
        <row r="20">
          <cell r="A20" t="str">
            <v>МХБ Колбаса полукопченая Чесночная ШТ. ф/о ОХЛ 375г*6 (2,25кг) МИРАТОРГ</v>
          </cell>
          <cell r="B20" t="str">
            <v>шт</v>
          </cell>
          <cell r="C20">
            <v>802</v>
          </cell>
          <cell r="D20"/>
          <cell r="E20">
            <v>131</v>
          </cell>
          <cell r="F20">
            <v>563</v>
          </cell>
          <cell r="G20">
            <v>0.375</v>
          </cell>
          <cell r="H20">
            <v>55</v>
          </cell>
          <cell r="I20">
            <v>1010023122</v>
          </cell>
          <cell r="J20"/>
          <cell r="K20"/>
          <cell r="L20">
            <v>131</v>
          </cell>
          <cell r="M20"/>
          <cell r="N20"/>
          <cell r="O20"/>
          <cell r="P20">
            <v>80</v>
          </cell>
          <cell r="Q20">
            <v>26.2</v>
          </cell>
          <cell r="R20">
            <v>143</v>
          </cell>
          <cell r="S20">
            <v>200</v>
          </cell>
        </row>
        <row r="21">
          <cell r="A21" t="str">
            <v>МХБ Колбаса с/к "Куршская" ВУ ОХЛ 280г*8 (2,24 кг)  МИРАТОРГ</v>
          </cell>
          <cell r="B21" t="str">
            <v>шт</v>
          </cell>
          <cell r="C21">
            <v>-8</v>
          </cell>
          <cell r="D21"/>
          <cell r="E21"/>
          <cell r="F21">
            <v>-8</v>
          </cell>
          <cell r="G21">
            <v>0</v>
          </cell>
          <cell r="H21">
            <v>120</v>
          </cell>
          <cell r="I21" t="str">
            <v>на вывод / 1010030636</v>
          </cell>
          <cell r="J21"/>
          <cell r="K21"/>
          <cell r="L21">
            <v>0</v>
          </cell>
          <cell r="M21"/>
          <cell r="N21"/>
          <cell r="O21"/>
          <cell r="P21"/>
          <cell r="Q21">
            <v>0</v>
          </cell>
          <cell r="R21">
            <v>8</v>
          </cell>
          <cell r="S21"/>
        </row>
        <row r="22">
          <cell r="A22" t="str">
            <v>МХБ Колбаса сырокопченая Брауншвейгская ШТ. ВУ ОХЛ 300гр*8 (2,4 кг) МИРАТОРГ</v>
          </cell>
          <cell r="B22" t="str">
            <v>шт</v>
          </cell>
          <cell r="C22">
            <v>292</v>
          </cell>
          <cell r="D22"/>
          <cell r="E22">
            <v>30</v>
          </cell>
          <cell r="F22">
            <v>211</v>
          </cell>
          <cell r="G22">
            <v>0.3</v>
          </cell>
          <cell r="H22">
            <v>150</v>
          </cell>
          <cell r="I22">
            <v>1010033324</v>
          </cell>
          <cell r="J22"/>
          <cell r="K22"/>
          <cell r="L22">
            <v>30</v>
          </cell>
          <cell r="M22"/>
          <cell r="N22"/>
          <cell r="O22">
            <v>200</v>
          </cell>
          <cell r="P22"/>
          <cell r="Q22">
            <v>6</v>
          </cell>
          <cell r="R22">
            <v>-231</v>
          </cell>
          <cell r="S22"/>
        </row>
        <row r="23">
          <cell r="A23" t="str">
            <v>МХБ Мясной продукт из свинины сырокопченый Бекон ШТ. ОХЛ ВУ 200г*10 (2 кг) МИРАТОРГ</v>
          </cell>
          <cell r="B23" t="str">
            <v>шт</v>
          </cell>
          <cell r="C23">
            <v>547</v>
          </cell>
          <cell r="D23"/>
          <cell r="E23">
            <v>155</v>
          </cell>
          <cell r="F23">
            <v>276</v>
          </cell>
          <cell r="G23">
            <v>0.2</v>
          </cell>
          <cell r="H23">
            <v>90</v>
          </cell>
          <cell r="I23">
            <v>1010025585</v>
          </cell>
          <cell r="J23"/>
          <cell r="K23"/>
          <cell r="L23">
            <v>155</v>
          </cell>
          <cell r="M23"/>
          <cell r="N23"/>
          <cell r="O23">
            <v>800</v>
          </cell>
          <cell r="P23"/>
          <cell r="Q23">
            <v>31</v>
          </cell>
          <cell r="R23">
            <v>-146</v>
          </cell>
          <cell r="S23">
            <v>200</v>
          </cell>
        </row>
        <row r="24">
          <cell r="A24" t="str">
            <v>МХБ Сервелат Мраморный ШТ. в/к ВУ ОХЛ 330г*6 (1,98кг)  МИРАТОРГ</v>
          </cell>
          <cell r="B24" t="str">
            <v>шт</v>
          </cell>
          <cell r="C24">
            <v>557</v>
          </cell>
          <cell r="D24"/>
          <cell r="E24">
            <v>122</v>
          </cell>
          <cell r="F24">
            <v>353</v>
          </cell>
          <cell r="G24">
            <v>0.33</v>
          </cell>
          <cell r="H24">
            <v>55</v>
          </cell>
          <cell r="I24">
            <v>1010029655</v>
          </cell>
          <cell r="J24"/>
          <cell r="K24"/>
          <cell r="L24">
            <v>122</v>
          </cell>
          <cell r="M24"/>
          <cell r="N24"/>
          <cell r="O24">
            <v>300</v>
          </cell>
          <cell r="P24"/>
          <cell r="Q24">
            <v>24.4</v>
          </cell>
          <cell r="R24">
            <v>79</v>
          </cell>
          <cell r="S24">
            <v>120</v>
          </cell>
        </row>
        <row r="25">
          <cell r="A25" t="str">
            <v>Сервелат Коньячный в/к ВУ ОХЛ 375гр  МИРАТОРГ</v>
          </cell>
          <cell r="B25" t="str">
            <v>шт</v>
          </cell>
          <cell r="C25">
            <v>14</v>
          </cell>
          <cell r="D25"/>
          <cell r="E25">
            <v>-1</v>
          </cell>
          <cell r="F25"/>
          <cell r="G25">
            <v>0</v>
          </cell>
          <cell r="H25"/>
          <cell r="I25" t="str">
            <v>на вывод (заменили на 300гр)</v>
          </cell>
          <cell r="J25"/>
          <cell r="K25"/>
          <cell r="L25">
            <v>-1</v>
          </cell>
          <cell r="M25"/>
          <cell r="N25"/>
          <cell r="O25"/>
          <cell r="P25"/>
          <cell r="Q25">
            <v>-0.2</v>
          </cell>
          <cell r="R25"/>
          <cell r="S25"/>
        </row>
        <row r="26">
          <cell r="A26"/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</row>
        <row r="27">
          <cell r="A27"/>
          <cell r="B27"/>
          <cell r="C27"/>
          <cell r="D27"/>
          <cell r="E27"/>
          <cell r="F27"/>
          <cell r="G27"/>
          <cell r="H27"/>
          <cell r="I27"/>
          <cell r="J27"/>
          <cell r="K27"/>
          <cell r="L27"/>
          <cell r="M27"/>
          <cell r="N27"/>
          <cell r="O27"/>
          <cell r="P27"/>
          <cell r="Q27"/>
          <cell r="R27"/>
          <cell r="S27"/>
        </row>
        <row r="28">
          <cell r="A28"/>
          <cell r="B28"/>
          <cell r="C28"/>
          <cell r="D28"/>
          <cell r="E28"/>
          <cell r="F28"/>
          <cell r="G28"/>
          <cell r="H28"/>
          <cell r="I28"/>
          <cell r="J28"/>
          <cell r="K28"/>
          <cell r="L28"/>
          <cell r="M28"/>
          <cell r="N28"/>
          <cell r="O28"/>
          <cell r="P28"/>
          <cell r="Q28"/>
          <cell r="R28"/>
          <cell r="S28"/>
        </row>
        <row r="29">
          <cell r="A29"/>
          <cell r="B29"/>
          <cell r="C29"/>
          <cell r="D29"/>
          <cell r="E29"/>
          <cell r="F29"/>
          <cell r="G29"/>
          <cell r="H29"/>
          <cell r="I29"/>
          <cell r="J29"/>
          <cell r="K29"/>
          <cell r="L29"/>
          <cell r="M29"/>
          <cell r="N29"/>
          <cell r="O29"/>
          <cell r="P29"/>
          <cell r="Q29"/>
          <cell r="R29"/>
          <cell r="S29"/>
        </row>
        <row r="30">
          <cell r="A30"/>
          <cell r="B30"/>
          <cell r="C30"/>
          <cell r="D30"/>
          <cell r="E30"/>
          <cell r="F30"/>
          <cell r="G30"/>
          <cell r="H30"/>
          <cell r="I30"/>
          <cell r="J30"/>
          <cell r="K30"/>
          <cell r="L30"/>
          <cell r="M30"/>
          <cell r="N30"/>
          <cell r="O30"/>
          <cell r="P30"/>
          <cell r="Q30"/>
          <cell r="R30"/>
          <cell r="S30"/>
        </row>
        <row r="31">
          <cell r="A31"/>
          <cell r="B31"/>
          <cell r="C31"/>
          <cell r="D31"/>
          <cell r="E31"/>
          <cell r="F31"/>
          <cell r="G31"/>
          <cell r="H31"/>
          <cell r="I31"/>
          <cell r="J31"/>
          <cell r="K31"/>
          <cell r="L31"/>
          <cell r="M31"/>
          <cell r="N31"/>
          <cell r="O31"/>
          <cell r="P31"/>
          <cell r="Q31"/>
          <cell r="R31"/>
          <cell r="S31"/>
        </row>
        <row r="32">
          <cell r="A32"/>
          <cell r="B32"/>
          <cell r="C32"/>
          <cell r="D32"/>
          <cell r="E32"/>
          <cell r="F32"/>
          <cell r="G32"/>
          <cell r="H32"/>
          <cell r="I32"/>
          <cell r="J32"/>
          <cell r="K32"/>
          <cell r="L32"/>
          <cell r="M32"/>
          <cell r="N32"/>
          <cell r="O32"/>
          <cell r="P32"/>
          <cell r="Q32"/>
          <cell r="R32"/>
          <cell r="S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/>
          <cell r="K33"/>
          <cell r="L33"/>
          <cell r="M33"/>
          <cell r="N33"/>
          <cell r="O33"/>
          <cell r="P33"/>
          <cell r="Q33"/>
          <cell r="R33"/>
          <cell r="S33"/>
        </row>
        <row r="34">
          <cell r="A34"/>
          <cell r="B34"/>
          <cell r="C34"/>
          <cell r="D34"/>
          <cell r="E34"/>
          <cell r="F34"/>
          <cell r="G34"/>
          <cell r="H34"/>
          <cell r="I34"/>
          <cell r="J34"/>
          <cell r="K34"/>
          <cell r="L34"/>
          <cell r="M34"/>
          <cell r="N34"/>
          <cell r="O34"/>
          <cell r="P34"/>
          <cell r="Q34"/>
          <cell r="R34"/>
          <cell r="S34"/>
        </row>
        <row r="35">
          <cell r="A35"/>
          <cell r="B35"/>
          <cell r="C35"/>
          <cell r="D35"/>
          <cell r="E35"/>
          <cell r="F35"/>
          <cell r="G35"/>
          <cell r="H35"/>
          <cell r="I35"/>
          <cell r="J35"/>
          <cell r="K35"/>
          <cell r="L35"/>
          <cell r="M35"/>
          <cell r="N35"/>
          <cell r="O35"/>
          <cell r="P35"/>
          <cell r="Q35"/>
          <cell r="R35"/>
          <cell r="S35"/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/>
          <cell r="P37"/>
          <cell r="Q37"/>
          <cell r="R37"/>
          <cell r="S37"/>
        </row>
        <row r="38">
          <cell r="A38"/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</row>
        <row r="39">
          <cell r="A39"/>
          <cell r="B39"/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/>
          <cell r="N39"/>
          <cell r="O39"/>
          <cell r="P39"/>
          <cell r="Q39"/>
          <cell r="R39"/>
          <cell r="S39"/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/>
          <cell r="P40"/>
          <cell r="Q40"/>
          <cell r="R40"/>
          <cell r="S40"/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  <cell r="Q41"/>
          <cell r="R41"/>
          <cell r="S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</row>
        <row r="43">
          <cell r="A43"/>
          <cell r="B43"/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/>
          <cell r="P43"/>
          <cell r="Q43"/>
          <cell r="R43"/>
          <cell r="S43"/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/>
          <cell r="P44"/>
          <cell r="Q44"/>
          <cell r="R44"/>
          <cell r="S44"/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/>
          <cell r="P45"/>
          <cell r="Q45"/>
          <cell r="R45"/>
          <cell r="S45"/>
        </row>
        <row r="46">
          <cell r="A46"/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</row>
        <row r="47">
          <cell r="A47"/>
          <cell r="B47"/>
          <cell r="C47"/>
          <cell r="D47"/>
          <cell r="E47"/>
          <cell r="F47"/>
          <cell r="G47"/>
          <cell r="H47"/>
          <cell r="I47"/>
          <cell r="J47"/>
          <cell r="K47"/>
          <cell r="L47"/>
          <cell r="M47"/>
          <cell r="N47"/>
          <cell r="O47"/>
          <cell r="P47"/>
          <cell r="Q47"/>
          <cell r="R47"/>
          <cell r="S47"/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/>
          <cell r="P48"/>
          <cell r="Q48"/>
          <cell r="R48"/>
          <cell r="S48"/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</row>
        <row r="50">
          <cell r="A50"/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</row>
        <row r="51">
          <cell r="A51"/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</row>
        <row r="52">
          <cell r="A52"/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</row>
        <row r="73">
          <cell r="A73"/>
          <cell r="B73"/>
          <cell r="C73"/>
          <cell r="D73"/>
          <cell r="E73"/>
          <cell r="F73"/>
          <cell r="G73"/>
          <cell r="H73"/>
          <cell r="I73"/>
          <cell r="J73"/>
          <cell r="K73"/>
          <cell r="L73"/>
          <cell r="M73"/>
          <cell r="N73"/>
          <cell r="O73"/>
          <cell r="P73"/>
          <cell r="Q73"/>
          <cell r="R73"/>
          <cell r="S73"/>
        </row>
        <row r="74">
          <cell r="A74"/>
          <cell r="B74"/>
          <cell r="C74"/>
          <cell r="D74"/>
          <cell r="E74"/>
          <cell r="F74"/>
          <cell r="G74"/>
          <cell r="H74"/>
          <cell r="I74"/>
          <cell r="J74"/>
          <cell r="K74"/>
          <cell r="L74"/>
          <cell r="M74"/>
          <cell r="N74"/>
          <cell r="O74"/>
          <cell r="P74"/>
          <cell r="Q74"/>
          <cell r="R74"/>
          <cell r="S74"/>
        </row>
        <row r="75">
          <cell r="A75"/>
          <cell r="B75"/>
          <cell r="C75"/>
          <cell r="D75"/>
          <cell r="E75"/>
          <cell r="F75"/>
          <cell r="G75"/>
          <cell r="H75"/>
          <cell r="I75"/>
          <cell r="J75"/>
          <cell r="K75"/>
          <cell r="L75"/>
          <cell r="M75"/>
          <cell r="N75"/>
          <cell r="O75"/>
          <cell r="P75"/>
          <cell r="Q75"/>
          <cell r="R75"/>
          <cell r="S75"/>
        </row>
        <row r="76">
          <cell r="A76"/>
          <cell r="B76"/>
          <cell r="C76"/>
          <cell r="D76"/>
          <cell r="E76"/>
          <cell r="F76"/>
          <cell r="G76"/>
          <cell r="H76"/>
          <cell r="I76"/>
          <cell r="J76"/>
          <cell r="K76"/>
          <cell r="L76"/>
          <cell r="M76"/>
          <cell r="N76"/>
          <cell r="O76"/>
          <cell r="P76"/>
          <cell r="Q76"/>
          <cell r="R76"/>
          <cell r="S76"/>
        </row>
        <row r="77">
          <cell r="A77"/>
          <cell r="B77"/>
          <cell r="C77"/>
          <cell r="D77"/>
          <cell r="E77"/>
          <cell r="F77"/>
          <cell r="G77"/>
          <cell r="H77"/>
          <cell r="I77"/>
          <cell r="J77"/>
          <cell r="K77"/>
          <cell r="L77"/>
          <cell r="M77"/>
          <cell r="N77"/>
          <cell r="O77"/>
          <cell r="P77"/>
          <cell r="Q77"/>
          <cell r="R77"/>
          <cell r="S77"/>
        </row>
        <row r="78">
          <cell r="A78"/>
          <cell r="B78"/>
          <cell r="C78"/>
          <cell r="D78"/>
          <cell r="E78"/>
          <cell r="F78"/>
          <cell r="G78"/>
          <cell r="H78"/>
          <cell r="I78"/>
          <cell r="J78"/>
          <cell r="K78"/>
          <cell r="L78"/>
          <cell r="M78"/>
          <cell r="N78"/>
          <cell r="O78"/>
          <cell r="P78"/>
          <cell r="Q78"/>
          <cell r="R78"/>
          <cell r="S78"/>
        </row>
        <row r="79">
          <cell r="A79"/>
          <cell r="B79"/>
          <cell r="C79"/>
          <cell r="D79"/>
          <cell r="E79"/>
          <cell r="F79"/>
          <cell r="G79"/>
          <cell r="H79"/>
          <cell r="I79"/>
          <cell r="J79"/>
          <cell r="K79"/>
          <cell r="L79"/>
          <cell r="M79"/>
          <cell r="N79"/>
          <cell r="O79"/>
          <cell r="P79"/>
          <cell r="Q79"/>
          <cell r="R79"/>
          <cell r="S79"/>
        </row>
        <row r="80">
          <cell r="A80"/>
          <cell r="B80"/>
          <cell r="C80"/>
          <cell r="D80"/>
          <cell r="E80"/>
          <cell r="F80"/>
          <cell r="G80"/>
          <cell r="H80"/>
          <cell r="I80"/>
          <cell r="J80"/>
          <cell r="K80"/>
          <cell r="L80"/>
          <cell r="M80"/>
          <cell r="N80"/>
          <cell r="O80"/>
          <cell r="P80"/>
          <cell r="Q80"/>
          <cell r="R80"/>
          <cell r="S80"/>
        </row>
        <row r="81">
          <cell r="A81"/>
          <cell r="B81"/>
          <cell r="C81"/>
          <cell r="D81"/>
          <cell r="E81"/>
          <cell r="F81"/>
          <cell r="G81"/>
          <cell r="H81"/>
          <cell r="I81"/>
          <cell r="J81"/>
          <cell r="K81"/>
          <cell r="L81"/>
          <cell r="M81"/>
          <cell r="N81"/>
          <cell r="O81"/>
          <cell r="P81"/>
          <cell r="Q81"/>
          <cell r="R81"/>
          <cell r="S81"/>
        </row>
        <row r="82">
          <cell r="A82"/>
          <cell r="B82"/>
          <cell r="C82"/>
          <cell r="D82"/>
          <cell r="E82"/>
          <cell r="F82"/>
          <cell r="G82"/>
          <cell r="H82"/>
          <cell r="I82"/>
          <cell r="J82"/>
          <cell r="K82"/>
          <cell r="L82"/>
          <cell r="M82"/>
          <cell r="N82"/>
          <cell r="O82"/>
          <cell r="P82"/>
          <cell r="Q82"/>
          <cell r="R82"/>
          <cell r="S82"/>
        </row>
        <row r="83">
          <cell r="A83"/>
          <cell r="B83"/>
          <cell r="C83"/>
          <cell r="D83"/>
          <cell r="E83"/>
          <cell r="F83"/>
          <cell r="G83"/>
          <cell r="H83"/>
          <cell r="I83"/>
          <cell r="J83"/>
          <cell r="K83"/>
          <cell r="L83"/>
          <cell r="M83"/>
          <cell r="N83"/>
          <cell r="O83"/>
          <cell r="P83"/>
          <cell r="Q83"/>
          <cell r="R83"/>
          <cell r="S83"/>
        </row>
        <row r="84">
          <cell r="A84"/>
          <cell r="B84"/>
          <cell r="C84"/>
          <cell r="D84"/>
          <cell r="E84"/>
          <cell r="F84"/>
          <cell r="G84"/>
          <cell r="H84"/>
          <cell r="I84"/>
          <cell r="J84"/>
          <cell r="K84"/>
          <cell r="L84"/>
          <cell r="M84"/>
          <cell r="N84"/>
          <cell r="O84"/>
          <cell r="P84"/>
          <cell r="Q84"/>
          <cell r="R84"/>
          <cell r="S84"/>
        </row>
        <row r="85">
          <cell r="A85"/>
          <cell r="B85"/>
          <cell r="C85"/>
          <cell r="D85"/>
          <cell r="E85"/>
          <cell r="F85"/>
          <cell r="G85"/>
          <cell r="H85"/>
          <cell r="I85"/>
          <cell r="J85"/>
          <cell r="K85"/>
          <cell r="L85"/>
          <cell r="M85"/>
          <cell r="N85"/>
          <cell r="O85"/>
          <cell r="P85"/>
          <cell r="Q85"/>
          <cell r="R85"/>
          <cell r="S85"/>
        </row>
        <row r="86">
          <cell r="A86"/>
          <cell r="B86"/>
          <cell r="C86"/>
          <cell r="D86"/>
          <cell r="E86"/>
          <cell r="F86"/>
          <cell r="G86"/>
          <cell r="H86"/>
          <cell r="I86"/>
          <cell r="J86"/>
          <cell r="K86"/>
          <cell r="L86"/>
          <cell r="M86"/>
          <cell r="N86"/>
          <cell r="O86"/>
          <cell r="P86"/>
          <cell r="Q86"/>
          <cell r="R86"/>
          <cell r="S86"/>
        </row>
        <row r="87">
          <cell r="A87"/>
          <cell r="B87"/>
          <cell r="C87"/>
          <cell r="D87"/>
          <cell r="E87"/>
          <cell r="F87"/>
          <cell r="G87"/>
          <cell r="H87"/>
          <cell r="I87"/>
          <cell r="J87"/>
          <cell r="K87"/>
          <cell r="L87"/>
          <cell r="M87"/>
          <cell r="N87"/>
          <cell r="O87"/>
          <cell r="P87"/>
          <cell r="Q87"/>
          <cell r="R87"/>
          <cell r="S87"/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/>
          <cell r="P88"/>
          <cell r="Q88"/>
          <cell r="R88"/>
          <cell r="S88"/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/>
          <cell r="P89"/>
          <cell r="Q89"/>
          <cell r="R89"/>
          <cell r="S89"/>
        </row>
        <row r="90">
          <cell r="A90"/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</row>
        <row r="91">
          <cell r="A91"/>
          <cell r="B91"/>
          <cell r="C91"/>
          <cell r="D91"/>
          <cell r="E91"/>
          <cell r="F91"/>
          <cell r="G91"/>
          <cell r="H91"/>
          <cell r="I91"/>
          <cell r="J91"/>
          <cell r="K91"/>
          <cell r="L91"/>
          <cell r="M91"/>
          <cell r="N91"/>
          <cell r="O91"/>
          <cell r="P91"/>
          <cell r="Q91"/>
          <cell r="R91"/>
          <cell r="S91"/>
        </row>
        <row r="92">
          <cell r="A92"/>
          <cell r="B92"/>
          <cell r="C92"/>
          <cell r="D92"/>
          <cell r="E92"/>
          <cell r="F92"/>
          <cell r="G92"/>
          <cell r="H92"/>
          <cell r="I92"/>
          <cell r="J92"/>
          <cell r="K92"/>
          <cell r="L92"/>
          <cell r="M92"/>
          <cell r="N92"/>
          <cell r="O92"/>
          <cell r="P92"/>
          <cell r="Q92"/>
          <cell r="R92"/>
          <cell r="S92"/>
        </row>
        <row r="93">
          <cell r="A93"/>
          <cell r="B93"/>
          <cell r="C93"/>
          <cell r="D93"/>
          <cell r="E93"/>
          <cell r="F93"/>
          <cell r="G93"/>
          <cell r="H93"/>
          <cell r="I93"/>
          <cell r="J93"/>
          <cell r="K93"/>
          <cell r="L93"/>
          <cell r="M93"/>
          <cell r="N93"/>
          <cell r="O93"/>
          <cell r="P93"/>
          <cell r="Q93"/>
          <cell r="R93"/>
          <cell r="S93"/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/>
          <cell r="P94"/>
          <cell r="Q94"/>
          <cell r="R94"/>
          <cell r="S94"/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/>
          <cell r="P95"/>
          <cell r="Q95"/>
          <cell r="R95"/>
          <cell r="S95"/>
        </row>
        <row r="96">
          <cell r="A96"/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  <cell r="Q97"/>
          <cell r="R97"/>
          <cell r="S97"/>
        </row>
        <row r="98">
          <cell r="A98"/>
          <cell r="B98"/>
          <cell r="C98"/>
          <cell r="D98"/>
          <cell r="E98"/>
          <cell r="F98"/>
          <cell r="G98"/>
          <cell r="H98"/>
          <cell r="I98"/>
          <cell r="J98"/>
          <cell r="K98"/>
          <cell r="L98"/>
          <cell r="M98"/>
          <cell r="N98"/>
          <cell r="O98"/>
          <cell r="P98"/>
          <cell r="Q98"/>
          <cell r="R98"/>
          <cell r="S98"/>
        </row>
        <row r="99">
          <cell r="A99"/>
          <cell r="B99"/>
          <cell r="C99"/>
          <cell r="D99"/>
          <cell r="E99"/>
          <cell r="F99"/>
          <cell r="G99"/>
          <cell r="H99"/>
          <cell r="I99"/>
          <cell r="J99"/>
          <cell r="K99"/>
          <cell r="L99"/>
          <cell r="M99"/>
          <cell r="N99"/>
          <cell r="O99"/>
          <cell r="P99"/>
          <cell r="Q99"/>
          <cell r="R99"/>
          <cell r="S99"/>
        </row>
        <row r="100">
          <cell r="A100"/>
          <cell r="B100"/>
          <cell r="C100"/>
          <cell r="D100"/>
          <cell r="E100"/>
          <cell r="F100"/>
          <cell r="G100"/>
          <cell r="H100"/>
          <cell r="I100"/>
          <cell r="J100"/>
          <cell r="K100"/>
          <cell r="L100"/>
          <cell r="M100"/>
          <cell r="N100"/>
          <cell r="O100"/>
          <cell r="P100"/>
          <cell r="Q100"/>
          <cell r="R100"/>
          <cell r="S100"/>
        </row>
        <row r="101">
          <cell r="A101"/>
          <cell r="B101"/>
          <cell r="C101"/>
          <cell r="D101"/>
          <cell r="E101"/>
          <cell r="F101"/>
          <cell r="G101"/>
          <cell r="H101"/>
          <cell r="I101"/>
          <cell r="J101"/>
          <cell r="K101"/>
          <cell r="L101"/>
          <cell r="M101"/>
          <cell r="N101"/>
          <cell r="O101"/>
          <cell r="P101"/>
          <cell r="Q101"/>
          <cell r="R101"/>
          <cell r="S101"/>
        </row>
        <row r="102">
          <cell r="A102"/>
          <cell r="B102"/>
          <cell r="C102"/>
          <cell r="D102"/>
          <cell r="E102"/>
          <cell r="F102"/>
          <cell r="G102"/>
          <cell r="H102"/>
          <cell r="I102"/>
          <cell r="J102"/>
          <cell r="K102"/>
          <cell r="L102"/>
          <cell r="M102"/>
          <cell r="N102"/>
          <cell r="O102"/>
          <cell r="P102"/>
          <cell r="Q102"/>
          <cell r="R102"/>
          <cell r="S102"/>
        </row>
        <row r="103">
          <cell r="A103"/>
          <cell r="B103"/>
          <cell r="C103"/>
          <cell r="D103"/>
          <cell r="E103"/>
          <cell r="F103"/>
          <cell r="G103"/>
          <cell r="H103"/>
          <cell r="I103"/>
          <cell r="J103"/>
          <cell r="K103"/>
          <cell r="L103"/>
          <cell r="M103"/>
          <cell r="N103"/>
          <cell r="O103"/>
          <cell r="P103"/>
          <cell r="Q103"/>
          <cell r="R103"/>
          <cell r="S103"/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/>
          <cell r="P104"/>
          <cell r="Q104"/>
          <cell r="R104"/>
          <cell r="S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/>
          <cell r="P105"/>
          <cell r="Q105"/>
          <cell r="R105"/>
          <cell r="S105"/>
        </row>
        <row r="106">
          <cell r="A106"/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</row>
        <row r="107">
          <cell r="A107"/>
          <cell r="B107"/>
          <cell r="C107"/>
          <cell r="D107"/>
          <cell r="E107"/>
          <cell r="F107"/>
          <cell r="G107"/>
          <cell r="H107"/>
          <cell r="I107"/>
          <cell r="J107"/>
          <cell r="K107"/>
          <cell r="L107"/>
          <cell r="M107"/>
          <cell r="N107"/>
          <cell r="O107"/>
          <cell r="P107"/>
          <cell r="Q107"/>
          <cell r="R107"/>
          <cell r="S107"/>
        </row>
        <row r="108">
          <cell r="A108"/>
          <cell r="B108"/>
          <cell r="C108"/>
          <cell r="D108"/>
          <cell r="E108"/>
          <cell r="F108"/>
          <cell r="G108"/>
          <cell r="H108"/>
          <cell r="I108"/>
          <cell r="J108"/>
          <cell r="K108"/>
          <cell r="L108"/>
          <cell r="M108"/>
          <cell r="N108"/>
          <cell r="O108"/>
          <cell r="P108"/>
          <cell r="Q108"/>
          <cell r="R108"/>
          <cell r="S108"/>
        </row>
        <row r="109">
          <cell r="A109"/>
          <cell r="B109"/>
          <cell r="C109"/>
          <cell r="D109"/>
          <cell r="E109"/>
          <cell r="F109"/>
          <cell r="G109"/>
          <cell r="H109"/>
          <cell r="I109"/>
          <cell r="J109"/>
          <cell r="K109"/>
          <cell r="L109"/>
          <cell r="M109"/>
          <cell r="N109"/>
          <cell r="O109"/>
          <cell r="P109"/>
          <cell r="Q109"/>
          <cell r="R109"/>
          <cell r="S109"/>
        </row>
        <row r="110">
          <cell r="A110"/>
          <cell r="B110"/>
          <cell r="C110"/>
          <cell r="D110"/>
          <cell r="E110"/>
          <cell r="F110"/>
          <cell r="G110"/>
          <cell r="H110"/>
          <cell r="I110"/>
          <cell r="J110"/>
          <cell r="K110"/>
          <cell r="L110"/>
          <cell r="M110"/>
          <cell r="N110"/>
          <cell r="O110"/>
          <cell r="P110"/>
          <cell r="Q110"/>
          <cell r="R110"/>
          <cell r="S110"/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  <cell r="Q111"/>
          <cell r="R111"/>
          <cell r="S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  <cell r="Q112"/>
          <cell r="R112"/>
          <cell r="S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  <cell r="Q113"/>
          <cell r="R113"/>
          <cell r="S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  <cell r="Q114"/>
          <cell r="R114"/>
          <cell r="S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  <cell r="Q115"/>
          <cell r="R115"/>
          <cell r="S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  <cell r="Q116"/>
          <cell r="R116"/>
          <cell r="S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  <cell r="Q117"/>
          <cell r="R117"/>
          <cell r="S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  <cell r="Q118"/>
          <cell r="R118"/>
          <cell r="S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  <cell r="Q119"/>
          <cell r="R119"/>
          <cell r="S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  <cell r="Q120"/>
          <cell r="R120"/>
          <cell r="S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  <cell r="Q121"/>
          <cell r="R121"/>
          <cell r="S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  <cell r="Q122"/>
          <cell r="R122"/>
          <cell r="S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  <cell r="Q123"/>
          <cell r="R123"/>
          <cell r="S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  <cell r="Q125"/>
          <cell r="R125"/>
          <cell r="S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  <cell r="Q126"/>
          <cell r="R126"/>
          <cell r="S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  <cell r="Q127"/>
          <cell r="R127"/>
          <cell r="S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  <cell r="Q128"/>
          <cell r="R128"/>
          <cell r="S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  <cell r="Q129"/>
          <cell r="R129"/>
          <cell r="S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  <cell r="Q130"/>
          <cell r="R130"/>
          <cell r="S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  <cell r="Q131"/>
          <cell r="R131"/>
          <cell r="S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  <cell r="Q134"/>
          <cell r="R134"/>
          <cell r="S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  <cell r="Q135"/>
          <cell r="R135"/>
          <cell r="S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  <cell r="Q136"/>
          <cell r="R136"/>
          <cell r="S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  <cell r="Q137"/>
          <cell r="R137"/>
          <cell r="S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  <cell r="Q138"/>
          <cell r="R138"/>
          <cell r="S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  <cell r="Q139"/>
          <cell r="R139"/>
          <cell r="S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  <cell r="Q140"/>
          <cell r="R140"/>
          <cell r="S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  <cell r="Q144"/>
          <cell r="R144"/>
          <cell r="S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  <cell r="Q145"/>
          <cell r="R145"/>
          <cell r="S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  <cell r="Q146"/>
          <cell r="R146"/>
          <cell r="S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  <cell r="Q147"/>
          <cell r="R147"/>
          <cell r="S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  <cell r="Q148"/>
          <cell r="R148"/>
          <cell r="S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  <cell r="Q149"/>
          <cell r="R149"/>
          <cell r="S149"/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/>
          <cell r="P150"/>
          <cell r="Q150"/>
          <cell r="R150"/>
          <cell r="S150"/>
        </row>
        <row r="151">
          <cell r="A151"/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</row>
        <row r="152">
          <cell r="A152"/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</row>
        <row r="153">
          <cell r="A153"/>
          <cell r="B153"/>
          <cell r="C153"/>
          <cell r="D153"/>
          <cell r="E153"/>
          <cell r="F153"/>
          <cell r="G153"/>
          <cell r="H153"/>
          <cell r="I153"/>
          <cell r="J153"/>
          <cell r="K153"/>
          <cell r="L153"/>
          <cell r="M153"/>
          <cell r="N153"/>
          <cell r="O153"/>
          <cell r="P153"/>
          <cell r="Q153"/>
          <cell r="R153"/>
          <cell r="S153"/>
        </row>
        <row r="154">
          <cell r="A154"/>
          <cell r="B154"/>
          <cell r="C154"/>
          <cell r="D154"/>
          <cell r="E154"/>
          <cell r="F154"/>
          <cell r="G154"/>
          <cell r="H154"/>
          <cell r="I154"/>
          <cell r="J154"/>
          <cell r="K154"/>
          <cell r="L154"/>
          <cell r="M154"/>
          <cell r="N154"/>
          <cell r="O154"/>
          <cell r="P154"/>
          <cell r="Q154"/>
          <cell r="R154"/>
          <cell r="S154"/>
        </row>
        <row r="155">
          <cell r="A155"/>
          <cell r="B155"/>
          <cell r="C155"/>
          <cell r="D155"/>
          <cell r="E155"/>
          <cell r="F155"/>
          <cell r="G155"/>
          <cell r="H155"/>
          <cell r="I155"/>
          <cell r="J155"/>
          <cell r="K155"/>
          <cell r="L155"/>
          <cell r="M155"/>
          <cell r="N155"/>
          <cell r="O155"/>
          <cell r="P155"/>
          <cell r="Q155"/>
          <cell r="R155"/>
          <cell r="S155"/>
        </row>
        <row r="156">
          <cell r="A156"/>
          <cell r="B156"/>
          <cell r="C156"/>
          <cell r="D156"/>
          <cell r="E156"/>
          <cell r="F156"/>
          <cell r="G156"/>
          <cell r="H156"/>
          <cell r="I156"/>
          <cell r="J156"/>
          <cell r="K156"/>
          <cell r="L156"/>
          <cell r="M156"/>
          <cell r="N156"/>
          <cell r="O156"/>
          <cell r="P156"/>
          <cell r="Q156"/>
          <cell r="R156"/>
          <cell r="S156"/>
        </row>
        <row r="157">
          <cell r="A157"/>
          <cell r="B157"/>
          <cell r="C157"/>
          <cell r="D157"/>
          <cell r="E157"/>
          <cell r="F157"/>
          <cell r="G157"/>
          <cell r="H157"/>
          <cell r="I157"/>
          <cell r="J157"/>
          <cell r="K157"/>
          <cell r="L157"/>
          <cell r="M157"/>
          <cell r="N157"/>
          <cell r="O157"/>
          <cell r="P157"/>
          <cell r="Q157"/>
          <cell r="R157"/>
          <cell r="S157"/>
        </row>
        <row r="158">
          <cell r="A158"/>
          <cell r="B158"/>
          <cell r="C158"/>
          <cell r="D158"/>
          <cell r="E158"/>
          <cell r="F158"/>
          <cell r="G158"/>
          <cell r="H158"/>
          <cell r="I158"/>
          <cell r="J158"/>
          <cell r="K158"/>
          <cell r="L158"/>
          <cell r="M158"/>
          <cell r="N158"/>
          <cell r="O158"/>
          <cell r="P158"/>
          <cell r="Q158"/>
          <cell r="R158"/>
          <cell r="S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/>
          <cell r="K159"/>
          <cell r="L159"/>
          <cell r="M159"/>
          <cell r="N159"/>
          <cell r="O159"/>
          <cell r="P159"/>
          <cell r="Q159"/>
          <cell r="R159"/>
          <cell r="S159"/>
        </row>
        <row r="160">
          <cell r="A160"/>
          <cell r="B160"/>
          <cell r="C160"/>
          <cell r="D160"/>
          <cell r="E160"/>
          <cell r="F160"/>
          <cell r="G160"/>
          <cell r="H160"/>
          <cell r="I160"/>
          <cell r="J160"/>
          <cell r="K160"/>
          <cell r="L160"/>
          <cell r="M160"/>
          <cell r="N160"/>
          <cell r="O160"/>
          <cell r="P160"/>
          <cell r="Q160"/>
          <cell r="R160"/>
          <cell r="S160"/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/>
          <cell r="P161"/>
          <cell r="Q161"/>
          <cell r="R161"/>
          <cell r="S161"/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/>
          <cell r="P162"/>
          <cell r="Q162"/>
          <cell r="R162"/>
          <cell r="S162"/>
        </row>
        <row r="163">
          <cell r="A163"/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</row>
        <row r="164">
          <cell r="A164"/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</row>
        <row r="165">
          <cell r="A165"/>
          <cell r="B165"/>
          <cell r="C165"/>
          <cell r="D165"/>
          <cell r="E165"/>
          <cell r="F165"/>
          <cell r="G165"/>
          <cell r="H165"/>
          <cell r="I165"/>
          <cell r="J165"/>
          <cell r="K165"/>
          <cell r="L165"/>
          <cell r="M165"/>
          <cell r="N165"/>
          <cell r="O165"/>
          <cell r="P165"/>
          <cell r="Q165"/>
          <cell r="R165"/>
          <cell r="S165"/>
        </row>
        <row r="166">
          <cell r="A166"/>
          <cell r="B166"/>
          <cell r="C166"/>
          <cell r="D166"/>
          <cell r="E166"/>
          <cell r="F166"/>
          <cell r="G166"/>
          <cell r="H166"/>
          <cell r="I166"/>
          <cell r="J166"/>
          <cell r="K166"/>
          <cell r="L166"/>
          <cell r="M166"/>
          <cell r="N166"/>
          <cell r="O166"/>
          <cell r="P166"/>
          <cell r="Q166"/>
          <cell r="R166"/>
          <cell r="S166"/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/>
          <cell r="P167"/>
          <cell r="Q167"/>
          <cell r="R167"/>
          <cell r="S167"/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/>
          <cell r="P168"/>
          <cell r="Q168"/>
          <cell r="R168"/>
          <cell r="S168"/>
        </row>
        <row r="169">
          <cell r="A169"/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</row>
        <row r="170">
          <cell r="A170"/>
          <cell r="B170"/>
          <cell r="C170"/>
          <cell r="D170"/>
          <cell r="E170"/>
          <cell r="F170"/>
          <cell r="G170"/>
          <cell r="H170"/>
          <cell r="I170"/>
          <cell r="J170"/>
          <cell r="K170"/>
          <cell r="L170"/>
          <cell r="M170"/>
          <cell r="N170"/>
          <cell r="O170"/>
          <cell r="P170"/>
          <cell r="Q170"/>
          <cell r="R170"/>
          <cell r="S170"/>
        </row>
        <row r="171">
          <cell r="A171"/>
          <cell r="B171"/>
          <cell r="C171"/>
          <cell r="D171"/>
          <cell r="E171"/>
          <cell r="F171"/>
          <cell r="G171"/>
          <cell r="H171"/>
          <cell r="I171"/>
          <cell r="J171"/>
          <cell r="K171"/>
          <cell r="L171"/>
          <cell r="M171"/>
          <cell r="N171"/>
          <cell r="O171"/>
          <cell r="P171"/>
          <cell r="Q171"/>
          <cell r="R171"/>
          <cell r="S171"/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/>
          <cell r="P172"/>
          <cell r="Q172"/>
          <cell r="R172"/>
          <cell r="S172"/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/>
          <cell r="P173"/>
          <cell r="Q173"/>
          <cell r="R173"/>
          <cell r="S173"/>
        </row>
        <row r="174">
          <cell r="A174"/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</row>
        <row r="175">
          <cell r="A175"/>
          <cell r="B175"/>
          <cell r="C175"/>
          <cell r="D175"/>
          <cell r="E175"/>
          <cell r="F175"/>
          <cell r="G175"/>
          <cell r="H175"/>
          <cell r="I175"/>
          <cell r="J175"/>
          <cell r="K175"/>
          <cell r="L175"/>
          <cell r="M175"/>
          <cell r="N175"/>
          <cell r="O175"/>
          <cell r="P175"/>
          <cell r="Q175"/>
          <cell r="R175"/>
          <cell r="S175"/>
        </row>
        <row r="176">
          <cell r="A176"/>
          <cell r="B176"/>
          <cell r="C176"/>
          <cell r="D176"/>
          <cell r="E176"/>
          <cell r="F176"/>
          <cell r="G176"/>
          <cell r="H176"/>
          <cell r="I176"/>
          <cell r="J176"/>
          <cell r="K176"/>
          <cell r="L176"/>
          <cell r="M176"/>
          <cell r="N176"/>
          <cell r="O176"/>
          <cell r="P176"/>
          <cell r="Q176"/>
          <cell r="R176"/>
          <cell r="S176"/>
        </row>
        <row r="177">
          <cell r="A177"/>
          <cell r="B177"/>
          <cell r="C177"/>
          <cell r="D177"/>
          <cell r="E177"/>
          <cell r="F177"/>
          <cell r="G177"/>
          <cell r="H177"/>
          <cell r="I177"/>
          <cell r="J177"/>
          <cell r="K177"/>
          <cell r="L177"/>
          <cell r="M177"/>
          <cell r="N177"/>
          <cell r="O177"/>
          <cell r="P177"/>
          <cell r="Q177"/>
          <cell r="R177"/>
          <cell r="S177"/>
        </row>
        <row r="178">
          <cell r="A178"/>
          <cell r="B178"/>
          <cell r="C178"/>
          <cell r="D178"/>
          <cell r="E178"/>
          <cell r="F178"/>
          <cell r="G178"/>
          <cell r="H178"/>
          <cell r="I178"/>
          <cell r="J178"/>
          <cell r="K178"/>
          <cell r="L178"/>
          <cell r="M178"/>
          <cell r="N178"/>
          <cell r="O178"/>
          <cell r="P178"/>
          <cell r="Q178"/>
          <cell r="R178"/>
          <cell r="S178"/>
        </row>
        <row r="179">
          <cell r="A179"/>
          <cell r="B179"/>
          <cell r="C179"/>
          <cell r="D179"/>
          <cell r="E179"/>
          <cell r="F179"/>
          <cell r="G179"/>
          <cell r="H179"/>
          <cell r="I179"/>
          <cell r="J179"/>
          <cell r="K179"/>
          <cell r="L179"/>
          <cell r="M179"/>
          <cell r="N179"/>
          <cell r="O179"/>
          <cell r="P179"/>
          <cell r="Q179"/>
          <cell r="R179"/>
          <cell r="S179"/>
        </row>
        <row r="180">
          <cell r="A180"/>
          <cell r="B180"/>
          <cell r="C180"/>
          <cell r="D180"/>
          <cell r="E180"/>
          <cell r="F180"/>
          <cell r="G180"/>
          <cell r="H180"/>
          <cell r="I180"/>
          <cell r="J180"/>
          <cell r="K180"/>
          <cell r="L180"/>
          <cell r="M180"/>
          <cell r="N180"/>
          <cell r="O180"/>
          <cell r="P180"/>
          <cell r="Q180"/>
          <cell r="R180"/>
          <cell r="S180"/>
        </row>
        <row r="181">
          <cell r="A181"/>
          <cell r="B181"/>
          <cell r="C181"/>
          <cell r="D181"/>
          <cell r="E181"/>
          <cell r="F181"/>
          <cell r="G181"/>
          <cell r="H181"/>
          <cell r="I181"/>
          <cell r="J181"/>
          <cell r="K181"/>
          <cell r="L181"/>
          <cell r="M181"/>
          <cell r="N181"/>
          <cell r="O181"/>
          <cell r="P181"/>
          <cell r="Q181"/>
          <cell r="R181"/>
          <cell r="S181"/>
        </row>
        <row r="182">
          <cell r="A182"/>
          <cell r="B182"/>
          <cell r="C182"/>
          <cell r="D182"/>
          <cell r="E182"/>
          <cell r="F182"/>
          <cell r="G182"/>
          <cell r="H182"/>
          <cell r="I182"/>
          <cell r="J182"/>
          <cell r="K182"/>
          <cell r="L182"/>
          <cell r="M182"/>
          <cell r="N182"/>
          <cell r="O182"/>
          <cell r="P182"/>
          <cell r="Q182"/>
          <cell r="R182"/>
          <cell r="S182"/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/>
          <cell r="P183"/>
          <cell r="Q183"/>
          <cell r="R183"/>
          <cell r="S183"/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/>
          <cell r="P184"/>
          <cell r="Q184"/>
          <cell r="R184"/>
          <cell r="S184"/>
        </row>
        <row r="185">
          <cell r="A185"/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</row>
        <row r="186">
          <cell r="A186"/>
          <cell r="B186"/>
          <cell r="C186"/>
          <cell r="D186"/>
          <cell r="E186"/>
          <cell r="F186"/>
          <cell r="G186"/>
          <cell r="H186"/>
          <cell r="I186"/>
          <cell r="J186"/>
          <cell r="K186"/>
          <cell r="L186"/>
          <cell r="M186"/>
          <cell r="N186"/>
          <cell r="O186"/>
          <cell r="P186"/>
          <cell r="Q186"/>
          <cell r="R186"/>
          <cell r="S186"/>
        </row>
        <row r="187">
          <cell r="A187"/>
          <cell r="B187"/>
          <cell r="C187"/>
          <cell r="D187"/>
          <cell r="E187"/>
          <cell r="F187"/>
          <cell r="G187"/>
          <cell r="H187"/>
          <cell r="I187"/>
          <cell r="J187"/>
          <cell r="K187"/>
          <cell r="L187"/>
          <cell r="M187"/>
          <cell r="N187"/>
          <cell r="O187"/>
          <cell r="P187"/>
          <cell r="Q187"/>
          <cell r="R187"/>
          <cell r="S187"/>
        </row>
        <row r="188">
          <cell r="A188"/>
          <cell r="B188"/>
          <cell r="C188"/>
          <cell r="D188"/>
          <cell r="E188"/>
          <cell r="F188"/>
          <cell r="G188"/>
          <cell r="H188"/>
          <cell r="I188"/>
          <cell r="J188"/>
          <cell r="K188"/>
          <cell r="L188"/>
          <cell r="M188"/>
          <cell r="N188"/>
          <cell r="O188"/>
          <cell r="P188"/>
          <cell r="Q188"/>
          <cell r="R188"/>
          <cell r="S188"/>
        </row>
        <row r="189">
          <cell r="A189"/>
          <cell r="B189"/>
          <cell r="C189"/>
          <cell r="D189"/>
          <cell r="E189"/>
          <cell r="F189"/>
          <cell r="G189"/>
          <cell r="H189"/>
          <cell r="I189"/>
          <cell r="J189"/>
          <cell r="K189"/>
          <cell r="L189"/>
          <cell r="M189"/>
          <cell r="N189"/>
          <cell r="O189"/>
          <cell r="P189"/>
          <cell r="Q189"/>
          <cell r="R189"/>
          <cell r="S189"/>
        </row>
        <row r="190">
          <cell r="A190"/>
          <cell r="B190"/>
          <cell r="C190"/>
          <cell r="D190"/>
          <cell r="E190"/>
          <cell r="F190"/>
          <cell r="G190"/>
          <cell r="H190"/>
          <cell r="I190"/>
          <cell r="J190"/>
          <cell r="K190"/>
          <cell r="L190"/>
          <cell r="M190"/>
          <cell r="N190"/>
          <cell r="O190"/>
          <cell r="P190"/>
          <cell r="Q190"/>
          <cell r="R190"/>
          <cell r="S190"/>
        </row>
        <row r="191">
          <cell r="A191"/>
          <cell r="B191"/>
          <cell r="C191"/>
          <cell r="D191"/>
          <cell r="E191"/>
          <cell r="F191"/>
          <cell r="G191"/>
          <cell r="H191"/>
          <cell r="I191"/>
          <cell r="J191"/>
          <cell r="K191"/>
          <cell r="L191"/>
          <cell r="M191"/>
          <cell r="N191"/>
          <cell r="O191"/>
          <cell r="P191"/>
          <cell r="Q191"/>
          <cell r="R191"/>
          <cell r="S191"/>
        </row>
        <row r="192">
          <cell r="A192"/>
          <cell r="B192"/>
          <cell r="C192"/>
          <cell r="D192"/>
          <cell r="E192"/>
          <cell r="F192"/>
          <cell r="G192"/>
          <cell r="H192"/>
          <cell r="I192"/>
          <cell r="J192"/>
          <cell r="K192"/>
          <cell r="L192"/>
          <cell r="M192"/>
          <cell r="N192"/>
          <cell r="O192"/>
          <cell r="P192"/>
          <cell r="Q192"/>
          <cell r="R192"/>
          <cell r="S192"/>
        </row>
        <row r="193">
          <cell r="A193"/>
          <cell r="B193"/>
          <cell r="C193"/>
          <cell r="D193"/>
          <cell r="E193"/>
          <cell r="F193"/>
          <cell r="G193"/>
          <cell r="H193"/>
          <cell r="I193"/>
          <cell r="J193"/>
          <cell r="K193"/>
          <cell r="L193"/>
          <cell r="M193"/>
          <cell r="N193"/>
          <cell r="O193"/>
          <cell r="P193"/>
          <cell r="Q193"/>
          <cell r="R193"/>
          <cell r="S193"/>
        </row>
        <row r="194">
          <cell r="A194"/>
          <cell r="B194"/>
          <cell r="C194"/>
          <cell r="D194"/>
          <cell r="E194"/>
          <cell r="F194"/>
          <cell r="G194"/>
          <cell r="H194"/>
          <cell r="I194"/>
          <cell r="J194"/>
          <cell r="K194"/>
          <cell r="L194"/>
          <cell r="M194"/>
          <cell r="N194"/>
          <cell r="O194"/>
          <cell r="P194"/>
          <cell r="Q194"/>
          <cell r="R194"/>
          <cell r="S194"/>
        </row>
        <row r="195">
          <cell r="A195"/>
          <cell r="B195"/>
          <cell r="C195"/>
          <cell r="D195"/>
          <cell r="E195"/>
          <cell r="F195"/>
          <cell r="G195"/>
          <cell r="H195"/>
          <cell r="I195"/>
          <cell r="J195"/>
          <cell r="K195"/>
          <cell r="L195"/>
          <cell r="M195"/>
          <cell r="N195"/>
          <cell r="O195"/>
          <cell r="P195"/>
          <cell r="Q195"/>
          <cell r="R195"/>
          <cell r="S195"/>
        </row>
        <row r="196">
          <cell r="A196"/>
          <cell r="B196"/>
          <cell r="C196"/>
          <cell r="D196"/>
          <cell r="E196"/>
          <cell r="F196"/>
          <cell r="G196"/>
          <cell r="H196"/>
          <cell r="I196"/>
          <cell r="J196"/>
          <cell r="K196"/>
          <cell r="L196"/>
          <cell r="M196"/>
          <cell r="N196"/>
          <cell r="O196"/>
          <cell r="P196"/>
          <cell r="Q196"/>
          <cell r="R196"/>
          <cell r="S196"/>
        </row>
        <row r="197">
          <cell r="A197"/>
          <cell r="B197"/>
          <cell r="C197"/>
          <cell r="D197"/>
          <cell r="E197"/>
          <cell r="F197"/>
          <cell r="G197"/>
          <cell r="H197"/>
          <cell r="I197"/>
          <cell r="J197"/>
          <cell r="K197"/>
          <cell r="L197"/>
          <cell r="M197"/>
          <cell r="N197"/>
          <cell r="O197"/>
          <cell r="P197"/>
          <cell r="Q197"/>
          <cell r="R197"/>
          <cell r="S197"/>
        </row>
        <row r="198">
          <cell r="A198"/>
          <cell r="B198"/>
          <cell r="C198"/>
          <cell r="D198"/>
          <cell r="E198"/>
          <cell r="F198"/>
          <cell r="G198"/>
          <cell r="H198"/>
          <cell r="I198"/>
          <cell r="J198"/>
          <cell r="K198"/>
          <cell r="L198"/>
          <cell r="M198"/>
          <cell r="N198"/>
          <cell r="O198"/>
          <cell r="P198"/>
          <cell r="Q198"/>
          <cell r="R198"/>
          <cell r="S198"/>
        </row>
        <row r="199">
          <cell r="A199"/>
          <cell r="B199"/>
          <cell r="C199"/>
          <cell r="D199"/>
          <cell r="E199"/>
          <cell r="F199"/>
          <cell r="G199"/>
          <cell r="H199"/>
          <cell r="I199"/>
          <cell r="J199"/>
          <cell r="K199"/>
          <cell r="L199"/>
          <cell r="M199"/>
          <cell r="N199"/>
          <cell r="O199"/>
          <cell r="P199"/>
          <cell r="Q199"/>
          <cell r="R199"/>
          <cell r="S199"/>
        </row>
        <row r="200">
          <cell r="A200"/>
          <cell r="B200"/>
          <cell r="C200"/>
          <cell r="D200"/>
          <cell r="E200"/>
          <cell r="F200"/>
          <cell r="G200"/>
          <cell r="H200"/>
          <cell r="I200"/>
          <cell r="J200"/>
          <cell r="K200"/>
          <cell r="L200"/>
          <cell r="M200"/>
          <cell r="N200"/>
          <cell r="O200"/>
          <cell r="P200"/>
          <cell r="Q200"/>
          <cell r="R200"/>
          <cell r="S200"/>
        </row>
        <row r="201">
          <cell r="A201"/>
          <cell r="B201"/>
          <cell r="C201"/>
          <cell r="D201"/>
          <cell r="E201"/>
          <cell r="F201"/>
          <cell r="G201"/>
          <cell r="H201"/>
          <cell r="I201"/>
          <cell r="J201"/>
          <cell r="K201"/>
          <cell r="L201"/>
          <cell r="M201"/>
          <cell r="N201"/>
          <cell r="O201"/>
          <cell r="P201"/>
          <cell r="Q201"/>
          <cell r="R201"/>
          <cell r="S201"/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/>
          <cell r="P202"/>
          <cell r="Q202"/>
          <cell r="R202"/>
          <cell r="S202"/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/>
          <cell r="P203"/>
          <cell r="Q203"/>
          <cell r="R203"/>
          <cell r="S203"/>
        </row>
        <row r="204">
          <cell r="A204"/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</row>
        <row r="205">
          <cell r="A205"/>
          <cell r="B205"/>
          <cell r="C205"/>
          <cell r="D205"/>
          <cell r="E205"/>
          <cell r="F205"/>
          <cell r="G205"/>
          <cell r="H205"/>
          <cell r="I205"/>
          <cell r="J205"/>
          <cell r="K205"/>
          <cell r="L205"/>
          <cell r="M205"/>
          <cell r="N205"/>
          <cell r="O205"/>
          <cell r="P205"/>
          <cell r="Q205"/>
          <cell r="R205"/>
          <cell r="S205"/>
        </row>
        <row r="206">
          <cell r="A206"/>
          <cell r="B206"/>
          <cell r="C206"/>
          <cell r="D206"/>
          <cell r="E206"/>
          <cell r="F206"/>
          <cell r="G206"/>
          <cell r="H206"/>
          <cell r="I206"/>
          <cell r="J206"/>
          <cell r="K206"/>
          <cell r="L206"/>
          <cell r="M206"/>
          <cell r="N206"/>
          <cell r="O206"/>
          <cell r="P206"/>
          <cell r="Q206"/>
          <cell r="R206"/>
          <cell r="S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/>
          <cell r="K207"/>
          <cell r="L207"/>
          <cell r="M207"/>
          <cell r="N207"/>
          <cell r="O207"/>
          <cell r="P207"/>
          <cell r="Q207"/>
          <cell r="R207"/>
          <cell r="S207"/>
        </row>
        <row r="208">
          <cell r="A208"/>
          <cell r="B208"/>
          <cell r="C208"/>
          <cell r="D208"/>
          <cell r="E208"/>
          <cell r="F208"/>
          <cell r="G208"/>
          <cell r="H208"/>
          <cell r="I208"/>
          <cell r="J208"/>
          <cell r="K208"/>
          <cell r="L208"/>
          <cell r="M208"/>
          <cell r="N208"/>
          <cell r="O208"/>
          <cell r="P208"/>
          <cell r="Q208"/>
          <cell r="R208"/>
          <cell r="S208"/>
        </row>
        <row r="209">
          <cell r="A209"/>
          <cell r="B209"/>
          <cell r="C209"/>
          <cell r="D209"/>
          <cell r="E209"/>
          <cell r="F209"/>
          <cell r="G209"/>
          <cell r="H209"/>
          <cell r="I209"/>
          <cell r="J209"/>
          <cell r="K209"/>
          <cell r="L209"/>
          <cell r="M209"/>
          <cell r="N209"/>
          <cell r="O209"/>
          <cell r="P209"/>
          <cell r="Q209"/>
          <cell r="R209"/>
          <cell r="S209"/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/>
          <cell r="P210"/>
          <cell r="Q210"/>
          <cell r="R210"/>
          <cell r="S210"/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/>
          <cell r="P211"/>
          <cell r="Q211"/>
          <cell r="R211"/>
          <cell r="S211"/>
        </row>
        <row r="212">
          <cell r="A212"/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</row>
        <row r="213">
          <cell r="A213"/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</row>
        <row r="214">
          <cell r="A214"/>
          <cell r="B214"/>
          <cell r="C214"/>
          <cell r="D214"/>
          <cell r="E214"/>
          <cell r="F214"/>
          <cell r="G214"/>
          <cell r="H214"/>
          <cell r="I214"/>
          <cell r="J214"/>
          <cell r="K214"/>
          <cell r="L214"/>
          <cell r="M214"/>
          <cell r="N214"/>
          <cell r="O214"/>
          <cell r="P214"/>
          <cell r="Q214"/>
          <cell r="R214"/>
          <cell r="S214"/>
        </row>
        <row r="215">
          <cell r="A215"/>
          <cell r="B215"/>
          <cell r="C215"/>
          <cell r="D215"/>
          <cell r="E215"/>
          <cell r="F215"/>
          <cell r="G215"/>
          <cell r="H215"/>
          <cell r="I215"/>
          <cell r="J215"/>
          <cell r="K215"/>
          <cell r="L215"/>
          <cell r="M215"/>
          <cell r="N215"/>
          <cell r="O215"/>
          <cell r="P215"/>
          <cell r="Q215"/>
          <cell r="R215"/>
          <cell r="S215"/>
        </row>
        <row r="216">
          <cell r="A216"/>
          <cell r="B216"/>
          <cell r="C216"/>
          <cell r="D216"/>
          <cell r="E216"/>
          <cell r="F216"/>
          <cell r="G216"/>
          <cell r="H216"/>
          <cell r="I216"/>
          <cell r="J216"/>
          <cell r="K216"/>
          <cell r="L216"/>
          <cell r="M216"/>
          <cell r="N216"/>
          <cell r="O216"/>
          <cell r="P216"/>
          <cell r="Q216"/>
          <cell r="R216"/>
          <cell r="S216"/>
        </row>
        <row r="217">
          <cell r="A217"/>
          <cell r="B217"/>
          <cell r="C217"/>
          <cell r="D217"/>
          <cell r="E217"/>
          <cell r="F217"/>
          <cell r="G217"/>
          <cell r="H217"/>
          <cell r="I217"/>
          <cell r="J217"/>
          <cell r="K217"/>
          <cell r="L217"/>
          <cell r="M217"/>
          <cell r="N217"/>
          <cell r="O217"/>
          <cell r="P217"/>
          <cell r="Q217"/>
          <cell r="R217"/>
          <cell r="S217"/>
        </row>
        <row r="218">
          <cell r="A218"/>
          <cell r="B218"/>
          <cell r="C218"/>
          <cell r="D218"/>
          <cell r="E218"/>
          <cell r="F218"/>
          <cell r="G218"/>
          <cell r="H218"/>
          <cell r="I218"/>
          <cell r="J218"/>
          <cell r="K218"/>
          <cell r="L218"/>
          <cell r="M218"/>
          <cell r="N218"/>
          <cell r="O218"/>
          <cell r="P218"/>
          <cell r="Q218"/>
          <cell r="R218"/>
          <cell r="S218"/>
        </row>
        <row r="219">
          <cell r="A219"/>
          <cell r="B219"/>
          <cell r="C219"/>
          <cell r="D219"/>
          <cell r="E219"/>
          <cell r="F219"/>
          <cell r="G219"/>
          <cell r="H219"/>
          <cell r="I219"/>
          <cell r="J219"/>
          <cell r="K219"/>
          <cell r="L219"/>
          <cell r="M219"/>
          <cell r="N219"/>
          <cell r="O219"/>
          <cell r="P219"/>
          <cell r="Q219"/>
          <cell r="R219"/>
          <cell r="S219"/>
        </row>
        <row r="220">
          <cell r="A220"/>
          <cell r="B220"/>
          <cell r="C220"/>
          <cell r="D220"/>
          <cell r="E220"/>
          <cell r="F220"/>
          <cell r="G220"/>
          <cell r="H220"/>
          <cell r="I220"/>
          <cell r="J220"/>
          <cell r="K220"/>
          <cell r="L220"/>
          <cell r="M220"/>
          <cell r="N220"/>
          <cell r="O220"/>
          <cell r="P220"/>
          <cell r="Q220"/>
          <cell r="R220"/>
          <cell r="S220"/>
        </row>
        <row r="221">
          <cell r="A221"/>
          <cell r="B221"/>
          <cell r="C221"/>
          <cell r="D221"/>
          <cell r="E221"/>
          <cell r="F221"/>
          <cell r="G221"/>
          <cell r="H221"/>
          <cell r="I221"/>
          <cell r="J221"/>
          <cell r="K221"/>
          <cell r="L221"/>
          <cell r="M221"/>
          <cell r="N221"/>
          <cell r="O221"/>
          <cell r="P221"/>
          <cell r="Q221"/>
          <cell r="R221"/>
          <cell r="S221"/>
        </row>
        <row r="222">
          <cell r="A222"/>
          <cell r="B222"/>
          <cell r="C222"/>
          <cell r="D222"/>
          <cell r="E222"/>
          <cell r="F222"/>
          <cell r="G222"/>
          <cell r="H222"/>
          <cell r="I222"/>
          <cell r="J222"/>
          <cell r="K222"/>
          <cell r="L222"/>
          <cell r="M222"/>
          <cell r="N222"/>
          <cell r="O222"/>
          <cell r="P222"/>
          <cell r="Q222"/>
          <cell r="R222"/>
          <cell r="S222"/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/>
          <cell r="P223"/>
          <cell r="Q223"/>
          <cell r="R223"/>
          <cell r="S223"/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/>
          <cell r="P224"/>
          <cell r="Q224"/>
          <cell r="R224"/>
          <cell r="S224"/>
        </row>
        <row r="225">
          <cell r="A225"/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</row>
        <row r="226">
          <cell r="A226"/>
          <cell r="B226"/>
          <cell r="C226"/>
          <cell r="D226"/>
          <cell r="E226"/>
          <cell r="F226"/>
          <cell r="G226"/>
          <cell r="H226"/>
          <cell r="I226"/>
          <cell r="J226"/>
          <cell r="K226"/>
          <cell r="L226"/>
          <cell r="M226"/>
          <cell r="N226"/>
          <cell r="O226"/>
          <cell r="P226"/>
          <cell r="Q226"/>
          <cell r="R226"/>
          <cell r="S226"/>
        </row>
        <row r="227">
          <cell r="A227"/>
          <cell r="B227"/>
          <cell r="C227"/>
          <cell r="D227"/>
          <cell r="E227"/>
          <cell r="F227"/>
          <cell r="G227"/>
          <cell r="H227"/>
          <cell r="I227"/>
          <cell r="J227"/>
          <cell r="K227"/>
          <cell r="L227"/>
          <cell r="M227"/>
          <cell r="N227"/>
          <cell r="O227"/>
          <cell r="P227"/>
          <cell r="Q227"/>
          <cell r="R227"/>
          <cell r="S227"/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/>
          <cell r="P228"/>
          <cell r="Q228"/>
          <cell r="R228"/>
          <cell r="S228"/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/>
          <cell r="P229"/>
          <cell r="Q229"/>
          <cell r="R229"/>
          <cell r="S229"/>
        </row>
        <row r="230">
          <cell r="A230"/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</row>
        <row r="231">
          <cell r="A231"/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</row>
        <row r="232">
          <cell r="A232"/>
          <cell r="B232"/>
          <cell r="C232"/>
          <cell r="D232"/>
          <cell r="E232"/>
          <cell r="F232"/>
          <cell r="G232"/>
          <cell r="H232"/>
          <cell r="I232"/>
          <cell r="J232"/>
          <cell r="K232"/>
          <cell r="L232"/>
          <cell r="M232"/>
          <cell r="N232"/>
          <cell r="O232"/>
          <cell r="P232"/>
          <cell r="Q232"/>
          <cell r="R232"/>
          <cell r="S232"/>
        </row>
        <row r="233">
          <cell r="A233"/>
          <cell r="B233"/>
          <cell r="C233"/>
          <cell r="D233"/>
          <cell r="E233"/>
          <cell r="F233"/>
          <cell r="G233"/>
          <cell r="H233"/>
          <cell r="I233"/>
          <cell r="J233"/>
          <cell r="K233"/>
          <cell r="L233"/>
          <cell r="M233"/>
          <cell r="N233"/>
          <cell r="O233"/>
          <cell r="P233"/>
          <cell r="Q233"/>
          <cell r="R233"/>
          <cell r="S233"/>
        </row>
        <row r="234">
          <cell r="A234"/>
          <cell r="B234"/>
          <cell r="C234"/>
          <cell r="D234"/>
          <cell r="E234"/>
          <cell r="F234"/>
          <cell r="G234"/>
          <cell r="H234"/>
          <cell r="I234"/>
          <cell r="J234"/>
          <cell r="K234"/>
          <cell r="L234"/>
          <cell r="M234"/>
          <cell r="N234"/>
          <cell r="O234"/>
          <cell r="P234"/>
          <cell r="Q234"/>
          <cell r="R234"/>
          <cell r="S234"/>
        </row>
        <row r="235">
          <cell r="A235"/>
          <cell r="B235"/>
          <cell r="C235"/>
          <cell r="D235"/>
          <cell r="E235"/>
          <cell r="F235"/>
          <cell r="G235"/>
          <cell r="H235"/>
          <cell r="I235"/>
          <cell r="J235"/>
          <cell r="K235"/>
          <cell r="L235"/>
          <cell r="M235"/>
          <cell r="N235"/>
          <cell r="O235"/>
          <cell r="P235"/>
          <cell r="Q235"/>
          <cell r="R235"/>
          <cell r="S235"/>
        </row>
        <row r="236">
          <cell r="A236"/>
          <cell r="B236"/>
          <cell r="C236"/>
          <cell r="D236"/>
          <cell r="E236"/>
          <cell r="F236"/>
          <cell r="G236"/>
          <cell r="H236"/>
          <cell r="I236"/>
          <cell r="J236"/>
          <cell r="K236"/>
          <cell r="L236"/>
          <cell r="M236"/>
          <cell r="N236"/>
          <cell r="O236"/>
          <cell r="P236"/>
          <cell r="Q236"/>
          <cell r="R236"/>
          <cell r="S236"/>
        </row>
        <row r="237">
          <cell r="A237"/>
          <cell r="B237"/>
          <cell r="C237"/>
          <cell r="D237"/>
          <cell r="E237"/>
          <cell r="F237"/>
          <cell r="G237"/>
          <cell r="H237"/>
          <cell r="I237"/>
          <cell r="J237"/>
          <cell r="K237"/>
          <cell r="L237"/>
          <cell r="M237"/>
          <cell r="N237"/>
          <cell r="O237"/>
          <cell r="P237"/>
          <cell r="Q237"/>
          <cell r="R237"/>
          <cell r="S237"/>
        </row>
        <row r="238">
          <cell r="A238"/>
          <cell r="B238"/>
          <cell r="C238"/>
          <cell r="D238"/>
          <cell r="E238"/>
          <cell r="F238"/>
          <cell r="G238"/>
          <cell r="H238"/>
          <cell r="I238"/>
          <cell r="J238"/>
          <cell r="K238"/>
          <cell r="L238"/>
          <cell r="M238"/>
          <cell r="N238"/>
          <cell r="O238"/>
          <cell r="P238"/>
          <cell r="Q238"/>
          <cell r="R238"/>
          <cell r="S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/>
          <cell r="K239"/>
          <cell r="L239"/>
          <cell r="M239"/>
          <cell r="N239"/>
          <cell r="O239"/>
          <cell r="P239"/>
          <cell r="Q239"/>
          <cell r="R239"/>
          <cell r="S239"/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/>
          <cell r="P240"/>
          <cell r="Q240"/>
          <cell r="R240"/>
          <cell r="S240"/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/>
          <cell r="P241"/>
          <cell r="Q241"/>
          <cell r="R241"/>
          <cell r="S241"/>
        </row>
        <row r="242">
          <cell r="A242"/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</row>
        <row r="243">
          <cell r="A243"/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</row>
        <row r="244">
          <cell r="A244"/>
          <cell r="B244"/>
          <cell r="C244"/>
          <cell r="D244"/>
          <cell r="E244"/>
          <cell r="F244"/>
          <cell r="G244"/>
          <cell r="H244"/>
          <cell r="I244"/>
          <cell r="J244"/>
          <cell r="K244"/>
          <cell r="L244"/>
          <cell r="M244"/>
          <cell r="N244"/>
          <cell r="O244"/>
          <cell r="P244"/>
          <cell r="Q244"/>
          <cell r="R244"/>
          <cell r="S244"/>
        </row>
        <row r="245">
          <cell r="A245"/>
          <cell r="B245"/>
          <cell r="C245"/>
          <cell r="D245"/>
          <cell r="E245"/>
          <cell r="F245"/>
          <cell r="G245"/>
          <cell r="H245"/>
          <cell r="I245"/>
          <cell r="J245"/>
          <cell r="K245"/>
          <cell r="L245"/>
          <cell r="M245"/>
          <cell r="N245"/>
          <cell r="O245"/>
          <cell r="P245"/>
          <cell r="Q245"/>
          <cell r="R245"/>
          <cell r="S245"/>
        </row>
        <row r="246">
          <cell r="A246"/>
          <cell r="B246"/>
          <cell r="C246"/>
          <cell r="D246"/>
          <cell r="E246"/>
          <cell r="F246"/>
          <cell r="G246"/>
          <cell r="H246"/>
          <cell r="I246"/>
          <cell r="J246"/>
          <cell r="K246"/>
          <cell r="L246"/>
          <cell r="M246"/>
          <cell r="N246"/>
          <cell r="O246"/>
          <cell r="P246"/>
          <cell r="Q246"/>
          <cell r="R246"/>
          <cell r="S246"/>
        </row>
        <row r="247">
          <cell r="A247"/>
          <cell r="B247"/>
          <cell r="C247"/>
          <cell r="D247"/>
          <cell r="E247"/>
          <cell r="F247"/>
          <cell r="G247"/>
          <cell r="H247"/>
          <cell r="I247"/>
          <cell r="J247"/>
          <cell r="K247"/>
          <cell r="L247"/>
          <cell r="M247"/>
          <cell r="N247"/>
          <cell r="O247"/>
          <cell r="P247"/>
          <cell r="Q247"/>
          <cell r="R247"/>
          <cell r="S247"/>
        </row>
        <row r="248">
          <cell r="A248"/>
          <cell r="B248"/>
          <cell r="C248"/>
          <cell r="D248"/>
          <cell r="E248"/>
          <cell r="F248"/>
          <cell r="G248"/>
          <cell r="H248"/>
          <cell r="I248"/>
          <cell r="J248"/>
          <cell r="K248"/>
          <cell r="L248"/>
          <cell r="M248"/>
          <cell r="N248"/>
          <cell r="O248"/>
          <cell r="P248"/>
          <cell r="Q248"/>
          <cell r="R248"/>
          <cell r="S248"/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/>
          <cell r="P249"/>
          <cell r="Q249"/>
          <cell r="R249"/>
          <cell r="S249"/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/>
          <cell r="P250"/>
          <cell r="Q250"/>
          <cell r="R250"/>
          <cell r="S250"/>
        </row>
        <row r="251">
          <cell r="A251"/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</row>
        <row r="252">
          <cell r="A252"/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</row>
        <row r="253">
          <cell r="A253"/>
          <cell r="B253"/>
          <cell r="C253"/>
          <cell r="D253"/>
          <cell r="E253"/>
          <cell r="F253"/>
          <cell r="G253"/>
          <cell r="H253"/>
          <cell r="I253"/>
          <cell r="J253"/>
          <cell r="K253"/>
          <cell r="L253"/>
          <cell r="M253"/>
          <cell r="N253"/>
          <cell r="O253"/>
          <cell r="P253"/>
          <cell r="Q253"/>
          <cell r="R253"/>
          <cell r="S253"/>
        </row>
        <row r="254">
          <cell r="A254"/>
          <cell r="B254"/>
          <cell r="C254"/>
          <cell r="D254"/>
          <cell r="E254"/>
          <cell r="F254"/>
          <cell r="G254"/>
          <cell r="H254"/>
          <cell r="I254"/>
          <cell r="J254"/>
          <cell r="K254"/>
          <cell r="L254"/>
          <cell r="M254"/>
          <cell r="N254"/>
          <cell r="O254"/>
          <cell r="P254"/>
          <cell r="Q254"/>
          <cell r="R254"/>
          <cell r="S254"/>
        </row>
        <row r="255">
          <cell r="A255"/>
          <cell r="B255"/>
          <cell r="C255"/>
          <cell r="D255"/>
          <cell r="E255"/>
          <cell r="F255"/>
          <cell r="G255"/>
          <cell r="H255"/>
          <cell r="I255"/>
          <cell r="J255"/>
          <cell r="K255"/>
          <cell r="L255"/>
          <cell r="M255"/>
          <cell r="N255"/>
          <cell r="O255"/>
          <cell r="P255"/>
          <cell r="Q255"/>
          <cell r="R255"/>
          <cell r="S255"/>
        </row>
        <row r="256">
          <cell r="A256"/>
          <cell r="B256"/>
          <cell r="C256"/>
          <cell r="D256"/>
          <cell r="E256"/>
          <cell r="F256"/>
          <cell r="G256"/>
          <cell r="H256"/>
          <cell r="I256"/>
          <cell r="J256"/>
          <cell r="K256"/>
          <cell r="L256"/>
          <cell r="M256"/>
          <cell r="N256"/>
          <cell r="O256"/>
          <cell r="P256"/>
          <cell r="Q256"/>
          <cell r="R256"/>
          <cell r="S256"/>
        </row>
        <row r="257">
          <cell r="A257"/>
          <cell r="B257"/>
          <cell r="C257"/>
          <cell r="D257"/>
          <cell r="E257"/>
          <cell r="F257"/>
          <cell r="G257"/>
          <cell r="H257"/>
          <cell r="I257"/>
          <cell r="J257"/>
          <cell r="K257"/>
          <cell r="L257"/>
          <cell r="M257"/>
          <cell r="N257"/>
          <cell r="O257"/>
          <cell r="P257"/>
          <cell r="Q257"/>
          <cell r="R257"/>
          <cell r="S257"/>
        </row>
        <row r="258">
          <cell r="A258"/>
          <cell r="B258"/>
          <cell r="C258"/>
          <cell r="D258"/>
          <cell r="E258"/>
          <cell r="F258"/>
          <cell r="G258"/>
          <cell r="H258"/>
          <cell r="I258"/>
          <cell r="J258"/>
          <cell r="K258"/>
          <cell r="L258"/>
          <cell r="M258"/>
          <cell r="N258"/>
          <cell r="O258"/>
          <cell r="P258"/>
          <cell r="Q258"/>
          <cell r="R258"/>
          <cell r="S258"/>
        </row>
        <row r="259">
          <cell r="A259"/>
          <cell r="B259"/>
          <cell r="C259"/>
          <cell r="D259"/>
          <cell r="E259"/>
          <cell r="F259"/>
          <cell r="G259"/>
          <cell r="H259"/>
          <cell r="I259"/>
          <cell r="J259"/>
          <cell r="K259"/>
          <cell r="L259"/>
          <cell r="M259"/>
          <cell r="N259"/>
          <cell r="O259"/>
          <cell r="P259"/>
          <cell r="Q259"/>
          <cell r="R259"/>
          <cell r="S259"/>
        </row>
        <row r="260">
          <cell r="A260"/>
          <cell r="B260"/>
          <cell r="C260"/>
          <cell r="D260"/>
          <cell r="E260"/>
          <cell r="F260"/>
          <cell r="G260"/>
          <cell r="H260"/>
          <cell r="I260"/>
          <cell r="J260"/>
          <cell r="K260"/>
          <cell r="L260"/>
          <cell r="M260"/>
          <cell r="N260"/>
          <cell r="O260"/>
          <cell r="P260"/>
          <cell r="Q260"/>
          <cell r="R260"/>
          <cell r="S260"/>
        </row>
        <row r="261">
          <cell r="A261"/>
          <cell r="B261"/>
          <cell r="C261"/>
          <cell r="D261"/>
          <cell r="E261"/>
          <cell r="F261"/>
          <cell r="G261"/>
          <cell r="H261"/>
          <cell r="I261"/>
          <cell r="J261"/>
          <cell r="K261"/>
          <cell r="L261"/>
          <cell r="M261"/>
          <cell r="N261"/>
          <cell r="O261"/>
          <cell r="P261"/>
          <cell r="Q261"/>
          <cell r="R261"/>
          <cell r="S261"/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/>
          <cell r="P262"/>
          <cell r="Q262"/>
          <cell r="R262"/>
          <cell r="S262"/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/>
          <cell r="P263"/>
          <cell r="Q263"/>
          <cell r="R263"/>
          <cell r="S263"/>
        </row>
        <row r="264">
          <cell r="A264"/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</row>
        <row r="265">
          <cell r="A265"/>
          <cell r="B265"/>
          <cell r="C265"/>
          <cell r="D265"/>
          <cell r="E265"/>
          <cell r="F265"/>
          <cell r="G265"/>
          <cell r="H265"/>
          <cell r="I265"/>
          <cell r="J265"/>
          <cell r="K265"/>
          <cell r="L265"/>
          <cell r="M265"/>
          <cell r="N265"/>
          <cell r="O265"/>
          <cell r="P265"/>
          <cell r="Q265"/>
          <cell r="R265"/>
          <cell r="S265"/>
        </row>
        <row r="266">
          <cell r="A266"/>
          <cell r="B266"/>
          <cell r="C266"/>
          <cell r="D266"/>
          <cell r="E266"/>
          <cell r="F266"/>
          <cell r="G266"/>
          <cell r="H266"/>
          <cell r="I266"/>
          <cell r="J266"/>
          <cell r="K266"/>
          <cell r="L266"/>
          <cell r="M266"/>
          <cell r="N266"/>
          <cell r="O266"/>
          <cell r="P266"/>
          <cell r="Q266"/>
          <cell r="R266"/>
          <cell r="S266"/>
        </row>
        <row r="267">
          <cell r="A267"/>
          <cell r="B267"/>
          <cell r="C267"/>
          <cell r="D267"/>
          <cell r="E267"/>
          <cell r="F267"/>
          <cell r="G267"/>
          <cell r="H267"/>
          <cell r="I267"/>
          <cell r="J267"/>
          <cell r="K267"/>
          <cell r="L267"/>
          <cell r="M267"/>
          <cell r="N267"/>
          <cell r="O267"/>
          <cell r="P267"/>
          <cell r="Q267"/>
          <cell r="R267"/>
          <cell r="S267"/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/>
          <cell r="P268"/>
          <cell r="Q268"/>
          <cell r="R268"/>
          <cell r="S268"/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/>
          <cell r="P269"/>
          <cell r="Q269"/>
          <cell r="R269"/>
          <cell r="S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</row>
        <row r="271">
          <cell r="A271"/>
          <cell r="B271"/>
          <cell r="C271"/>
          <cell r="D271"/>
          <cell r="E271"/>
          <cell r="F271"/>
          <cell r="G271"/>
          <cell r="H271"/>
          <cell r="I271"/>
          <cell r="J271"/>
          <cell r="K271"/>
          <cell r="L271"/>
          <cell r="M271"/>
          <cell r="N271"/>
          <cell r="O271"/>
          <cell r="P271"/>
          <cell r="Q271"/>
          <cell r="R271"/>
          <cell r="S271"/>
        </row>
        <row r="272">
          <cell r="A272"/>
          <cell r="B272"/>
          <cell r="C272"/>
          <cell r="D272"/>
          <cell r="E272"/>
          <cell r="F272"/>
          <cell r="G272"/>
          <cell r="H272"/>
          <cell r="I272"/>
          <cell r="J272"/>
          <cell r="K272"/>
          <cell r="L272"/>
          <cell r="M272"/>
          <cell r="N272"/>
          <cell r="O272"/>
          <cell r="P272"/>
          <cell r="Q272"/>
          <cell r="R272"/>
          <cell r="S272"/>
        </row>
        <row r="273">
          <cell r="A273"/>
          <cell r="B273"/>
          <cell r="C273"/>
          <cell r="D273"/>
          <cell r="E273"/>
          <cell r="F273"/>
          <cell r="G273"/>
          <cell r="H273"/>
          <cell r="I273"/>
          <cell r="J273"/>
          <cell r="K273"/>
          <cell r="L273"/>
          <cell r="M273"/>
          <cell r="N273"/>
          <cell r="O273"/>
          <cell r="P273"/>
          <cell r="Q273"/>
          <cell r="R273"/>
          <cell r="S273"/>
        </row>
        <row r="274">
          <cell r="A274"/>
          <cell r="B274"/>
          <cell r="C274"/>
          <cell r="D274"/>
          <cell r="E274"/>
          <cell r="F274"/>
          <cell r="G274"/>
          <cell r="H274"/>
          <cell r="I274"/>
          <cell r="J274"/>
          <cell r="K274"/>
          <cell r="L274"/>
          <cell r="M274"/>
          <cell r="N274"/>
          <cell r="O274"/>
          <cell r="P274"/>
          <cell r="Q274"/>
          <cell r="R274"/>
          <cell r="S274"/>
        </row>
        <row r="275">
          <cell r="A275"/>
          <cell r="B275"/>
          <cell r="C275"/>
          <cell r="D275"/>
          <cell r="E275"/>
          <cell r="F275"/>
          <cell r="G275"/>
          <cell r="H275"/>
          <cell r="I275"/>
          <cell r="J275"/>
          <cell r="K275"/>
          <cell r="L275"/>
          <cell r="M275"/>
          <cell r="N275"/>
          <cell r="O275"/>
          <cell r="P275"/>
          <cell r="Q275"/>
          <cell r="R275"/>
          <cell r="S275"/>
        </row>
        <row r="276">
          <cell r="A276"/>
          <cell r="B276"/>
          <cell r="C276"/>
          <cell r="D276"/>
          <cell r="E276"/>
          <cell r="F276"/>
          <cell r="G276"/>
          <cell r="H276"/>
          <cell r="I276"/>
          <cell r="J276"/>
          <cell r="K276"/>
          <cell r="L276"/>
          <cell r="M276"/>
          <cell r="N276"/>
          <cell r="O276"/>
          <cell r="P276"/>
          <cell r="Q276"/>
          <cell r="R276"/>
          <cell r="S276"/>
        </row>
        <row r="277">
          <cell r="A277"/>
          <cell r="B277"/>
          <cell r="C277"/>
          <cell r="D277"/>
          <cell r="E277"/>
          <cell r="F277"/>
          <cell r="G277"/>
          <cell r="H277"/>
          <cell r="I277"/>
          <cell r="J277"/>
          <cell r="K277"/>
          <cell r="L277"/>
          <cell r="M277"/>
          <cell r="N277"/>
          <cell r="O277"/>
          <cell r="P277"/>
          <cell r="Q277"/>
          <cell r="R277"/>
          <cell r="S277"/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/>
          <cell r="P278"/>
          <cell r="Q278"/>
          <cell r="R278"/>
          <cell r="S278"/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/>
          <cell r="P279"/>
          <cell r="Q279"/>
          <cell r="R279"/>
          <cell r="S279"/>
        </row>
        <row r="280">
          <cell r="A280"/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</row>
        <row r="281">
          <cell r="A281"/>
          <cell r="B281"/>
          <cell r="C281"/>
          <cell r="D281"/>
          <cell r="E281"/>
          <cell r="F281"/>
          <cell r="G281"/>
          <cell r="H281"/>
          <cell r="I281"/>
          <cell r="J281"/>
          <cell r="K281"/>
          <cell r="L281"/>
          <cell r="M281"/>
          <cell r="N281"/>
          <cell r="O281"/>
          <cell r="P281"/>
          <cell r="Q281"/>
          <cell r="R281"/>
          <cell r="S281"/>
        </row>
        <row r="282">
          <cell r="A282"/>
          <cell r="B282"/>
          <cell r="C282"/>
          <cell r="D282"/>
          <cell r="E282"/>
          <cell r="F282"/>
          <cell r="G282"/>
          <cell r="H282"/>
          <cell r="I282"/>
          <cell r="J282"/>
          <cell r="K282"/>
          <cell r="L282"/>
          <cell r="M282"/>
          <cell r="N282"/>
          <cell r="O282"/>
          <cell r="P282"/>
          <cell r="Q282"/>
          <cell r="R282"/>
          <cell r="S282"/>
        </row>
        <row r="283">
          <cell r="A283"/>
          <cell r="B283"/>
          <cell r="C283"/>
          <cell r="D283"/>
          <cell r="E283"/>
          <cell r="F283"/>
          <cell r="G283"/>
          <cell r="H283"/>
          <cell r="I283"/>
          <cell r="J283"/>
          <cell r="K283"/>
          <cell r="L283"/>
          <cell r="M283"/>
          <cell r="N283"/>
          <cell r="O283"/>
          <cell r="P283"/>
          <cell r="Q283"/>
          <cell r="R283"/>
          <cell r="S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/>
          <cell r="P284"/>
          <cell r="Q284"/>
          <cell r="R284"/>
          <cell r="S284"/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/>
          <cell r="P285"/>
          <cell r="Q285"/>
          <cell r="R285"/>
          <cell r="S285"/>
        </row>
        <row r="286">
          <cell r="A286"/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</row>
        <row r="287">
          <cell r="A287"/>
          <cell r="B287"/>
          <cell r="C287"/>
          <cell r="D287"/>
          <cell r="E287"/>
          <cell r="F287"/>
          <cell r="G287"/>
          <cell r="H287"/>
          <cell r="I287"/>
          <cell r="J287"/>
          <cell r="K287"/>
          <cell r="L287"/>
          <cell r="M287"/>
          <cell r="N287"/>
          <cell r="O287"/>
          <cell r="P287"/>
          <cell r="Q287"/>
          <cell r="R287"/>
          <cell r="S287"/>
        </row>
        <row r="288">
          <cell r="A288"/>
          <cell r="B288"/>
          <cell r="C288"/>
          <cell r="D288"/>
          <cell r="E288"/>
          <cell r="F288"/>
          <cell r="G288"/>
          <cell r="H288"/>
          <cell r="I288"/>
          <cell r="J288"/>
          <cell r="K288"/>
          <cell r="L288"/>
          <cell r="M288"/>
          <cell r="N288"/>
          <cell r="O288"/>
          <cell r="P288"/>
          <cell r="Q288"/>
          <cell r="R288"/>
          <cell r="S288"/>
        </row>
        <row r="289">
          <cell r="A289"/>
          <cell r="B289"/>
          <cell r="C289"/>
          <cell r="D289"/>
          <cell r="E289"/>
          <cell r="F289"/>
          <cell r="G289"/>
          <cell r="H289"/>
          <cell r="I289"/>
          <cell r="J289"/>
          <cell r="K289"/>
          <cell r="L289"/>
          <cell r="M289"/>
          <cell r="N289"/>
          <cell r="O289"/>
          <cell r="P289"/>
          <cell r="Q289"/>
          <cell r="R289"/>
          <cell r="S289"/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/>
          <cell r="P290"/>
          <cell r="Q290"/>
          <cell r="R290"/>
          <cell r="S290"/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/>
          <cell r="P291"/>
          <cell r="Q291"/>
          <cell r="R291"/>
          <cell r="S291"/>
        </row>
        <row r="292">
          <cell r="A292"/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</row>
        <row r="293">
          <cell r="A293"/>
          <cell r="B293"/>
          <cell r="C293"/>
          <cell r="D293"/>
          <cell r="E293"/>
          <cell r="F293"/>
          <cell r="G293"/>
          <cell r="H293"/>
          <cell r="I293"/>
          <cell r="J293"/>
          <cell r="K293"/>
          <cell r="L293"/>
          <cell r="M293"/>
          <cell r="N293"/>
          <cell r="O293"/>
          <cell r="P293"/>
          <cell r="Q293"/>
          <cell r="R293"/>
          <cell r="S293"/>
        </row>
        <row r="294">
          <cell r="A294"/>
          <cell r="B294"/>
          <cell r="C294"/>
          <cell r="D294"/>
          <cell r="E294"/>
          <cell r="F294"/>
          <cell r="G294"/>
          <cell r="H294"/>
          <cell r="I294"/>
          <cell r="J294"/>
          <cell r="K294"/>
          <cell r="L294"/>
          <cell r="M294"/>
          <cell r="N294"/>
          <cell r="O294"/>
          <cell r="P294"/>
          <cell r="Q294"/>
          <cell r="R294"/>
          <cell r="S294"/>
        </row>
        <row r="295">
          <cell r="A295"/>
          <cell r="B295"/>
          <cell r="C295"/>
          <cell r="D295"/>
          <cell r="E295"/>
          <cell r="F295"/>
          <cell r="G295"/>
          <cell r="H295"/>
          <cell r="I295"/>
          <cell r="J295"/>
          <cell r="K295"/>
          <cell r="L295"/>
          <cell r="M295"/>
          <cell r="N295"/>
          <cell r="O295"/>
          <cell r="P295"/>
          <cell r="Q295"/>
          <cell r="R295"/>
          <cell r="S295"/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/>
          <cell r="P296"/>
          <cell r="Q296"/>
          <cell r="R296"/>
          <cell r="S296"/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/>
          <cell r="P297"/>
          <cell r="Q297"/>
          <cell r="R297"/>
          <cell r="S297"/>
        </row>
        <row r="298">
          <cell r="A298"/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</row>
        <row r="299">
          <cell r="A299"/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</row>
        <row r="300">
          <cell r="A300"/>
          <cell r="B300"/>
          <cell r="C300"/>
          <cell r="D300"/>
          <cell r="E300"/>
          <cell r="F300"/>
          <cell r="G300"/>
          <cell r="H300"/>
          <cell r="I300"/>
          <cell r="J300"/>
          <cell r="K300"/>
          <cell r="L300"/>
          <cell r="M300"/>
          <cell r="N300"/>
          <cell r="O300"/>
          <cell r="P300"/>
          <cell r="Q300"/>
          <cell r="R300"/>
          <cell r="S300"/>
        </row>
        <row r="301">
          <cell r="A301"/>
          <cell r="B301"/>
          <cell r="C301"/>
          <cell r="D301"/>
          <cell r="E301"/>
          <cell r="F301"/>
          <cell r="G301"/>
          <cell r="H301"/>
          <cell r="I301"/>
          <cell r="J301"/>
          <cell r="K301"/>
          <cell r="L301"/>
          <cell r="M301"/>
          <cell r="N301"/>
          <cell r="O301"/>
          <cell r="P301"/>
          <cell r="Q301"/>
          <cell r="R301"/>
          <cell r="S301"/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/>
          <cell r="P302"/>
          <cell r="Q302"/>
          <cell r="R302"/>
          <cell r="S302"/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/>
          <cell r="P303"/>
          <cell r="Q303"/>
          <cell r="R303"/>
          <cell r="S303"/>
        </row>
        <row r="304">
          <cell r="A304"/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</row>
        <row r="305">
          <cell r="A305"/>
          <cell r="B305"/>
          <cell r="C305"/>
          <cell r="D305"/>
          <cell r="E305"/>
          <cell r="F305"/>
          <cell r="G305"/>
          <cell r="H305"/>
          <cell r="I305"/>
          <cell r="J305"/>
          <cell r="K305"/>
          <cell r="L305"/>
          <cell r="M305"/>
          <cell r="N305"/>
          <cell r="O305"/>
          <cell r="P305"/>
          <cell r="Q305"/>
          <cell r="R305"/>
          <cell r="S305"/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/>
          <cell r="P306"/>
          <cell r="Q306"/>
          <cell r="R306"/>
          <cell r="S306"/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/>
          <cell r="P307"/>
          <cell r="Q307"/>
          <cell r="R307"/>
          <cell r="S307"/>
        </row>
        <row r="308">
          <cell r="A308"/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</row>
        <row r="309">
          <cell r="A309"/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</row>
        <row r="310">
          <cell r="A310"/>
          <cell r="B310"/>
          <cell r="C310"/>
          <cell r="D310"/>
          <cell r="E310"/>
          <cell r="F310"/>
          <cell r="G310"/>
          <cell r="H310"/>
          <cell r="I310"/>
          <cell r="J310"/>
          <cell r="K310"/>
          <cell r="L310"/>
          <cell r="M310"/>
          <cell r="N310"/>
          <cell r="O310"/>
          <cell r="P310"/>
          <cell r="Q310"/>
          <cell r="R310"/>
          <cell r="S310"/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/>
          <cell r="P311"/>
          <cell r="Q311"/>
          <cell r="R311"/>
          <cell r="S311"/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/>
          <cell r="P312"/>
          <cell r="Q312"/>
          <cell r="R312"/>
          <cell r="S312"/>
        </row>
        <row r="313">
          <cell r="A313"/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</row>
        <row r="314">
          <cell r="A314"/>
          <cell r="B314"/>
          <cell r="C314"/>
          <cell r="D314"/>
          <cell r="E314"/>
          <cell r="F314"/>
          <cell r="G314"/>
          <cell r="H314"/>
          <cell r="I314"/>
          <cell r="J314"/>
          <cell r="K314"/>
          <cell r="L314"/>
          <cell r="M314"/>
          <cell r="N314"/>
          <cell r="O314"/>
          <cell r="P314"/>
          <cell r="Q314"/>
          <cell r="R314"/>
          <cell r="S314"/>
        </row>
        <row r="315">
          <cell r="A315"/>
          <cell r="B315"/>
          <cell r="C315"/>
          <cell r="D315"/>
          <cell r="E315"/>
          <cell r="F315"/>
          <cell r="G315"/>
          <cell r="H315"/>
          <cell r="I315"/>
          <cell r="J315"/>
          <cell r="K315"/>
          <cell r="L315"/>
          <cell r="M315"/>
          <cell r="N315"/>
          <cell r="O315"/>
          <cell r="P315"/>
          <cell r="Q315"/>
          <cell r="R315"/>
          <cell r="S315"/>
        </row>
        <row r="316">
          <cell r="A316"/>
          <cell r="B316"/>
          <cell r="C316"/>
          <cell r="D316"/>
          <cell r="E316"/>
          <cell r="F316"/>
          <cell r="G316"/>
          <cell r="H316"/>
          <cell r="I316"/>
          <cell r="J316"/>
          <cell r="K316"/>
          <cell r="L316"/>
          <cell r="M316"/>
          <cell r="N316"/>
          <cell r="O316"/>
          <cell r="P316"/>
          <cell r="Q316"/>
          <cell r="R316"/>
          <cell r="S316"/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/>
          <cell r="P317"/>
          <cell r="Q317"/>
          <cell r="R317"/>
          <cell r="S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/>
          <cell r="P318"/>
          <cell r="Q318"/>
          <cell r="R318"/>
          <cell r="S318"/>
        </row>
        <row r="319">
          <cell r="A319"/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</row>
        <row r="320">
          <cell r="A320"/>
          <cell r="B320"/>
          <cell r="C320"/>
          <cell r="D320"/>
          <cell r="E320"/>
          <cell r="F320"/>
          <cell r="G320"/>
          <cell r="H320"/>
          <cell r="I320"/>
          <cell r="J320"/>
          <cell r="K320"/>
          <cell r="L320"/>
          <cell r="M320"/>
          <cell r="N320"/>
          <cell r="O320"/>
          <cell r="P320"/>
          <cell r="Q320"/>
          <cell r="R320"/>
          <cell r="S320"/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/>
          <cell r="P321"/>
          <cell r="Q321"/>
          <cell r="R321"/>
          <cell r="S321"/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/>
          <cell r="P322"/>
          <cell r="Q322"/>
          <cell r="R322"/>
          <cell r="S322"/>
        </row>
        <row r="323">
          <cell r="A323"/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</row>
        <row r="324">
          <cell r="A324"/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</row>
        <row r="325">
          <cell r="A325"/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</row>
        <row r="326">
          <cell r="A326"/>
          <cell r="B326"/>
          <cell r="C326"/>
          <cell r="D326"/>
          <cell r="E326"/>
          <cell r="F326"/>
          <cell r="G326"/>
          <cell r="H326"/>
          <cell r="I326"/>
          <cell r="J326"/>
          <cell r="K326"/>
          <cell r="L326"/>
          <cell r="M326"/>
          <cell r="N326"/>
          <cell r="O326"/>
          <cell r="P326"/>
          <cell r="Q326"/>
          <cell r="R326"/>
          <cell r="S326"/>
        </row>
        <row r="327">
          <cell r="A327"/>
          <cell r="B327"/>
          <cell r="C327"/>
          <cell r="D327"/>
          <cell r="E327"/>
          <cell r="F327"/>
          <cell r="G327"/>
          <cell r="H327"/>
          <cell r="I327"/>
          <cell r="J327"/>
          <cell r="K327"/>
          <cell r="L327"/>
          <cell r="M327"/>
          <cell r="N327"/>
          <cell r="O327"/>
          <cell r="P327"/>
          <cell r="Q327"/>
          <cell r="R327"/>
          <cell r="S327"/>
        </row>
        <row r="328">
          <cell r="A328"/>
          <cell r="B328"/>
          <cell r="C328"/>
          <cell r="D328"/>
          <cell r="E328"/>
          <cell r="F328"/>
          <cell r="G328"/>
          <cell r="H328"/>
          <cell r="I328"/>
          <cell r="J328"/>
          <cell r="K328"/>
          <cell r="L328"/>
          <cell r="M328"/>
          <cell r="N328"/>
          <cell r="O328"/>
          <cell r="P328"/>
          <cell r="Q328"/>
          <cell r="R328"/>
          <cell r="S328"/>
        </row>
        <row r="329">
          <cell r="A329"/>
          <cell r="B329"/>
          <cell r="C329"/>
          <cell r="D329"/>
          <cell r="E329"/>
          <cell r="F329"/>
          <cell r="G329"/>
          <cell r="H329"/>
          <cell r="I329"/>
          <cell r="J329"/>
          <cell r="K329"/>
          <cell r="L329"/>
          <cell r="M329"/>
          <cell r="N329"/>
          <cell r="O329"/>
          <cell r="P329"/>
          <cell r="Q329"/>
          <cell r="R329"/>
          <cell r="S329"/>
        </row>
        <row r="330">
          <cell r="A330"/>
          <cell r="B330"/>
          <cell r="C330"/>
          <cell r="D330"/>
          <cell r="E330"/>
          <cell r="F330"/>
          <cell r="G330"/>
          <cell r="H330"/>
          <cell r="I330"/>
          <cell r="J330"/>
          <cell r="K330"/>
          <cell r="L330"/>
          <cell r="M330"/>
          <cell r="N330"/>
          <cell r="O330"/>
          <cell r="P330"/>
          <cell r="Q330"/>
          <cell r="R330"/>
          <cell r="S330"/>
        </row>
        <row r="331">
          <cell r="A331"/>
          <cell r="B331"/>
          <cell r="C331"/>
          <cell r="D331"/>
          <cell r="E331"/>
          <cell r="F331"/>
          <cell r="G331"/>
          <cell r="H331"/>
          <cell r="I331"/>
          <cell r="J331"/>
          <cell r="K331"/>
          <cell r="L331"/>
          <cell r="M331"/>
          <cell r="N331"/>
          <cell r="O331"/>
          <cell r="P331"/>
          <cell r="Q331"/>
          <cell r="R331"/>
          <cell r="S331"/>
        </row>
        <row r="332">
          <cell r="A332"/>
          <cell r="B332"/>
          <cell r="C332"/>
          <cell r="D332"/>
          <cell r="E332"/>
          <cell r="F332"/>
          <cell r="G332"/>
          <cell r="H332"/>
          <cell r="I332"/>
          <cell r="J332"/>
          <cell r="K332"/>
          <cell r="L332"/>
          <cell r="M332"/>
          <cell r="N332"/>
          <cell r="O332"/>
          <cell r="P332"/>
          <cell r="Q332"/>
          <cell r="R332"/>
          <cell r="S332"/>
        </row>
        <row r="333">
          <cell r="A333"/>
          <cell r="B333"/>
          <cell r="C333"/>
          <cell r="D333"/>
          <cell r="E333"/>
          <cell r="F333"/>
          <cell r="G333"/>
          <cell r="H333"/>
          <cell r="I333"/>
          <cell r="J333"/>
          <cell r="K333"/>
          <cell r="L333"/>
          <cell r="M333"/>
          <cell r="N333"/>
          <cell r="O333"/>
          <cell r="P333"/>
          <cell r="Q333"/>
          <cell r="R333"/>
          <cell r="S333"/>
        </row>
        <row r="334">
          <cell r="A334"/>
          <cell r="B334"/>
          <cell r="C334"/>
          <cell r="D334"/>
          <cell r="E334"/>
          <cell r="F334"/>
          <cell r="G334"/>
          <cell r="H334"/>
          <cell r="I334"/>
          <cell r="J334"/>
          <cell r="K334"/>
          <cell r="L334"/>
          <cell r="M334"/>
          <cell r="N334"/>
          <cell r="O334"/>
          <cell r="P334"/>
          <cell r="Q334"/>
          <cell r="R334"/>
          <cell r="S334"/>
        </row>
        <row r="335">
          <cell r="A335"/>
          <cell r="B335"/>
          <cell r="C335"/>
          <cell r="D335"/>
          <cell r="E335"/>
          <cell r="F335"/>
          <cell r="G335"/>
          <cell r="H335"/>
          <cell r="I335"/>
          <cell r="J335"/>
          <cell r="K335"/>
          <cell r="L335"/>
          <cell r="M335"/>
          <cell r="N335"/>
          <cell r="O335"/>
          <cell r="P335"/>
          <cell r="Q335"/>
          <cell r="R335"/>
          <cell r="S335"/>
        </row>
        <row r="336">
          <cell r="A336"/>
          <cell r="B336"/>
          <cell r="C336"/>
          <cell r="D336"/>
          <cell r="E336"/>
          <cell r="F336"/>
          <cell r="G336"/>
          <cell r="H336"/>
          <cell r="I336"/>
          <cell r="J336"/>
          <cell r="K336"/>
          <cell r="L336"/>
          <cell r="M336"/>
          <cell r="N336"/>
          <cell r="O336"/>
          <cell r="P336"/>
          <cell r="Q336"/>
          <cell r="R336"/>
          <cell r="S336"/>
        </row>
        <row r="337">
          <cell r="A337"/>
          <cell r="B337"/>
          <cell r="C337"/>
          <cell r="D337"/>
          <cell r="E337"/>
          <cell r="F337"/>
          <cell r="G337"/>
          <cell r="H337"/>
          <cell r="I337"/>
          <cell r="J337"/>
          <cell r="K337"/>
          <cell r="L337"/>
          <cell r="M337"/>
          <cell r="N337"/>
          <cell r="O337"/>
          <cell r="P337"/>
          <cell r="Q337"/>
          <cell r="R337"/>
          <cell r="S337"/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/>
          <cell r="P338"/>
          <cell r="Q338"/>
          <cell r="R338"/>
          <cell r="S338"/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/>
          <cell r="P339"/>
          <cell r="Q339"/>
          <cell r="R339"/>
          <cell r="S339"/>
        </row>
        <row r="340">
          <cell r="A340"/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</row>
        <row r="341">
          <cell r="A341"/>
          <cell r="B341"/>
          <cell r="C341"/>
          <cell r="D341"/>
          <cell r="E341"/>
          <cell r="F341"/>
          <cell r="G341"/>
          <cell r="H341"/>
          <cell r="I341"/>
          <cell r="J341"/>
          <cell r="K341"/>
          <cell r="L341"/>
          <cell r="M341"/>
          <cell r="N341"/>
          <cell r="O341"/>
          <cell r="P341"/>
          <cell r="Q341"/>
          <cell r="R341"/>
          <cell r="S341"/>
        </row>
        <row r="342">
          <cell r="A342"/>
          <cell r="B342"/>
          <cell r="C342"/>
          <cell r="D342"/>
          <cell r="E342"/>
          <cell r="F342"/>
          <cell r="G342"/>
          <cell r="H342"/>
          <cell r="I342"/>
          <cell r="J342"/>
          <cell r="K342"/>
          <cell r="L342"/>
          <cell r="M342"/>
          <cell r="N342"/>
          <cell r="O342"/>
          <cell r="P342"/>
          <cell r="Q342"/>
          <cell r="R342"/>
          <cell r="S342"/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/>
          <cell r="P343"/>
          <cell r="Q343"/>
          <cell r="R343"/>
          <cell r="S343"/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/>
          <cell r="P344"/>
          <cell r="Q344"/>
          <cell r="R344"/>
          <cell r="S344"/>
        </row>
        <row r="345">
          <cell r="A345"/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</row>
        <row r="346">
          <cell r="A346"/>
          <cell r="B346"/>
          <cell r="C346"/>
          <cell r="D346"/>
          <cell r="E346"/>
          <cell r="F346"/>
          <cell r="G346"/>
          <cell r="H346"/>
          <cell r="I346"/>
          <cell r="J346"/>
          <cell r="K346"/>
          <cell r="L346"/>
          <cell r="M346"/>
          <cell r="N346"/>
          <cell r="O346"/>
          <cell r="P346"/>
          <cell r="Q346"/>
          <cell r="R346"/>
          <cell r="S346"/>
        </row>
        <row r="347">
          <cell r="A347"/>
          <cell r="B347"/>
          <cell r="C347"/>
          <cell r="D347"/>
          <cell r="E347"/>
          <cell r="F347"/>
          <cell r="G347"/>
          <cell r="H347"/>
          <cell r="I347"/>
          <cell r="J347"/>
          <cell r="K347"/>
          <cell r="L347"/>
          <cell r="M347"/>
          <cell r="N347"/>
          <cell r="O347"/>
          <cell r="P347"/>
          <cell r="Q347"/>
          <cell r="R347"/>
          <cell r="S347"/>
        </row>
        <row r="348">
          <cell r="A348"/>
          <cell r="B348"/>
          <cell r="C348"/>
          <cell r="D348"/>
          <cell r="E348"/>
          <cell r="F348"/>
          <cell r="G348"/>
          <cell r="H348"/>
          <cell r="I348"/>
          <cell r="J348"/>
          <cell r="K348"/>
          <cell r="L348"/>
          <cell r="M348"/>
          <cell r="N348"/>
          <cell r="O348"/>
          <cell r="P348"/>
          <cell r="Q348"/>
          <cell r="R348"/>
          <cell r="S348"/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/>
          <cell r="P349"/>
          <cell r="Q349"/>
          <cell r="R349"/>
          <cell r="S349"/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/>
          <cell r="P350"/>
          <cell r="Q350"/>
          <cell r="R350"/>
          <cell r="S350"/>
        </row>
        <row r="351">
          <cell r="A351"/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</row>
        <row r="352">
          <cell r="A352"/>
          <cell r="B352"/>
          <cell r="C352"/>
          <cell r="D352"/>
          <cell r="E352"/>
          <cell r="F352"/>
          <cell r="G352"/>
          <cell r="H352"/>
          <cell r="I352"/>
          <cell r="J352"/>
          <cell r="K352"/>
          <cell r="L352"/>
          <cell r="M352"/>
          <cell r="N352"/>
          <cell r="O352"/>
          <cell r="P352"/>
          <cell r="Q352"/>
          <cell r="R352"/>
          <cell r="S352"/>
        </row>
        <row r="353">
          <cell r="A353"/>
          <cell r="B353"/>
          <cell r="C353"/>
          <cell r="D353"/>
          <cell r="E353"/>
          <cell r="F353"/>
          <cell r="G353"/>
          <cell r="H353"/>
          <cell r="I353"/>
          <cell r="J353"/>
          <cell r="K353"/>
          <cell r="L353"/>
          <cell r="M353"/>
          <cell r="N353"/>
          <cell r="O353"/>
          <cell r="P353"/>
          <cell r="Q353"/>
          <cell r="R353"/>
          <cell r="S353"/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/>
          <cell r="P354"/>
          <cell r="Q354"/>
          <cell r="R354"/>
          <cell r="S354"/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/>
          <cell r="P355"/>
          <cell r="Q355"/>
          <cell r="R355"/>
          <cell r="S355"/>
        </row>
        <row r="356">
          <cell r="A356"/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</row>
        <row r="357">
          <cell r="A357"/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</row>
        <row r="358">
          <cell r="A358"/>
          <cell r="B358"/>
          <cell r="C358"/>
          <cell r="D358"/>
          <cell r="E358"/>
          <cell r="F358"/>
          <cell r="G358"/>
          <cell r="H358"/>
          <cell r="I358"/>
          <cell r="J358"/>
          <cell r="K358"/>
          <cell r="L358"/>
          <cell r="M358"/>
          <cell r="N358"/>
          <cell r="O358"/>
          <cell r="P358"/>
          <cell r="Q358"/>
          <cell r="R358"/>
          <cell r="S358"/>
        </row>
        <row r="359">
          <cell r="A359"/>
          <cell r="B359"/>
          <cell r="C359"/>
          <cell r="D359"/>
          <cell r="E359"/>
          <cell r="F359"/>
          <cell r="G359"/>
          <cell r="H359"/>
          <cell r="I359"/>
          <cell r="J359"/>
          <cell r="K359"/>
          <cell r="L359"/>
          <cell r="M359"/>
          <cell r="N359"/>
          <cell r="O359"/>
          <cell r="P359"/>
          <cell r="Q359"/>
          <cell r="R359"/>
          <cell r="S359"/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/>
          <cell r="P360"/>
          <cell r="Q360"/>
          <cell r="R360"/>
          <cell r="S360"/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/>
          <cell r="P361"/>
          <cell r="Q361"/>
          <cell r="R361"/>
          <cell r="S361"/>
        </row>
        <row r="362">
          <cell r="A362"/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</row>
        <row r="363">
          <cell r="A363"/>
          <cell r="B363"/>
          <cell r="C363"/>
          <cell r="D363"/>
          <cell r="E363"/>
          <cell r="F363"/>
          <cell r="G363"/>
          <cell r="H363"/>
          <cell r="I363"/>
          <cell r="J363"/>
          <cell r="K363"/>
          <cell r="L363"/>
          <cell r="M363"/>
          <cell r="N363"/>
          <cell r="O363"/>
          <cell r="P363"/>
          <cell r="Q363"/>
          <cell r="R363"/>
          <cell r="S363"/>
        </row>
        <row r="364">
          <cell r="A364"/>
          <cell r="B364"/>
          <cell r="C364"/>
          <cell r="D364"/>
          <cell r="E364"/>
          <cell r="F364"/>
          <cell r="G364"/>
          <cell r="H364"/>
          <cell r="I364"/>
          <cell r="J364"/>
          <cell r="K364"/>
          <cell r="L364"/>
          <cell r="M364"/>
          <cell r="N364"/>
          <cell r="O364"/>
          <cell r="P364"/>
          <cell r="Q364"/>
          <cell r="R364"/>
          <cell r="S364"/>
        </row>
        <row r="365">
          <cell r="A365"/>
          <cell r="B365"/>
          <cell r="C365"/>
          <cell r="D365"/>
          <cell r="E365"/>
          <cell r="F365"/>
          <cell r="G365"/>
          <cell r="H365"/>
          <cell r="I365"/>
          <cell r="J365"/>
          <cell r="K365"/>
          <cell r="L365"/>
          <cell r="M365"/>
          <cell r="N365"/>
          <cell r="O365"/>
          <cell r="P365"/>
          <cell r="Q365"/>
          <cell r="R365"/>
          <cell r="S365"/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/>
          <cell r="P366"/>
          <cell r="Q366"/>
          <cell r="R366"/>
          <cell r="S366"/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/>
          <cell r="P367"/>
          <cell r="Q367"/>
          <cell r="R367"/>
          <cell r="S367"/>
        </row>
        <row r="368">
          <cell r="A368"/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</row>
        <row r="369">
          <cell r="A369"/>
          <cell r="B369"/>
          <cell r="C369"/>
          <cell r="D369"/>
          <cell r="E369"/>
          <cell r="F369"/>
          <cell r="G369"/>
          <cell r="H369"/>
          <cell r="I369"/>
          <cell r="J369"/>
          <cell r="K369"/>
          <cell r="L369"/>
          <cell r="M369"/>
          <cell r="N369"/>
          <cell r="O369"/>
          <cell r="P369"/>
          <cell r="Q369"/>
          <cell r="R369"/>
          <cell r="S369"/>
        </row>
        <row r="370">
          <cell r="A370"/>
          <cell r="B370"/>
          <cell r="C370"/>
          <cell r="D370"/>
          <cell r="E370"/>
          <cell r="F370"/>
          <cell r="G370"/>
          <cell r="H370"/>
          <cell r="I370"/>
          <cell r="J370"/>
          <cell r="K370"/>
          <cell r="L370"/>
          <cell r="M370"/>
          <cell r="N370"/>
          <cell r="O370"/>
          <cell r="P370"/>
          <cell r="Q370"/>
          <cell r="R370"/>
          <cell r="S370"/>
        </row>
        <row r="371">
          <cell r="A371"/>
          <cell r="B371"/>
          <cell r="C371"/>
          <cell r="D371"/>
          <cell r="E371"/>
          <cell r="F371"/>
          <cell r="G371"/>
          <cell r="H371"/>
          <cell r="I371"/>
          <cell r="J371"/>
          <cell r="K371"/>
          <cell r="L371"/>
          <cell r="M371"/>
          <cell r="N371"/>
          <cell r="O371"/>
          <cell r="P371"/>
          <cell r="Q371"/>
          <cell r="R371"/>
          <cell r="S371"/>
        </row>
        <row r="372">
          <cell r="A372"/>
          <cell r="B372"/>
          <cell r="C372"/>
          <cell r="D372"/>
          <cell r="E372"/>
          <cell r="F372"/>
          <cell r="G372"/>
          <cell r="H372"/>
          <cell r="I372"/>
          <cell r="J372"/>
          <cell r="K372"/>
          <cell r="L372"/>
          <cell r="M372"/>
          <cell r="N372"/>
          <cell r="O372"/>
          <cell r="P372"/>
          <cell r="Q372"/>
          <cell r="R372"/>
          <cell r="S372"/>
        </row>
        <row r="373">
          <cell r="A373"/>
          <cell r="B373"/>
          <cell r="C373"/>
          <cell r="D373"/>
          <cell r="E373"/>
          <cell r="F373"/>
          <cell r="G373"/>
          <cell r="H373"/>
          <cell r="I373"/>
          <cell r="J373"/>
          <cell r="K373"/>
          <cell r="L373"/>
          <cell r="M373"/>
          <cell r="N373"/>
          <cell r="O373"/>
          <cell r="P373"/>
          <cell r="Q373"/>
          <cell r="R373"/>
          <cell r="S373"/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/>
          <cell r="P374"/>
          <cell r="Q374"/>
          <cell r="R374"/>
          <cell r="S374"/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/>
          <cell r="P375"/>
          <cell r="Q375"/>
          <cell r="R375"/>
          <cell r="S375"/>
        </row>
        <row r="376">
          <cell r="A376"/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</row>
        <row r="377">
          <cell r="A377"/>
          <cell r="B377"/>
          <cell r="C377"/>
          <cell r="D377"/>
          <cell r="E377"/>
          <cell r="F377"/>
          <cell r="G377"/>
          <cell r="H377"/>
          <cell r="I377"/>
          <cell r="J377"/>
          <cell r="K377"/>
          <cell r="L377"/>
          <cell r="M377"/>
          <cell r="N377"/>
          <cell r="O377"/>
          <cell r="P377"/>
          <cell r="Q377"/>
          <cell r="R377"/>
          <cell r="S377"/>
        </row>
        <row r="378">
          <cell r="A378"/>
          <cell r="B378"/>
          <cell r="C378"/>
          <cell r="D378"/>
          <cell r="E378"/>
          <cell r="F378"/>
          <cell r="G378"/>
          <cell r="H378"/>
          <cell r="I378"/>
          <cell r="J378"/>
          <cell r="K378"/>
          <cell r="L378"/>
          <cell r="M378"/>
          <cell r="N378"/>
          <cell r="O378"/>
          <cell r="P378"/>
          <cell r="Q378"/>
          <cell r="R378"/>
          <cell r="S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/>
          <cell r="P379"/>
          <cell r="Q379"/>
          <cell r="R379"/>
          <cell r="S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/>
          <cell r="P380"/>
          <cell r="Q380"/>
          <cell r="R380"/>
          <cell r="S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/>
          <cell r="K384"/>
          <cell r="L384"/>
          <cell r="M384"/>
          <cell r="N384"/>
          <cell r="O384"/>
          <cell r="P384"/>
          <cell r="Q384"/>
          <cell r="R384"/>
          <cell r="S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/>
          <cell r="K385"/>
          <cell r="L385"/>
          <cell r="M385"/>
          <cell r="N385"/>
          <cell r="O385"/>
          <cell r="P385"/>
          <cell r="Q385"/>
          <cell r="R385"/>
          <cell r="S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/>
          <cell r="P386"/>
          <cell r="Q386"/>
          <cell r="R386"/>
          <cell r="S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/>
          <cell r="P387"/>
          <cell r="Q387"/>
          <cell r="R387"/>
          <cell r="S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  <cell r="Q389"/>
          <cell r="R389"/>
          <cell r="S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  <cell r="Q390"/>
          <cell r="R390"/>
          <cell r="S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  <cell r="Q391"/>
          <cell r="R391"/>
          <cell r="S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  <cell r="Q392"/>
          <cell r="R392"/>
          <cell r="S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  <cell r="Q393"/>
          <cell r="R393"/>
          <cell r="S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  <cell r="Q394"/>
          <cell r="R394"/>
          <cell r="S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  <cell r="Q395"/>
          <cell r="R395"/>
          <cell r="S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  <cell r="Q396"/>
          <cell r="R396"/>
          <cell r="S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  <cell r="Q397"/>
          <cell r="R397"/>
          <cell r="S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  <cell r="Q398"/>
          <cell r="R398"/>
          <cell r="S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  <cell r="Q399"/>
          <cell r="R399"/>
          <cell r="S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  <cell r="Q400"/>
          <cell r="R400"/>
          <cell r="S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  <cell r="Q401"/>
          <cell r="R401"/>
          <cell r="S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  <cell r="Q402"/>
          <cell r="R402"/>
          <cell r="S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  <cell r="Q403"/>
          <cell r="R403"/>
          <cell r="S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  <cell r="Q404"/>
          <cell r="R404"/>
          <cell r="S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  <cell r="Q405"/>
          <cell r="R405"/>
          <cell r="S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  <cell r="Q406"/>
          <cell r="R406"/>
          <cell r="S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  <cell r="Q407"/>
          <cell r="R407"/>
          <cell r="S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  <cell r="Q408"/>
          <cell r="R408"/>
          <cell r="S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  <cell r="Q409"/>
          <cell r="R409"/>
          <cell r="S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  <cell r="Q410"/>
          <cell r="R410"/>
          <cell r="S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  <cell r="Q411"/>
          <cell r="R411"/>
          <cell r="S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  <cell r="Q412"/>
          <cell r="R412"/>
          <cell r="S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  <cell r="Q413"/>
          <cell r="R413"/>
          <cell r="S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  <cell r="Q415"/>
          <cell r="R415"/>
          <cell r="S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  <cell r="Q416"/>
          <cell r="R416"/>
          <cell r="S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  <cell r="Q417"/>
          <cell r="R417"/>
          <cell r="S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  <cell r="Q418"/>
          <cell r="R418"/>
          <cell r="S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  <cell r="Q420"/>
          <cell r="R420"/>
          <cell r="S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  <cell r="Q421"/>
          <cell r="R421"/>
          <cell r="S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  <cell r="Q422"/>
          <cell r="R422"/>
          <cell r="S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  <cell r="Q423"/>
          <cell r="R423"/>
          <cell r="S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  <cell r="Q424"/>
          <cell r="R424"/>
          <cell r="S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  <cell r="Q427"/>
          <cell r="R427"/>
          <cell r="S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  <cell r="Q428"/>
          <cell r="R428"/>
          <cell r="S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  <cell r="Q429"/>
          <cell r="R429"/>
          <cell r="S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  <cell r="Q431"/>
          <cell r="R431"/>
          <cell r="S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  <cell r="Q432"/>
          <cell r="R432"/>
          <cell r="S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  <cell r="Q433"/>
          <cell r="R433"/>
          <cell r="S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  <cell r="Q434"/>
          <cell r="R434"/>
          <cell r="S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  <cell r="Q435"/>
          <cell r="R435"/>
          <cell r="S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  <cell r="Q436"/>
          <cell r="R436"/>
          <cell r="S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  <cell r="Q437"/>
          <cell r="R437"/>
          <cell r="S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  <cell r="Q438"/>
          <cell r="R438"/>
          <cell r="S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  <cell r="Q439"/>
          <cell r="R439"/>
          <cell r="S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  <cell r="Q440"/>
          <cell r="R440"/>
          <cell r="S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  <cell r="Q442"/>
          <cell r="R442"/>
          <cell r="S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  <cell r="Q443"/>
          <cell r="R443"/>
          <cell r="S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  <cell r="Q444"/>
          <cell r="R444"/>
          <cell r="S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  <cell r="Q446"/>
          <cell r="R446"/>
          <cell r="S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  <cell r="Q447"/>
          <cell r="R447"/>
          <cell r="S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  <cell r="Q448"/>
          <cell r="R448"/>
          <cell r="S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  <cell r="Q450"/>
          <cell r="R450"/>
          <cell r="S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  <cell r="Q451"/>
          <cell r="R451"/>
          <cell r="S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  <cell r="Q452"/>
          <cell r="R452"/>
          <cell r="S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  <cell r="Q455"/>
          <cell r="R455"/>
          <cell r="S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  <cell r="Q456"/>
          <cell r="R456"/>
          <cell r="S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  <cell r="Q457"/>
          <cell r="R457"/>
          <cell r="S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  <cell r="Q458"/>
          <cell r="R458"/>
          <cell r="S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  <cell r="Q459"/>
          <cell r="R459"/>
          <cell r="S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  <cell r="Q462"/>
          <cell r="R462"/>
          <cell r="S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  <cell r="Q463"/>
          <cell r="R463"/>
          <cell r="S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  <cell r="Q464"/>
          <cell r="R464"/>
          <cell r="S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  <cell r="Q465"/>
          <cell r="R465"/>
          <cell r="S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  <cell r="Q467"/>
          <cell r="R467"/>
          <cell r="S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  <cell r="Q468"/>
          <cell r="R468"/>
          <cell r="S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  <cell r="Q469"/>
          <cell r="R469"/>
          <cell r="S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  <cell r="Q473"/>
          <cell r="R473"/>
          <cell r="S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  <cell r="Q474"/>
          <cell r="R474"/>
          <cell r="S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  <cell r="Q475"/>
          <cell r="R475"/>
          <cell r="S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  <cell r="Q476"/>
          <cell r="R476"/>
          <cell r="S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  <cell r="Q477"/>
          <cell r="R477"/>
          <cell r="S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  <cell r="Q478"/>
          <cell r="R478"/>
          <cell r="S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  <cell r="Q479"/>
          <cell r="R479"/>
          <cell r="S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  <cell r="Q480"/>
          <cell r="R480"/>
          <cell r="S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  <cell r="Q481"/>
          <cell r="R481"/>
          <cell r="S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  <cell r="Q482"/>
          <cell r="R482"/>
          <cell r="S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  <cell r="Q483"/>
          <cell r="R483"/>
          <cell r="S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  <cell r="Q484"/>
          <cell r="R484"/>
          <cell r="S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  <cell r="Q486"/>
          <cell r="R486"/>
          <cell r="S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  <cell r="Q487"/>
          <cell r="R487"/>
          <cell r="S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  <cell r="Q488"/>
          <cell r="R488"/>
          <cell r="S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  <cell r="Q489"/>
          <cell r="R489"/>
          <cell r="S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  <cell r="Q491"/>
          <cell r="R491"/>
          <cell r="S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  <cell r="Q492"/>
          <cell r="R492"/>
          <cell r="S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  <cell r="Q493"/>
          <cell r="R493"/>
          <cell r="S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  <cell r="Q494"/>
          <cell r="R494"/>
          <cell r="S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  <cell r="Q495"/>
          <cell r="R495"/>
          <cell r="S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  <cell r="Q496"/>
          <cell r="R496"/>
          <cell r="S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  <cell r="Q497"/>
          <cell r="R497"/>
          <cell r="S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  <cell r="Q498"/>
          <cell r="R498"/>
          <cell r="S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  <cell r="Q500"/>
          <cell r="R500"/>
          <cell r="S500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R9" sqref="AR9"/>
    </sheetView>
  </sheetViews>
  <sheetFormatPr defaultRowHeight="15" x14ac:dyDescent="0.25"/>
  <cols>
    <col min="1" max="1" width="52.140625" customWidth="1"/>
    <col min="2" max="2" width="3" customWidth="1"/>
    <col min="3" max="4" width="6" customWidth="1"/>
    <col min="5" max="6" width="7" customWidth="1"/>
    <col min="7" max="7" width="6" style="6" customWidth="1"/>
    <col min="8" max="8" width="5" customWidth="1"/>
    <col min="9" max="9" width="12" customWidth="1"/>
    <col min="10" max="10" width="1" customWidth="1"/>
    <col min="11" max="14" width="0.42578125" customWidth="1"/>
    <col min="15" max="17" width="7" customWidth="1"/>
    <col min="18" max="18" width="7" style="23" customWidth="1"/>
    <col min="19" max="19" width="7" customWidth="1"/>
    <col min="20" max="20" width="9.42578125" customWidth="1"/>
    <col min="21" max="22" width="5" customWidth="1"/>
    <col min="23" max="32" width="6" customWidth="1"/>
    <col min="33" max="33" width="12.7109375" customWidth="1"/>
    <col min="34" max="34" width="7" customWidth="1"/>
    <col min="35" max="35" width="7" style="23" customWidth="1"/>
    <col min="36" max="36" width="8.28515625" style="21" bestFit="1" customWidth="1"/>
    <col min="37" max="37" width="8" style="22" customWidth="1"/>
    <col min="38" max="38" width="8" style="23" customWidth="1"/>
    <col min="39" max="39" width="8" style="22" customWidth="1"/>
    <col min="40" max="40" width="8" style="23" customWidth="1"/>
    <col min="41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6"/>
      <c r="AK1" s="17"/>
      <c r="AL1" s="1"/>
      <c r="AM1" s="17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6"/>
      <c r="AK2" s="17" t="s">
        <v>78</v>
      </c>
      <c r="AL2" s="1"/>
      <c r="AM2" s="17" t="s">
        <v>79</v>
      </c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73</v>
      </c>
      <c r="R3" s="3" t="s">
        <v>73</v>
      </c>
      <c r="S3" s="7" t="s">
        <v>16</v>
      </c>
      <c r="T3" s="7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2" t="s">
        <v>22</v>
      </c>
      <c r="AJ3" s="18" t="s">
        <v>74</v>
      </c>
      <c r="AK3" s="18" t="s">
        <v>75</v>
      </c>
      <c r="AL3" s="19" t="s">
        <v>76</v>
      </c>
      <c r="AM3" s="18" t="s">
        <v>75</v>
      </c>
      <c r="AN3" s="19" t="s">
        <v>76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23</v>
      </c>
      <c r="P4" s="1" t="s">
        <v>24</v>
      </c>
      <c r="Q4" s="1" t="s">
        <v>72</v>
      </c>
      <c r="R4" s="1" t="s">
        <v>77</v>
      </c>
      <c r="S4" s="1"/>
      <c r="T4" s="1"/>
      <c r="U4" s="1"/>
      <c r="V4" s="1"/>
      <c r="W4" s="1" t="s">
        <v>23</v>
      </c>
      <c r="X4" s="1" t="s">
        <v>25</v>
      </c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 t="s">
        <v>31</v>
      </c>
      <c r="AE4" s="1" t="s">
        <v>32</v>
      </c>
      <c r="AF4" s="1" t="s">
        <v>33</v>
      </c>
      <c r="AG4" s="1"/>
      <c r="AH4" s="1" t="s">
        <v>72</v>
      </c>
      <c r="AI4" s="1" t="s">
        <v>77</v>
      </c>
      <c r="AJ4" s="16"/>
      <c r="AK4" s="17"/>
      <c r="AL4" s="1"/>
      <c r="AM4" s="17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1642</v>
      </c>
      <c r="F5" s="4">
        <f>SUM(F6:F500)</f>
        <v>6404</v>
      </c>
      <c r="G5" s="8"/>
      <c r="H5" s="1"/>
      <c r="I5" s="1"/>
      <c r="J5" s="1"/>
      <c r="K5" s="4">
        <f t="shared" ref="K5:S5" si="0">SUM(K6:K500)</f>
        <v>0</v>
      </c>
      <c r="L5" s="4">
        <f t="shared" si="0"/>
        <v>1642</v>
      </c>
      <c r="M5" s="4">
        <f t="shared" si="0"/>
        <v>0</v>
      </c>
      <c r="N5" s="4">
        <f t="shared" si="0"/>
        <v>0</v>
      </c>
      <c r="O5" s="4">
        <f t="shared" si="0"/>
        <v>2450</v>
      </c>
      <c r="P5" s="4">
        <f t="shared" si="0"/>
        <v>328.4</v>
      </c>
      <c r="Q5" s="4">
        <f t="shared" si="0"/>
        <v>1540</v>
      </c>
      <c r="R5" s="4">
        <f t="shared" ref="R5" si="1">SUM(R6:R500)</f>
        <v>1600</v>
      </c>
      <c r="S5" s="4">
        <f t="shared" si="0"/>
        <v>1060</v>
      </c>
      <c r="T5" s="1"/>
      <c r="U5" s="1"/>
      <c r="V5" s="1"/>
      <c r="W5" s="4">
        <f t="shared" ref="W5:AF5" si="2">SUM(W6:W500)</f>
        <v>457.6</v>
      </c>
      <c r="X5" s="4">
        <f t="shared" si="2"/>
        <v>442.6</v>
      </c>
      <c r="Y5" s="4">
        <f t="shared" si="2"/>
        <v>386.6</v>
      </c>
      <c r="Z5" s="4">
        <f t="shared" si="2"/>
        <v>318.8</v>
      </c>
      <c r="AA5" s="4">
        <f t="shared" si="2"/>
        <v>422.00000000000006</v>
      </c>
      <c r="AB5" s="4">
        <f t="shared" si="2"/>
        <v>347.79999999999995</v>
      </c>
      <c r="AC5" s="4">
        <f t="shared" si="2"/>
        <v>320.40000000000003</v>
      </c>
      <c r="AD5" s="4">
        <f t="shared" si="2"/>
        <v>278.2</v>
      </c>
      <c r="AE5" s="4">
        <f t="shared" si="2"/>
        <v>604.4</v>
      </c>
      <c r="AF5" s="4">
        <f t="shared" si="2"/>
        <v>158.59999999999997</v>
      </c>
      <c r="AG5" s="1"/>
      <c r="AH5" s="4">
        <f>SUM(AH6:AH500)</f>
        <v>530.70000000000005</v>
      </c>
      <c r="AI5" s="4">
        <f>SUM(AI6:AI500)</f>
        <v>510.45000000000005</v>
      </c>
      <c r="AJ5" s="16"/>
      <c r="AK5" s="20">
        <f>SUM(AK6:AK499)</f>
        <v>262</v>
      </c>
      <c r="AL5" s="4">
        <f t="shared" ref="AL5" si="3">SUM(AL6:AL499)</f>
        <v>527.84999999999991</v>
      </c>
      <c r="AM5" s="20">
        <f>SUM(AM6:AM499)</f>
        <v>256</v>
      </c>
      <c r="AN5" s="4">
        <f t="shared" ref="AN5" si="4">SUM(AN6:AN499)</f>
        <v>510.64000000000004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0" t="s">
        <v>34</v>
      </c>
      <c r="B6" s="10" t="s">
        <v>35</v>
      </c>
      <c r="C6" s="10">
        <v>-9</v>
      </c>
      <c r="D6" s="10"/>
      <c r="E6" s="10"/>
      <c r="F6" s="10">
        <v>-9</v>
      </c>
      <c r="G6" s="11">
        <v>0</v>
      </c>
      <c r="H6" s="10"/>
      <c r="I6" s="10" t="s">
        <v>36</v>
      </c>
      <c r="J6" s="10"/>
      <c r="K6" s="10"/>
      <c r="L6" s="10">
        <f t="shared" ref="L6:L25" si="5">E6-K6</f>
        <v>0</v>
      </c>
      <c r="M6" s="10"/>
      <c r="N6" s="10"/>
      <c r="O6" s="10"/>
      <c r="P6" s="10">
        <f>E6/5</f>
        <v>0</v>
      </c>
      <c r="Q6" s="12"/>
      <c r="R6" s="12"/>
      <c r="S6" s="12"/>
      <c r="T6" s="10"/>
      <c r="U6" s="10" t="e">
        <f>(F6+O6+Q6)/P6</f>
        <v>#DIV/0!</v>
      </c>
      <c r="V6" s="10" t="e">
        <f>(F6+O6)/P6</f>
        <v>#DIV/0!</v>
      </c>
      <c r="W6" s="10">
        <f>IFERROR(VLOOKUP(A6,[1]TDSheet!$A:$G,3,0),0)/5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/>
      <c r="AH6" s="10"/>
      <c r="AI6" s="10"/>
      <c r="AJ6" s="10"/>
      <c r="AK6" s="10"/>
      <c r="AL6" s="10"/>
      <c r="AM6" s="10"/>
      <c r="AN6" s="10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37</v>
      </c>
      <c r="B7" s="1" t="s">
        <v>35</v>
      </c>
      <c r="C7" s="1">
        <v>739</v>
      </c>
      <c r="D7" s="1"/>
      <c r="E7" s="1">
        <v>139</v>
      </c>
      <c r="F7" s="1">
        <v>583</v>
      </c>
      <c r="G7" s="8">
        <v>0.3</v>
      </c>
      <c r="H7" s="1">
        <v>55</v>
      </c>
      <c r="I7" s="1">
        <v>1010027650</v>
      </c>
      <c r="J7" s="1"/>
      <c r="K7" s="1"/>
      <c r="L7" s="1">
        <f t="shared" si="5"/>
        <v>139</v>
      </c>
      <c r="M7" s="1"/>
      <c r="N7" s="1"/>
      <c r="O7" s="1">
        <v>200</v>
      </c>
      <c r="P7" s="1">
        <f t="shared" ref="P7:P25" si="6">E7/5</f>
        <v>27.8</v>
      </c>
      <c r="Q7" s="5"/>
      <c r="R7" s="5">
        <f>IFERROR(VLOOKUP(A7,[3]Sheet!$A:$S,19,0),0)</f>
        <v>120</v>
      </c>
      <c r="S7" s="5"/>
      <c r="T7" s="1"/>
      <c r="U7" s="1">
        <f t="shared" ref="U7:U25" si="7">(F7+O7+Q7)/P7</f>
        <v>28.165467625899279</v>
      </c>
      <c r="V7" s="1">
        <f t="shared" ref="V7:V25" si="8">(F7+O7)/P7</f>
        <v>28.165467625899279</v>
      </c>
      <c r="W7" s="1">
        <f>IFERROR(VLOOKUP(A7,[1]TDSheet!$A:$G,3,0),0)/5</f>
        <v>37.6</v>
      </c>
      <c r="X7" s="1">
        <v>40.6</v>
      </c>
      <c r="Y7" s="1">
        <v>31.4</v>
      </c>
      <c r="Z7" s="1">
        <v>39.4</v>
      </c>
      <c r="AA7" s="1">
        <v>49.4</v>
      </c>
      <c r="AB7" s="1">
        <v>-1</v>
      </c>
      <c r="AC7" s="1">
        <v>6.6</v>
      </c>
      <c r="AD7" s="1">
        <v>42.8</v>
      </c>
      <c r="AE7" s="1">
        <v>72.8</v>
      </c>
      <c r="AF7" s="1">
        <v>0</v>
      </c>
      <c r="AG7" s="1" t="s">
        <v>38</v>
      </c>
      <c r="AH7" s="1">
        <f t="shared" ref="AH7:AH12" si="9">G7*Q7</f>
        <v>0</v>
      </c>
      <c r="AI7" s="1">
        <f>G7*R7</f>
        <v>36</v>
      </c>
      <c r="AJ7" s="16">
        <f>VLOOKUP(I7,[2]Sheet!$I:$AH,26,0)</f>
        <v>1.7999999999999998</v>
      </c>
      <c r="AK7" s="17">
        <f>MROUND(G7*Q7,AJ7)/AJ7</f>
        <v>0</v>
      </c>
      <c r="AL7" s="1">
        <f>AK7*AJ7</f>
        <v>0</v>
      </c>
      <c r="AM7" s="17">
        <f>MROUND(G7*R7,AJ7)/AJ7</f>
        <v>20.000000000000004</v>
      </c>
      <c r="AN7" s="1">
        <f>AM7*AJ7</f>
        <v>36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39</v>
      </c>
      <c r="B8" s="1" t="s">
        <v>35</v>
      </c>
      <c r="C8" s="1">
        <v>389</v>
      </c>
      <c r="D8" s="1"/>
      <c r="E8" s="1">
        <v>102</v>
      </c>
      <c r="F8" s="1">
        <v>282</v>
      </c>
      <c r="G8" s="8">
        <v>0.33</v>
      </c>
      <c r="H8" s="1">
        <v>55</v>
      </c>
      <c r="I8" s="1">
        <v>1010033736</v>
      </c>
      <c r="J8" s="1"/>
      <c r="K8" s="1"/>
      <c r="L8" s="1">
        <f t="shared" si="5"/>
        <v>102</v>
      </c>
      <c r="M8" s="1"/>
      <c r="N8" s="1"/>
      <c r="O8" s="1">
        <v>200</v>
      </c>
      <c r="P8" s="1">
        <f t="shared" si="6"/>
        <v>20.399999999999999</v>
      </c>
      <c r="Q8" s="5">
        <v>200</v>
      </c>
      <c r="R8" s="5">
        <f>IFERROR(VLOOKUP(A8,[3]Sheet!$A:$S,19,0),0)</f>
        <v>80</v>
      </c>
      <c r="S8" s="5">
        <v>27.999999999999943</v>
      </c>
      <c r="T8" s="1"/>
      <c r="U8" s="1">
        <f t="shared" si="7"/>
        <v>33.431372549019613</v>
      </c>
      <c r="V8" s="1">
        <f t="shared" si="8"/>
        <v>23.627450980392158</v>
      </c>
      <c r="W8" s="1">
        <f>IFERROR(VLOOKUP(A8,[1]TDSheet!$A:$G,3,0),0)/5</f>
        <v>30</v>
      </c>
      <c r="X8" s="1">
        <v>29.2</v>
      </c>
      <c r="Y8" s="1">
        <v>23.8</v>
      </c>
      <c r="Z8" s="1">
        <v>-0.8</v>
      </c>
      <c r="AA8" s="1">
        <v>14</v>
      </c>
      <c r="AB8" s="1">
        <v>4.8</v>
      </c>
      <c r="AC8" s="1">
        <v>31.2</v>
      </c>
      <c r="AD8" s="1">
        <v>6.8</v>
      </c>
      <c r="AE8" s="1">
        <v>33.6</v>
      </c>
      <c r="AF8" s="1">
        <v>0</v>
      </c>
      <c r="AG8" s="1" t="s">
        <v>40</v>
      </c>
      <c r="AH8" s="1">
        <f t="shared" si="9"/>
        <v>66</v>
      </c>
      <c r="AI8" s="1">
        <f t="shared" ref="AI8:AI24" si="10">G8*R8</f>
        <v>26.400000000000002</v>
      </c>
      <c r="AJ8" s="16">
        <f>VLOOKUP(I8,[2]Sheet!$I:$AH,26,0)</f>
        <v>1.65</v>
      </c>
      <c r="AK8" s="17">
        <f t="shared" ref="AK8:AK12" si="11">MROUND(G8*Q8,AJ8)/AJ8</f>
        <v>40</v>
      </c>
      <c r="AL8" s="1">
        <f t="shared" ref="AL8:AL12" si="12">AK8*AJ8</f>
        <v>66</v>
      </c>
      <c r="AM8" s="17">
        <f t="shared" ref="AM8:AM12" si="13">MROUND(G8*R8,AJ8)/AJ8</f>
        <v>16</v>
      </c>
      <c r="AN8" s="1">
        <f t="shared" ref="AN8:AN12" si="14">AM8*AJ8</f>
        <v>26.4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35</v>
      </c>
      <c r="C9" s="1">
        <v>472</v>
      </c>
      <c r="D9" s="1"/>
      <c r="E9" s="1">
        <v>35</v>
      </c>
      <c r="F9" s="1">
        <v>429</v>
      </c>
      <c r="G9" s="8">
        <v>0.28000000000000003</v>
      </c>
      <c r="H9" s="1">
        <v>180</v>
      </c>
      <c r="I9" s="1">
        <v>1010033335</v>
      </c>
      <c r="J9" s="1"/>
      <c r="K9" s="1"/>
      <c r="L9" s="1">
        <f t="shared" si="5"/>
        <v>35</v>
      </c>
      <c r="M9" s="1"/>
      <c r="N9" s="1"/>
      <c r="O9" s="1"/>
      <c r="P9" s="1">
        <f t="shared" si="6"/>
        <v>7</v>
      </c>
      <c r="Q9" s="5"/>
      <c r="R9" s="5">
        <f>IFERROR(VLOOKUP(A9,[3]Sheet!$A:$S,19,0),0)</f>
        <v>100</v>
      </c>
      <c r="S9" s="5"/>
      <c r="T9" s="1"/>
      <c r="U9" s="1">
        <f t="shared" si="7"/>
        <v>61.285714285714285</v>
      </c>
      <c r="V9" s="1">
        <f t="shared" si="8"/>
        <v>61.285714285714285</v>
      </c>
      <c r="W9" s="1">
        <f>IFERROR(VLOOKUP(A9,[1]TDSheet!$A:$G,3,0),0)/5</f>
        <v>4</v>
      </c>
      <c r="X9" s="1">
        <v>1</v>
      </c>
      <c r="Y9" s="1">
        <v>-0.8</v>
      </c>
      <c r="Z9" s="1">
        <v>3.6</v>
      </c>
      <c r="AA9" s="1">
        <v>10.4</v>
      </c>
      <c r="AB9" s="1">
        <v>14.4</v>
      </c>
      <c r="AC9" s="1">
        <v>5.2</v>
      </c>
      <c r="AD9" s="1">
        <v>8</v>
      </c>
      <c r="AE9" s="1">
        <v>3</v>
      </c>
      <c r="AF9" s="1">
        <v>0</v>
      </c>
      <c r="AG9" s="13" t="s">
        <v>68</v>
      </c>
      <c r="AH9" s="1">
        <f t="shared" si="9"/>
        <v>0</v>
      </c>
      <c r="AI9" s="1">
        <f t="shared" si="10"/>
        <v>28.000000000000004</v>
      </c>
      <c r="AJ9" s="16">
        <f>VLOOKUP(I9,[2]Sheet!$I:$AH,26,0)</f>
        <v>1.68</v>
      </c>
      <c r="AK9" s="17">
        <f t="shared" si="11"/>
        <v>0</v>
      </c>
      <c r="AL9" s="1">
        <f t="shared" si="12"/>
        <v>0</v>
      </c>
      <c r="AM9" s="17">
        <f t="shared" si="13"/>
        <v>17</v>
      </c>
      <c r="AN9" s="1">
        <f t="shared" si="14"/>
        <v>28.56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35</v>
      </c>
      <c r="C10" s="1">
        <v>366</v>
      </c>
      <c r="D10" s="1"/>
      <c r="E10" s="1">
        <v>109</v>
      </c>
      <c r="F10" s="1">
        <v>246</v>
      </c>
      <c r="G10" s="8">
        <v>0.3</v>
      </c>
      <c r="H10" s="1">
        <v>150</v>
      </c>
      <c r="I10" s="1">
        <v>1010033332</v>
      </c>
      <c r="J10" s="1"/>
      <c r="K10" s="1"/>
      <c r="L10" s="1">
        <f t="shared" si="5"/>
        <v>109</v>
      </c>
      <c r="M10" s="1"/>
      <c r="N10" s="1"/>
      <c r="O10" s="1">
        <v>300</v>
      </c>
      <c r="P10" s="1">
        <f t="shared" si="6"/>
        <v>21.8</v>
      </c>
      <c r="Q10" s="5">
        <v>200</v>
      </c>
      <c r="R10" s="5">
        <f>IFERROR(VLOOKUP(A10,[3]Sheet!$A:$S,19,0),0)</f>
        <v>60</v>
      </c>
      <c r="S10" s="5"/>
      <c r="T10" s="1"/>
      <c r="U10" s="1">
        <f t="shared" si="7"/>
        <v>34.220183486238533</v>
      </c>
      <c r="V10" s="1">
        <f t="shared" si="8"/>
        <v>25.045871559633028</v>
      </c>
      <c r="W10" s="1">
        <f>IFERROR(VLOOKUP(A10,[1]TDSheet!$A:$G,3,0),0)/5</f>
        <v>53.4</v>
      </c>
      <c r="X10" s="1">
        <v>44.2</v>
      </c>
      <c r="Y10" s="1">
        <v>79.400000000000006</v>
      </c>
      <c r="Z10" s="1">
        <v>0</v>
      </c>
      <c r="AA10" s="1">
        <v>0</v>
      </c>
      <c r="AB10" s="1">
        <v>-1.2</v>
      </c>
      <c r="AC10" s="1">
        <v>-2.6</v>
      </c>
      <c r="AD10" s="1">
        <v>23.6</v>
      </c>
      <c r="AE10" s="1">
        <v>54.6</v>
      </c>
      <c r="AF10" s="1">
        <v>-7.6</v>
      </c>
      <c r="AG10" s="1" t="s">
        <v>44</v>
      </c>
      <c r="AH10" s="1">
        <f t="shared" si="9"/>
        <v>60</v>
      </c>
      <c r="AI10" s="1">
        <f t="shared" si="10"/>
        <v>18</v>
      </c>
      <c r="AJ10" s="16">
        <f>VLOOKUP(I10,[2]Sheet!$I:$AH,26,0)</f>
        <v>1.7999999999999998</v>
      </c>
      <c r="AK10" s="17">
        <f t="shared" si="11"/>
        <v>33</v>
      </c>
      <c r="AL10" s="1">
        <f t="shared" si="12"/>
        <v>59.399999999999991</v>
      </c>
      <c r="AM10" s="17">
        <f t="shared" si="13"/>
        <v>10.000000000000002</v>
      </c>
      <c r="AN10" s="1">
        <f t="shared" si="14"/>
        <v>18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35</v>
      </c>
      <c r="C11" s="1">
        <v>410</v>
      </c>
      <c r="D11" s="1"/>
      <c r="E11" s="1">
        <v>26</v>
      </c>
      <c r="F11" s="1">
        <v>361</v>
      </c>
      <c r="G11" s="8">
        <v>0.4</v>
      </c>
      <c r="H11" s="1">
        <v>75</v>
      </c>
      <c r="I11" s="1">
        <v>1010016111</v>
      </c>
      <c r="J11" s="1"/>
      <c r="K11" s="1"/>
      <c r="L11" s="1">
        <f t="shared" si="5"/>
        <v>26</v>
      </c>
      <c r="M11" s="1"/>
      <c r="N11" s="1"/>
      <c r="O11" s="1"/>
      <c r="P11" s="1">
        <f t="shared" si="6"/>
        <v>5.2</v>
      </c>
      <c r="Q11" s="5"/>
      <c r="R11" s="5">
        <f>IFERROR(VLOOKUP(A11,[3]Sheet!$A:$S,19,0),0)</f>
        <v>0</v>
      </c>
      <c r="S11" s="5"/>
      <c r="T11" s="1"/>
      <c r="U11" s="1">
        <f t="shared" si="7"/>
        <v>69.42307692307692</v>
      </c>
      <c r="V11" s="1">
        <f t="shared" si="8"/>
        <v>69.42307692307692</v>
      </c>
      <c r="W11" s="1">
        <f>IFERROR(VLOOKUP(A11,[1]TDSheet!$A:$G,3,0),0)/5</f>
        <v>13.4</v>
      </c>
      <c r="X11" s="1">
        <v>8.4</v>
      </c>
      <c r="Y11" s="1">
        <v>7.8</v>
      </c>
      <c r="Z11" s="1">
        <v>10</v>
      </c>
      <c r="AA11" s="1">
        <v>12</v>
      </c>
      <c r="AB11" s="1">
        <v>10</v>
      </c>
      <c r="AC11" s="1">
        <v>11.8</v>
      </c>
      <c r="AD11" s="1">
        <v>13</v>
      </c>
      <c r="AE11" s="1">
        <v>15.6</v>
      </c>
      <c r="AF11" s="1">
        <v>6.6</v>
      </c>
      <c r="AG11" s="14" t="s">
        <v>46</v>
      </c>
      <c r="AH11" s="1">
        <f t="shared" si="9"/>
        <v>0</v>
      </c>
      <c r="AI11" s="1">
        <f t="shared" si="10"/>
        <v>0</v>
      </c>
      <c r="AJ11" s="16">
        <f>VLOOKUP(I11,[2]Sheet!$I:$AH,26,0)</f>
        <v>2.4</v>
      </c>
      <c r="AK11" s="17">
        <f t="shared" si="11"/>
        <v>0</v>
      </c>
      <c r="AL11" s="1">
        <f t="shared" si="12"/>
        <v>0</v>
      </c>
      <c r="AM11" s="17">
        <f t="shared" si="13"/>
        <v>0</v>
      </c>
      <c r="AN11" s="1">
        <f t="shared" si="14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35</v>
      </c>
      <c r="C12" s="1">
        <v>941</v>
      </c>
      <c r="D12" s="1"/>
      <c r="E12" s="1">
        <v>247</v>
      </c>
      <c r="F12" s="1">
        <v>693</v>
      </c>
      <c r="G12" s="8">
        <v>0.28000000000000003</v>
      </c>
      <c r="H12" s="1">
        <v>120</v>
      </c>
      <c r="I12" s="1">
        <v>1010033329</v>
      </c>
      <c r="J12" s="1"/>
      <c r="K12" s="1"/>
      <c r="L12" s="1">
        <f t="shared" si="5"/>
        <v>247</v>
      </c>
      <c r="M12" s="1"/>
      <c r="N12" s="1"/>
      <c r="O12" s="1"/>
      <c r="P12" s="1">
        <f t="shared" si="6"/>
        <v>49.4</v>
      </c>
      <c r="Q12" s="5">
        <v>500</v>
      </c>
      <c r="R12" s="5">
        <f>IFERROR(VLOOKUP(A12,[3]Sheet!$A:$S,19,0),0)</f>
        <v>350</v>
      </c>
      <c r="S12" s="5">
        <v>542</v>
      </c>
      <c r="T12" s="1"/>
      <c r="U12" s="1">
        <f t="shared" si="7"/>
        <v>24.149797570850204</v>
      </c>
      <c r="V12" s="1">
        <f t="shared" si="8"/>
        <v>14.02834008097166</v>
      </c>
      <c r="W12" s="1">
        <f>IFERROR(VLOOKUP(A12,[1]TDSheet!$A:$G,3,0),0)/5</f>
        <v>51.4</v>
      </c>
      <c r="X12" s="1">
        <v>-0.4</v>
      </c>
      <c r="Y12" s="1">
        <v>13.4</v>
      </c>
      <c r="Z12" s="1">
        <v>56.2</v>
      </c>
      <c r="AA12" s="1">
        <v>82.4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 t="s">
        <v>42</v>
      </c>
      <c r="AH12" s="1">
        <f t="shared" si="9"/>
        <v>140</v>
      </c>
      <c r="AI12" s="1">
        <f t="shared" si="10"/>
        <v>98.000000000000014</v>
      </c>
      <c r="AJ12" s="16">
        <f>VLOOKUP(I12,[2]Sheet!$I:$AH,26,0)</f>
        <v>1.6800000000000002</v>
      </c>
      <c r="AK12" s="17">
        <f t="shared" si="11"/>
        <v>83.000000000000014</v>
      </c>
      <c r="AL12" s="1">
        <f t="shared" si="12"/>
        <v>139.44000000000003</v>
      </c>
      <c r="AM12" s="17">
        <f t="shared" si="13"/>
        <v>58</v>
      </c>
      <c r="AN12" s="1">
        <f t="shared" si="14"/>
        <v>97.440000000000012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0" t="s">
        <v>48</v>
      </c>
      <c r="B13" s="10" t="s">
        <v>35</v>
      </c>
      <c r="C13" s="10"/>
      <c r="D13" s="10"/>
      <c r="E13" s="10"/>
      <c r="F13" s="10"/>
      <c r="G13" s="11">
        <v>0</v>
      </c>
      <c r="H13" s="10">
        <v>120</v>
      </c>
      <c r="I13" s="10">
        <v>1010028068</v>
      </c>
      <c r="J13" s="10"/>
      <c r="K13" s="10"/>
      <c r="L13" s="10">
        <f t="shared" si="5"/>
        <v>0</v>
      </c>
      <c r="M13" s="10"/>
      <c r="N13" s="10"/>
      <c r="O13" s="10"/>
      <c r="P13" s="10">
        <f t="shared" si="6"/>
        <v>0</v>
      </c>
      <c r="Q13" s="5"/>
      <c r="R13" s="5">
        <f>IFERROR(VLOOKUP(A13,[3]Sheet!$A:$S,19,0),0)</f>
        <v>0</v>
      </c>
      <c r="S13" s="12"/>
      <c r="T13" s="10"/>
      <c r="U13" s="10" t="e">
        <f t="shared" si="7"/>
        <v>#DIV/0!</v>
      </c>
      <c r="V13" s="10" t="e">
        <f t="shared" si="8"/>
        <v>#DIV/0!</v>
      </c>
      <c r="W13" s="10">
        <f>IFERROR(VLOOKUP(A13,[1]TDSheet!$A:$G,3,0),0)/5</f>
        <v>0</v>
      </c>
      <c r="X13" s="10">
        <v>0</v>
      </c>
      <c r="Y13" s="10">
        <v>-0.2</v>
      </c>
      <c r="Z13" s="10">
        <v>0</v>
      </c>
      <c r="AA13" s="10">
        <v>0</v>
      </c>
      <c r="AB13" s="10">
        <v>0</v>
      </c>
      <c r="AC13" s="10">
        <v>-0.2</v>
      </c>
      <c r="AD13" s="10">
        <v>-1.2</v>
      </c>
      <c r="AE13" s="10">
        <v>64.2</v>
      </c>
      <c r="AF13" s="10">
        <v>72.599999999999994</v>
      </c>
      <c r="AG13" s="10" t="s">
        <v>49</v>
      </c>
      <c r="AH13" s="10"/>
      <c r="AI13" s="10"/>
      <c r="AJ13" s="10"/>
      <c r="AK13" s="10"/>
      <c r="AL13" s="10"/>
      <c r="AM13" s="10"/>
      <c r="AN13" s="10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50</v>
      </c>
      <c r="B14" s="1" t="s">
        <v>35</v>
      </c>
      <c r="C14" s="1">
        <v>242</v>
      </c>
      <c r="D14" s="1"/>
      <c r="E14" s="1">
        <v>67</v>
      </c>
      <c r="F14" s="1">
        <v>160</v>
      </c>
      <c r="G14" s="8">
        <v>0.47</v>
      </c>
      <c r="H14" s="1">
        <v>75</v>
      </c>
      <c r="I14" s="1">
        <v>1010015954</v>
      </c>
      <c r="J14" s="1"/>
      <c r="K14" s="1"/>
      <c r="L14" s="1">
        <f t="shared" si="5"/>
        <v>67</v>
      </c>
      <c r="M14" s="1"/>
      <c r="N14" s="1"/>
      <c r="O14" s="1"/>
      <c r="P14" s="1">
        <f t="shared" si="6"/>
        <v>13.4</v>
      </c>
      <c r="Q14" s="5">
        <v>120</v>
      </c>
      <c r="R14" s="5">
        <f>IFERROR(VLOOKUP(A14,[3]Sheet!$A:$S,19,0),0)</f>
        <v>80</v>
      </c>
      <c r="S14" s="5">
        <v>175</v>
      </c>
      <c r="T14" s="1"/>
      <c r="U14" s="1">
        <f t="shared" si="7"/>
        <v>20.8955223880597</v>
      </c>
      <c r="V14" s="1">
        <f t="shared" si="8"/>
        <v>11.940298507462686</v>
      </c>
      <c r="W14" s="1">
        <f>IFERROR(VLOOKUP(A14,[1]TDSheet!$A:$G,3,0),0)/5</f>
        <v>5.8</v>
      </c>
      <c r="X14" s="1">
        <v>9</v>
      </c>
      <c r="Y14" s="1">
        <v>10.199999999999999</v>
      </c>
      <c r="Z14" s="1">
        <v>7.4</v>
      </c>
      <c r="AA14" s="1">
        <v>10.8</v>
      </c>
      <c r="AB14" s="1">
        <v>14.6</v>
      </c>
      <c r="AC14" s="1">
        <v>13</v>
      </c>
      <c r="AD14" s="1">
        <v>9</v>
      </c>
      <c r="AE14" s="1">
        <v>16</v>
      </c>
      <c r="AF14" s="1">
        <v>11.4</v>
      </c>
      <c r="AG14" s="1"/>
      <c r="AH14" s="1">
        <f t="shared" ref="AH14:AH20" si="15">G14*Q14</f>
        <v>56.4</v>
      </c>
      <c r="AI14" s="1">
        <f t="shared" si="10"/>
        <v>37.599999999999994</v>
      </c>
      <c r="AJ14" s="16">
        <f>VLOOKUP(I14,[2]Sheet!$I:$AH,26,0)</f>
        <v>2.82</v>
      </c>
      <c r="AK14" s="17">
        <f t="shared" ref="AK14:AK20" si="16">MROUND(G14*Q14,AJ14)/AJ14</f>
        <v>20</v>
      </c>
      <c r="AL14" s="1">
        <f t="shared" ref="AL14:AL20" si="17">AK14*AJ14</f>
        <v>56.4</v>
      </c>
      <c r="AM14" s="17">
        <f t="shared" ref="AM14:AM20" si="18">MROUND(G14*R14,AJ14)/AJ14</f>
        <v>13</v>
      </c>
      <c r="AN14" s="1">
        <f t="shared" ref="AN14:AN20" si="19">AM14*AJ14</f>
        <v>36.659999999999997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35</v>
      </c>
      <c r="C15" s="1">
        <v>149</v>
      </c>
      <c r="D15" s="1"/>
      <c r="E15" s="1">
        <v>33</v>
      </c>
      <c r="F15" s="1">
        <v>104</v>
      </c>
      <c r="G15" s="8">
        <v>0.47</v>
      </c>
      <c r="H15" s="1">
        <v>75</v>
      </c>
      <c r="I15" s="1">
        <v>1010016092</v>
      </c>
      <c r="J15" s="1"/>
      <c r="K15" s="1"/>
      <c r="L15" s="1">
        <f t="shared" si="5"/>
        <v>33</v>
      </c>
      <c r="M15" s="1"/>
      <c r="N15" s="1"/>
      <c r="O15" s="1"/>
      <c r="P15" s="1">
        <f t="shared" si="6"/>
        <v>6.6</v>
      </c>
      <c r="Q15" s="5">
        <v>80</v>
      </c>
      <c r="R15" s="5">
        <f>IFERROR(VLOOKUP(A15,[3]Sheet!$A:$S,19,0),0)</f>
        <v>40</v>
      </c>
      <c r="S15" s="5">
        <v>61</v>
      </c>
      <c r="T15" s="1"/>
      <c r="U15" s="1">
        <f t="shared" si="7"/>
        <v>27.878787878787879</v>
      </c>
      <c r="V15" s="1">
        <f t="shared" si="8"/>
        <v>15.757575757575758</v>
      </c>
      <c r="W15" s="1">
        <f>IFERROR(VLOOKUP(A15,[1]TDSheet!$A:$G,3,0),0)/5</f>
        <v>6.2</v>
      </c>
      <c r="X15" s="1">
        <v>2.8</v>
      </c>
      <c r="Y15" s="1">
        <v>6.8</v>
      </c>
      <c r="Z15" s="1">
        <v>4</v>
      </c>
      <c r="AA15" s="1">
        <v>5.6</v>
      </c>
      <c r="AB15" s="1">
        <v>4.2</v>
      </c>
      <c r="AC15" s="1">
        <v>3.6</v>
      </c>
      <c r="AD15" s="1">
        <v>4</v>
      </c>
      <c r="AE15" s="1">
        <v>8.6</v>
      </c>
      <c r="AF15" s="1">
        <v>7.6</v>
      </c>
      <c r="AG15" s="1"/>
      <c r="AH15" s="1">
        <f t="shared" si="15"/>
        <v>37.599999999999994</v>
      </c>
      <c r="AI15" s="1">
        <f t="shared" si="10"/>
        <v>18.799999999999997</v>
      </c>
      <c r="AJ15" s="16">
        <f>VLOOKUP(I15,[2]Sheet!$I:$AH,26,0)</f>
        <v>2.82</v>
      </c>
      <c r="AK15" s="17">
        <f t="shared" si="16"/>
        <v>13</v>
      </c>
      <c r="AL15" s="1">
        <f t="shared" si="17"/>
        <v>36.659999999999997</v>
      </c>
      <c r="AM15" s="17">
        <f t="shared" si="18"/>
        <v>7</v>
      </c>
      <c r="AN15" s="1">
        <f t="shared" si="19"/>
        <v>19.739999999999998</v>
      </c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35</v>
      </c>
      <c r="C16" s="1">
        <v>158</v>
      </c>
      <c r="D16" s="1"/>
      <c r="E16" s="1">
        <v>29</v>
      </c>
      <c r="F16" s="1">
        <v>112</v>
      </c>
      <c r="G16" s="8">
        <v>0.47</v>
      </c>
      <c r="H16" s="1">
        <v>75</v>
      </c>
      <c r="I16" s="1">
        <v>1010015952</v>
      </c>
      <c r="J16" s="1"/>
      <c r="K16" s="1"/>
      <c r="L16" s="1">
        <f t="shared" si="5"/>
        <v>29</v>
      </c>
      <c r="M16" s="1"/>
      <c r="N16" s="1"/>
      <c r="O16" s="1"/>
      <c r="P16" s="1">
        <f t="shared" si="6"/>
        <v>5.8</v>
      </c>
      <c r="Q16" s="5">
        <v>60</v>
      </c>
      <c r="R16" s="5">
        <f>IFERROR(VLOOKUP(A16,[3]Sheet!$A:$S,19,0),0)</f>
        <v>40</v>
      </c>
      <c r="S16" s="5">
        <v>33</v>
      </c>
      <c r="T16" s="1"/>
      <c r="U16" s="1">
        <f t="shared" si="7"/>
        <v>29.655172413793103</v>
      </c>
      <c r="V16" s="1">
        <f t="shared" si="8"/>
        <v>19.310344827586206</v>
      </c>
      <c r="W16" s="1">
        <f>IFERROR(VLOOKUP(A16,[1]TDSheet!$A:$G,3,0),0)/5</f>
        <v>5.2</v>
      </c>
      <c r="X16" s="1">
        <v>6.8</v>
      </c>
      <c r="Y16" s="1">
        <v>7.2</v>
      </c>
      <c r="Z16" s="1">
        <v>3.8</v>
      </c>
      <c r="AA16" s="1">
        <v>6.2</v>
      </c>
      <c r="AB16" s="1">
        <v>12</v>
      </c>
      <c r="AC16" s="1">
        <v>8.4</v>
      </c>
      <c r="AD16" s="1">
        <v>5.2</v>
      </c>
      <c r="AE16" s="1">
        <v>8.6</v>
      </c>
      <c r="AF16" s="1">
        <v>3.2</v>
      </c>
      <c r="AG16" s="1"/>
      <c r="AH16" s="1">
        <f t="shared" si="15"/>
        <v>28.2</v>
      </c>
      <c r="AI16" s="1">
        <f t="shared" si="10"/>
        <v>18.799999999999997</v>
      </c>
      <c r="AJ16" s="16">
        <f>VLOOKUP(I16,[2]Sheet!$I:$AH,26,0)</f>
        <v>2.82</v>
      </c>
      <c r="AK16" s="17">
        <f t="shared" si="16"/>
        <v>10</v>
      </c>
      <c r="AL16" s="1">
        <f t="shared" si="17"/>
        <v>28.2</v>
      </c>
      <c r="AM16" s="17">
        <f t="shared" si="18"/>
        <v>7</v>
      </c>
      <c r="AN16" s="1">
        <f t="shared" si="19"/>
        <v>19.739999999999998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35</v>
      </c>
      <c r="C17" s="1">
        <v>868</v>
      </c>
      <c r="D17" s="1"/>
      <c r="E17" s="1">
        <v>113</v>
      </c>
      <c r="F17" s="1">
        <v>744</v>
      </c>
      <c r="G17" s="8">
        <v>0.3</v>
      </c>
      <c r="H17" s="1">
        <v>55</v>
      </c>
      <c r="I17" s="1">
        <v>1010032953</v>
      </c>
      <c r="J17" s="1"/>
      <c r="K17" s="1"/>
      <c r="L17" s="1">
        <f t="shared" si="5"/>
        <v>113</v>
      </c>
      <c r="M17" s="1"/>
      <c r="N17" s="1"/>
      <c r="O17" s="1"/>
      <c r="P17" s="1">
        <f t="shared" si="6"/>
        <v>22.6</v>
      </c>
      <c r="Q17" s="5"/>
      <c r="R17" s="5">
        <f>IFERROR(VLOOKUP(A17,[3]Sheet!$A:$S,19,0),0)</f>
        <v>60</v>
      </c>
      <c r="S17" s="5"/>
      <c r="T17" s="1"/>
      <c r="U17" s="1">
        <f t="shared" si="7"/>
        <v>32.920353982300881</v>
      </c>
      <c r="V17" s="1">
        <f t="shared" si="8"/>
        <v>32.920353982300881</v>
      </c>
      <c r="W17" s="1">
        <f>IFERROR(VLOOKUP(A17,[1]TDSheet!$A:$G,3,0),0)/5</f>
        <v>19</v>
      </c>
      <c r="X17" s="1">
        <v>6</v>
      </c>
      <c r="Y17" s="1">
        <v>0.2</v>
      </c>
      <c r="Z17" s="1">
        <v>0</v>
      </c>
      <c r="AA17" s="1">
        <v>4</v>
      </c>
      <c r="AB17" s="1">
        <v>51.2</v>
      </c>
      <c r="AC17" s="1">
        <v>29.6</v>
      </c>
      <c r="AD17" s="1">
        <v>0</v>
      </c>
      <c r="AE17" s="1">
        <v>0</v>
      </c>
      <c r="AF17" s="1">
        <v>0</v>
      </c>
      <c r="AG17" s="13" t="s">
        <v>69</v>
      </c>
      <c r="AH17" s="1">
        <f t="shared" si="15"/>
        <v>0</v>
      </c>
      <c r="AI17" s="1">
        <f t="shared" si="10"/>
        <v>18</v>
      </c>
      <c r="AJ17" s="16">
        <f>VLOOKUP(I17,[2]Sheet!$I:$AH,26,0)</f>
        <v>1.7999999999999998</v>
      </c>
      <c r="AK17" s="17">
        <f t="shared" si="16"/>
        <v>0</v>
      </c>
      <c r="AL17" s="1">
        <f t="shared" si="17"/>
        <v>0</v>
      </c>
      <c r="AM17" s="17">
        <f t="shared" si="18"/>
        <v>10.000000000000002</v>
      </c>
      <c r="AN17" s="1">
        <f t="shared" si="19"/>
        <v>18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35</v>
      </c>
      <c r="C18" s="1">
        <v>674</v>
      </c>
      <c r="D18" s="1"/>
      <c r="E18" s="1">
        <v>181</v>
      </c>
      <c r="F18" s="1">
        <v>484</v>
      </c>
      <c r="G18" s="8">
        <v>0.375</v>
      </c>
      <c r="H18" s="1">
        <v>55</v>
      </c>
      <c r="I18" s="1">
        <v>1010022954</v>
      </c>
      <c r="J18" s="1"/>
      <c r="K18" s="1"/>
      <c r="L18" s="1">
        <f t="shared" si="5"/>
        <v>181</v>
      </c>
      <c r="M18" s="1"/>
      <c r="N18" s="1"/>
      <c r="O18" s="1">
        <v>200</v>
      </c>
      <c r="P18" s="1">
        <f t="shared" si="6"/>
        <v>36.200000000000003</v>
      </c>
      <c r="Q18" s="5">
        <v>300</v>
      </c>
      <c r="R18" s="5">
        <f>IFERROR(VLOOKUP(A18,[3]Sheet!$A:$S,19,0),0)</f>
        <v>0</v>
      </c>
      <c r="S18" s="5">
        <v>221.00000000000011</v>
      </c>
      <c r="T18" s="1"/>
      <c r="U18" s="1">
        <f t="shared" si="7"/>
        <v>27.182320441988949</v>
      </c>
      <c r="V18" s="1">
        <f t="shared" si="8"/>
        <v>18.895027624309392</v>
      </c>
      <c r="W18" s="1">
        <f>IFERROR(VLOOKUP(A18,[1]TDSheet!$A:$G,3,0),0)/5</f>
        <v>44.8</v>
      </c>
      <c r="X18" s="1">
        <v>46</v>
      </c>
      <c r="Y18" s="1">
        <v>32.200000000000003</v>
      </c>
      <c r="Z18" s="1">
        <v>36.6</v>
      </c>
      <c r="AA18" s="1">
        <v>46.4</v>
      </c>
      <c r="AB18" s="1">
        <v>55.2</v>
      </c>
      <c r="AC18" s="1">
        <v>38.200000000000003</v>
      </c>
      <c r="AD18" s="1">
        <v>39.6</v>
      </c>
      <c r="AE18" s="1">
        <v>67.599999999999994</v>
      </c>
      <c r="AF18" s="1">
        <v>-7.2</v>
      </c>
      <c r="AG18" s="1" t="s">
        <v>55</v>
      </c>
      <c r="AH18" s="1">
        <f t="shared" si="15"/>
        <v>112.5</v>
      </c>
      <c r="AI18" s="1">
        <f t="shared" si="10"/>
        <v>0</v>
      </c>
      <c r="AJ18" s="16">
        <f>VLOOKUP(I18,[2]Sheet!$I:$AH,26,0)</f>
        <v>2.25</v>
      </c>
      <c r="AK18" s="17">
        <f t="shared" si="16"/>
        <v>50</v>
      </c>
      <c r="AL18" s="1">
        <f t="shared" si="17"/>
        <v>112.5</v>
      </c>
      <c r="AM18" s="17">
        <f t="shared" si="18"/>
        <v>0</v>
      </c>
      <c r="AN18" s="1">
        <f t="shared" si="19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35</v>
      </c>
      <c r="C19" s="1">
        <v>626</v>
      </c>
      <c r="D19" s="1"/>
      <c r="E19" s="1">
        <v>124</v>
      </c>
      <c r="F19" s="1">
        <v>489</v>
      </c>
      <c r="G19" s="8">
        <v>0.375</v>
      </c>
      <c r="H19" s="1">
        <v>55</v>
      </c>
      <c r="I19" s="1">
        <v>1010016034</v>
      </c>
      <c r="J19" s="1"/>
      <c r="K19" s="1"/>
      <c r="L19" s="1">
        <f t="shared" si="5"/>
        <v>124</v>
      </c>
      <c r="M19" s="1"/>
      <c r="N19" s="1"/>
      <c r="O19" s="1">
        <v>250</v>
      </c>
      <c r="P19" s="1">
        <f t="shared" si="6"/>
        <v>24.8</v>
      </c>
      <c r="Q19" s="5"/>
      <c r="R19" s="5">
        <f>IFERROR(VLOOKUP(A19,[3]Sheet!$A:$S,19,0),0)</f>
        <v>150</v>
      </c>
      <c r="S19" s="5"/>
      <c r="T19" s="1"/>
      <c r="U19" s="1">
        <f t="shared" si="7"/>
        <v>29.798387096774192</v>
      </c>
      <c r="V19" s="1">
        <f t="shared" si="8"/>
        <v>29.798387096774192</v>
      </c>
      <c r="W19" s="1">
        <f>IFERROR(VLOOKUP(A19,[1]TDSheet!$A:$G,3,0),0)/5</f>
        <v>31.8</v>
      </c>
      <c r="X19" s="1">
        <v>38</v>
      </c>
      <c r="Y19" s="1">
        <v>28.6</v>
      </c>
      <c r="Z19" s="1">
        <v>27.2</v>
      </c>
      <c r="AA19" s="1">
        <v>43.8</v>
      </c>
      <c r="AB19" s="1">
        <v>48.8</v>
      </c>
      <c r="AC19" s="1">
        <v>24.8</v>
      </c>
      <c r="AD19" s="1">
        <v>34.4</v>
      </c>
      <c r="AE19" s="1">
        <v>55</v>
      </c>
      <c r="AF19" s="1">
        <v>-2.4</v>
      </c>
      <c r="AG19" s="15" t="s">
        <v>57</v>
      </c>
      <c r="AH19" s="1">
        <f t="shared" si="15"/>
        <v>0</v>
      </c>
      <c r="AI19" s="1">
        <f t="shared" si="10"/>
        <v>56.25</v>
      </c>
      <c r="AJ19" s="16">
        <f>VLOOKUP(I19,[2]Sheet!$I:$AH,26,0)</f>
        <v>2.25</v>
      </c>
      <c r="AK19" s="17">
        <f t="shared" si="16"/>
        <v>0</v>
      </c>
      <c r="AL19" s="1">
        <f t="shared" si="17"/>
        <v>0</v>
      </c>
      <c r="AM19" s="17">
        <f t="shared" si="18"/>
        <v>25</v>
      </c>
      <c r="AN19" s="1">
        <f t="shared" si="19"/>
        <v>56.25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35</v>
      </c>
      <c r="C20" s="1">
        <v>802</v>
      </c>
      <c r="D20" s="1"/>
      <c r="E20" s="1">
        <v>131</v>
      </c>
      <c r="F20" s="1">
        <v>669</v>
      </c>
      <c r="G20" s="8">
        <v>0.375</v>
      </c>
      <c r="H20" s="1">
        <v>55</v>
      </c>
      <c r="I20" s="1">
        <v>1010023122</v>
      </c>
      <c r="J20" s="1"/>
      <c r="K20" s="1"/>
      <c r="L20" s="1">
        <f t="shared" si="5"/>
        <v>131</v>
      </c>
      <c r="M20" s="1"/>
      <c r="N20" s="1"/>
      <c r="O20" s="1"/>
      <c r="P20" s="1">
        <f t="shared" si="6"/>
        <v>26.2</v>
      </c>
      <c r="Q20" s="5">
        <v>80</v>
      </c>
      <c r="R20" s="5">
        <f>IFERROR(VLOOKUP(A20,[3]Sheet!$A:$S,19,0),0)</f>
        <v>200</v>
      </c>
      <c r="S20" s="5"/>
      <c r="T20" s="1"/>
      <c r="U20" s="1">
        <f t="shared" si="7"/>
        <v>28.587786259541986</v>
      </c>
      <c r="V20" s="1">
        <f t="shared" si="8"/>
        <v>25.534351145038169</v>
      </c>
      <c r="W20" s="1">
        <f>IFERROR(VLOOKUP(A20,[1]TDSheet!$A:$G,3,0),0)/5</f>
        <v>43.4</v>
      </c>
      <c r="X20" s="1">
        <v>43.8</v>
      </c>
      <c r="Y20" s="1">
        <v>27.8</v>
      </c>
      <c r="Z20" s="1">
        <v>30.2</v>
      </c>
      <c r="AA20" s="1">
        <v>34.6</v>
      </c>
      <c r="AB20" s="1">
        <v>18.2</v>
      </c>
      <c r="AC20" s="1">
        <v>38.799999999999997</v>
      </c>
      <c r="AD20" s="1">
        <v>-1.2</v>
      </c>
      <c r="AE20" s="1">
        <v>57</v>
      </c>
      <c r="AF20" s="1">
        <v>10.199999999999999</v>
      </c>
      <c r="AG20" s="14" t="s">
        <v>46</v>
      </c>
      <c r="AH20" s="1">
        <f t="shared" si="15"/>
        <v>30</v>
      </c>
      <c r="AI20" s="1">
        <f t="shared" si="10"/>
        <v>75</v>
      </c>
      <c r="AJ20" s="16">
        <f>VLOOKUP(I20,[2]Sheet!$I:$AH,26,0)</f>
        <v>2.25</v>
      </c>
      <c r="AK20" s="17">
        <f t="shared" si="16"/>
        <v>13</v>
      </c>
      <c r="AL20" s="1">
        <f t="shared" si="17"/>
        <v>29.25</v>
      </c>
      <c r="AM20" s="17">
        <f t="shared" si="18"/>
        <v>33</v>
      </c>
      <c r="AN20" s="1">
        <f t="shared" si="19"/>
        <v>74.25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0" t="s">
        <v>59</v>
      </c>
      <c r="B21" s="10" t="s">
        <v>35</v>
      </c>
      <c r="C21" s="10">
        <v>-8</v>
      </c>
      <c r="D21" s="10"/>
      <c r="E21" s="10"/>
      <c r="F21" s="10">
        <v>-8</v>
      </c>
      <c r="G21" s="11">
        <v>0</v>
      </c>
      <c r="H21" s="10">
        <v>120</v>
      </c>
      <c r="I21" s="10" t="s">
        <v>60</v>
      </c>
      <c r="J21" s="10"/>
      <c r="K21" s="10"/>
      <c r="L21" s="10">
        <f t="shared" si="5"/>
        <v>0</v>
      </c>
      <c r="M21" s="10"/>
      <c r="N21" s="10"/>
      <c r="O21" s="10"/>
      <c r="P21" s="10">
        <f t="shared" si="6"/>
        <v>0</v>
      </c>
      <c r="Q21" s="5"/>
      <c r="R21" s="5">
        <f>IFERROR(VLOOKUP(A21,[3]Sheet!$A:$S,19,0),0)</f>
        <v>0</v>
      </c>
      <c r="S21" s="12"/>
      <c r="T21" s="10"/>
      <c r="U21" s="10" t="e">
        <f t="shared" si="7"/>
        <v>#DIV/0!</v>
      </c>
      <c r="V21" s="10" t="e">
        <f t="shared" si="8"/>
        <v>#DIV/0!</v>
      </c>
      <c r="W21" s="10">
        <f>IFERROR(VLOOKUP(A21,[1]TDSheet!$A:$G,3,0),0)/5</f>
        <v>0</v>
      </c>
      <c r="X21" s="10">
        <v>0</v>
      </c>
      <c r="Y21" s="10">
        <v>-0.4</v>
      </c>
      <c r="Z21" s="10">
        <v>0.2</v>
      </c>
      <c r="AA21" s="10">
        <v>-0.2</v>
      </c>
      <c r="AB21" s="10">
        <v>-0.8</v>
      </c>
      <c r="AC21" s="10">
        <v>-1.2</v>
      </c>
      <c r="AD21" s="10">
        <v>0.6</v>
      </c>
      <c r="AE21" s="10">
        <v>2.4</v>
      </c>
      <c r="AF21" s="10">
        <v>7.2</v>
      </c>
      <c r="AG21" s="10" t="s">
        <v>61</v>
      </c>
      <c r="AH21" s="10"/>
      <c r="AI21" s="10"/>
      <c r="AJ21" s="10"/>
      <c r="AK21" s="10"/>
      <c r="AL21" s="10"/>
      <c r="AM21" s="10"/>
      <c r="AN21" s="10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35</v>
      </c>
      <c r="C22" s="1">
        <v>292</v>
      </c>
      <c r="D22" s="1"/>
      <c r="E22" s="1">
        <v>30</v>
      </c>
      <c r="F22" s="1">
        <v>262</v>
      </c>
      <c r="G22" s="8">
        <v>0.3</v>
      </c>
      <c r="H22" s="1">
        <v>150</v>
      </c>
      <c r="I22" s="1">
        <v>1010033324</v>
      </c>
      <c r="J22" s="1"/>
      <c r="K22" s="1"/>
      <c r="L22" s="1">
        <f t="shared" si="5"/>
        <v>30</v>
      </c>
      <c r="M22" s="1"/>
      <c r="N22" s="1"/>
      <c r="O22" s="1">
        <v>200</v>
      </c>
      <c r="P22" s="1">
        <f t="shared" si="6"/>
        <v>6</v>
      </c>
      <c r="Q22" s="5"/>
      <c r="R22" s="5">
        <f>IFERROR(VLOOKUP(A22,[3]Sheet!$A:$S,19,0),0)</f>
        <v>0</v>
      </c>
      <c r="S22" s="5"/>
      <c r="T22" s="1"/>
      <c r="U22" s="1">
        <f t="shared" si="7"/>
        <v>77</v>
      </c>
      <c r="V22" s="1">
        <f t="shared" si="8"/>
        <v>77</v>
      </c>
      <c r="W22" s="1">
        <f>IFERROR(VLOOKUP(A22,[1]TDSheet!$A:$G,3,0),0)/5</f>
        <v>17.8</v>
      </c>
      <c r="X22" s="1">
        <v>36.200000000000003</v>
      </c>
      <c r="Y22" s="1">
        <v>25.4</v>
      </c>
      <c r="Z22" s="1">
        <v>1</v>
      </c>
      <c r="AA22" s="1">
        <v>4.8</v>
      </c>
      <c r="AB22" s="1">
        <v>16</v>
      </c>
      <c r="AC22" s="1">
        <v>20</v>
      </c>
      <c r="AD22" s="1">
        <v>11.8</v>
      </c>
      <c r="AE22" s="1">
        <v>20.399999999999999</v>
      </c>
      <c r="AF22" s="1">
        <v>18.600000000000001</v>
      </c>
      <c r="AG22" s="13" t="s">
        <v>70</v>
      </c>
      <c r="AH22" s="1">
        <f>G22*Q22</f>
        <v>0</v>
      </c>
      <c r="AI22" s="1">
        <f t="shared" si="10"/>
        <v>0</v>
      </c>
      <c r="AJ22" s="16">
        <f>VLOOKUP(I22,[2]Sheet!$I:$AH,26,0)</f>
        <v>1.8</v>
      </c>
      <c r="AK22" s="17">
        <f t="shared" ref="AK22:AK24" si="20">MROUND(G22*Q22,AJ22)/AJ22</f>
        <v>0</v>
      </c>
      <c r="AL22" s="1">
        <f t="shared" ref="AL22:AL24" si="21">AK22*AJ22</f>
        <v>0</v>
      </c>
      <c r="AM22" s="17">
        <f t="shared" ref="AM22:AM24" si="22">MROUND(G22*R22,AJ22)/AJ22</f>
        <v>0</v>
      </c>
      <c r="AN22" s="1">
        <f t="shared" ref="AN22:AN24" si="23">AM22*AJ22</f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35</v>
      </c>
      <c r="C23" s="1">
        <v>547</v>
      </c>
      <c r="D23" s="1"/>
      <c r="E23" s="1">
        <v>155</v>
      </c>
      <c r="F23" s="1">
        <v>380</v>
      </c>
      <c r="G23" s="8">
        <v>0.2</v>
      </c>
      <c r="H23" s="1">
        <v>90</v>
      </c>
      <c r="I23" s="1">
        <v>1010025585</v>
      </c>
      <c r="J23" s="1"/>
      <c r="K23" s="1"/>
      <c r="L23" s="1">
        <f t="shared" si="5"/>
        <v>155</v>
      </c>
      <c r="M23" s="1"/>
      <c r="N23" s="1"/>
      <c r="O23" s="1">
        <v>800</v>
      </c>
      <c r="P23" s="1">
        <f t="shared" si="6"/>
        <v>31</v>
      </c>
      <c r="Q23" s="5"/>
      <c r="R23" s="5">
        <f>IFERROR(VLOOKUP(A23,[3]Sheet!$A:$S,19,0),0)</f>
        <v>200</v>
      </c>
      <c r="S23" s="5"/>
      <c r="T23" s="1"/>
      <c r="U23" s="1">
        <f t="shared" si="7"/>
        <v>38.064516129032256</v>
      </c>
      <c r="V23" s="1">
        <f t="shared" si="8"/>
        <v>38.064516129032256</v>
      </c>
      <c r="W23" s="1">
        <f>IFERROR(VLOOKUP(A23,[1]TDSheet!$A:$G,3,0),0)/5</f>
        <v>53</v>
      </c>
      <c r="X23" s="1">
        <v>52</v>
      </c>
      <c r="Y23" s="1">
        <v>48</v>
      </c>
      <c r="Z23" s="1">
        <v>53.2</v>
      </c>
      <c r="AA23" s="1">
        <v>52</v>
      </c>
      <c r="AB23" s="1">
        <v>57.2</v>
      </c>
      <c r="AC23" s="1">
        <v>56.8</v>
      </c>
      <c r="AD23" s="1">
        <v>51</v>
      </c>
      <c r="AE23" s="1">
        <v>63.4</v>
      </c>
      <c r="AF23" s="1">
        <v>42.2</v>
      </c>
      <c r="AG23" s="14" t="s">
        <v>46</v>
      </c>
      <c r="AH23" s="1">
        <f>G23*Q23</f>
        <v>0</v>
      </c>
      <c r="AI23" s="1">
        <f t="shared" si="10"/>
        <v>40</v>
      </c>
      <c r="AJ23" s="16">
        <f>VLOOKUP(I23,[2]Sheet!$I:$AH,26,0)</f>
        <v>2</v>
      </c>
      <c r="AK23" s="17">
        <f t="shared" si="20"/>
        <v>0</v>
      </c>
      <c r="AL23" s="1">
        <f t="shared" si="21"/>
        <v>0</v>
      </c>
      <c r="AM23" s="17">
        <f t="shared" si="22"/>
        <v>20</v>
      </c>
      <c r="AN23" s="1">
        <f t="shared" si="23"/>
        <v>40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35</v>
      </c>
      <c r="C24" s="1">
        <v>557</v>
      </c>
      <c r="D24" s="1"/>
      <c r="E24" s="1">
        <v>122</v>
      </c>
      <c r="F24" s="1">
        <v>423</v>
      </c>
      <c r="G24" s="8">
        <v>0.33</v>
      </c>
      <c r="H24" s="1">
        <v>55</v>
      </c>
      <c r="I24" s="1">
        <v>1010029655</v>
      </c>
      <c r="J24" s="1"/>
      <c r="K24" s="1"/>
      <c r="L24" s="1">
        <f t="shared" si="5"/>
        <v>122</v>
      </c>
      <c r="M24" s="1"/>
      <c r="N24" s="1"/>
      <c r="O24" s="1">
        <v>300</v>
      </c>
      <c r="P24" s="1">
        <f t="shared" si="6"/>
        <v>24.4</v>
      </c>
      <c r="Q24" s="5"/>
      <c r="R24" s="5">
        <f>IFERROR(VLOOKUP(A24,[3]Sheet!$A:$S,19,0),0)</f>
        <v>120</v>
      </c>
      <c r="S24" s="5"/>
      <c r="T24" s="1"/>
      <c r="U24" s="1">
        <f t="shared" si="7"/>
        <v>29.631147540983608</v>
      </c>
      <c r="V24" s="1">
        <f t="shared" si="8"/>
        <v>29.631147540983608</v>
      </c>
      <c r="W24" s="1">
        <f>IFERROR(VLOOKUP(A24,[1]TDSheet!$A:$G,3,0),0)/5</f>
        <v>29.8</v>
      </c>
      <c r="X24" s="1">
        <v>39.6</v>
      </c>
      <c r="Y24" s="1">
        <v>26.8</v>
      </c>
      <c r="Z24" s="1">
        <v>22.2</v>
      </c>
      <c r="AA24" s="1">
        <v>24.8</v>
      </c>
      <c r="AB24" s="1">
        <v>44.2</v>
      </c>
      <c r="AC24" s="1">
        <v>36.4</v>
      </c>
      <c r="AD24" s="1">
        <v>30.8</v>
      </c>
      <c r="AE24" s="1">
        <v>61.6</v>
      </c>
      <c r="AF24" s="1">
        <v>-3.8</v>
      </c>
      <c r="AG24" s="13" t="s">
        <v>71</v>
      </c>
      <c r="AH24" s="1">
        <f>G24*Q24</f>
        <v>0</v>
      </c>
      <c r="AI24" s="1">
        <f t="shared" si="10"/>
        <v>39.6</v>
      </c>
      <c r="AJ24" s="16">
        <f>VLOOKUP(I24,[2]Sheet!$I:$AH,26,0)</f>
        <v>1.98</v>
      </c>
      <c r="AK24" s="17">
        <f t="shared" si="20"/>
        <v>0</v>
      </c>
      <c r="AL24" s="1">
        <f t="shared" si="21"/>
        <v>0</v>
      </c>
      <c r="AM24" s="17">
        <f t="shared" si="22"/>
        <v>20</v>
      </c>
      <c r="AN24" s="1">
        <f t="shared" si="23"/>
        <v>39.6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65</v>
      </c>
      <c r="B25" s="10" t="s">
        <v>35</v>
      </c>
      <c r="C25" s="10">
        <v>14</v>
      </c>
      <c r="D25" s="10"/>
      <c r="E25" s="10">
        <v>-1</v>
      </c>
      <c r="F25" s="10"/>
      <c r="G25" s="11">
        <v>0</v>
      </c>
      <c r="H25" s="10"/>
      <c r="I25" s="10" t="s">
        <v>66</v>
      </c>
      <c r="J25" s="10"/>
      <c r="K25" s="10"/>
      <c r="L25" s="10">
        <f t="shared" si="5"/>
        <v>-1</v>
      </c>
      <c r="M25" s="10"/>
      <c r="N25" s="10"/>
      <c r="O25" s="10"/>
      <c r="P25" s="10">
        <f t="shared" si="6"/>
        <v>-0.2</v>
      </c>
      <c r="Q25" s="5"/>
      <c r="R25" s="5">
        <f>IFERROR(VLOOKUP(A25,[3]Sheet!$A:$S,19,0),0)</f>
        <v>0</v>
      </c>
      <c r="S25" s="12"/>
      <c r="T25" s="10"/>
      <c r="U25" s="10">
        <f t="shared" si="7"/>
        <v>0</v>
      </c>
      <c r="V25" s="10">
        <f t="shared" si="8"/>
        <v>0</v>
      </c>
      <c r="W25" s="10">
        <f>IFERROR(VLOOKUP(A25,[1]TDSheet!$A:$G,3,0),0)/5</f>
        <v>11</v>
      </c>
      <c r="X25" s="10">
        <v>39.4</v>
      </c>
      <c r="Y25" s="10">
        <v>19</v>
      </c>
      <c r="Z25" s="10">
        <v>24.6</v>
      </c>
      <c r="AA25" s="10">
        <v>21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67</v>
      </c>
      <c r="AH25" s="10"/>
      <c r="AI25" s="10"/>
      <c r="AJ25" s="10"/>
      <c r="AK25" s="10"/>
      <c r="AL25" s="10"/>
      <c r="AM25" s="10"/>
      <c r="AN25" s="10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/>
      <c r="B26" s="1"/>
      <c r="C26" s="1"/>
      <c r="D26" s="1"/>
      <c r="E26" s="1"/>
      <c r="F26" s="1"/>
      <c r="G26" s="8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6"/>
      <c r="AK26" s="17"/>
      <c r="AL26" s="1"/>
      <c r="AM26" s="17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/>
      <c r="B27" s="1"/>
      <c r="C27" s="1"/>
      <c r="D27" s="1"/>
      <c r="E27" s="1"/>
      <c r="F27" s="1"/>
      <c r="G27" s="8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6"/>
      <c r="AK27" s="17"/>
      <c r="AL27" s="1"/>
      <c r="AM27" s="17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/>
      <c r="B28" s="1"/>
      <c r="C28" s="1"/>
      <c r="D28" s="1"/>
      <c r="E28" s="1"/>
      <c r="F28" s="1"/>
      <c r="G28" s="8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6"/>
      <c r="AK28" s="17"/>
      <c r="AL28" s="1"/>
      <c r="AM28" s="17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/>
      <c r="B29" s="1"/>
      <c r="C29" s="1"/>
      <c r="D29" s="1"/>
      <c r="E29" s="1"/>
      <c r="F29" s="1"/>
      <c r="G29" s="8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6"/>
      <c r="AK29" s="17"/>
      <c r="AL29" s="1"/>
      <c r="AM29" s="17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/>
      <c r="B30" s="1"/>
      <c r="C30" s="1"/>
      <c r="D30" s="1"/>
      <c r="E30" s="1"/>
      <c r="F30" s="1"/>
      <c r="G30" s="8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6"/>
      <c r="AK30" s="17"/>
      <c r="AL30" s="1"/>
      <c r="AM30" s="17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/>
      <c r="B31" s="1"/>
      <c r="C31" s="1"/>
      <c r="D31" s="1"/>
      <c r="E31" s="1"/>
      <c r="F31" s="1"/>
      <c r="G31" s="8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6"/>
      <c r="AK31" s="17"/>
      <c r="AL31" s="1"/>
      <c r="AM31" s="17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/>
      <c r="B32" s="1"/>
      <c r="C32" s="1"/>
      <c r="D32" s="1"/>
      <c r="E32" s="1"/>
      <c r="F32" s="1"/>
      <c r="G32" s="8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6"/>
      <c r="AK32" s="17"/>
      <c r="AL32" s="1"/>
      <c r="AM32" s="17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/>
      <c r="B33" s="1"/>
      <c r="C33" s="1"/>
      <c r="D33" s="1"/>
      <c r="E33" s="1"/>
      <c r="F33" s="1"/>
      <c r="G33" s="8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6"/>
      <c r="AK33" s="17"/>
      <c r="AL33" s="1"/>
      <c r="AM33" s="17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/>
      <c r="B34" s="1"/>
      <c r="C34" s="1"/>
      <c r="D34" s="1"/>
      <c r="E34" s="1"/>
      <c r="F34" s="1"/>
      <c r="G34" s="8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6"/>
      <c r="AK34" s="17"/>
      <c r="AL34" s="1"/>
      <c r="AM34" s="17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/>
      <c r="B35" s="1"/>
      <c r="C35" s="1"/>
      <c r="D35" s="1"/>
      <c r="E35" s="1"/>
      <c r="F35" s="1"/>
      <c r="G35" s="8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6"/>
      <c r="AK35" s="17"/>
      <c r="AL35" s="1"/>
      <c r="AM35" s="17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/>
      <c r="B36" s="1"/>
      <c r="C36" s="1"/>
      <c r="D36" s="1"/>
      <c r="E36" s="1"/>
      <c r="F36" s="1"/>
      <c r="G36" s="8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6"/>
      <c r="AK36" s="17"/>
      <c r="AL36" s="1"/>
      <c r="AM36" s="17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/>
      <c r="B37" s="1"/>
      <c r="C37" s="1"/>
      <c r="D37" s="1"/>
      <c r="E37" s="1"/>
      <c r="F37" s="1"/>
      <c r="G37" s="8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6"/>
      <c r="AK37" s="17"/>
      <c r="AL37" s="1"/>
      <c r="AM37" s="17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/>
      <c r="B38" s="1"/>
      <c r="C38" s="1"/>
      <c r="D38" s="1"/>
      <c r="E38" s="1"/>
      <c r="F38" s="1"/>
      <c r="G38" s="8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6"/>
      <c r="AK38" s="17"/>
      <c r="AL38" s="1"/>
      <c r="AM38" s="17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6"/>
      <c r="AK39" s="17"/>
      <c r="AL39" s="1"/>
      <c r="AM39" s="17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6"/>
      <c r="AK40" s="17"/>
      <c r="AL40" s="1"/>
      <c r="AM40" s="17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6"/>
      <c r="AK41" s="17"/>
      <c r="AL41" s="1"/>
      <c r="AM41" s="17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6"/>
      <c r="AK42" s="17"/>
      <c r="AL42" s="1"/>
      <c r="AM42" s="17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6"/>
      <c r="AK43" s="17"/>
      <c r="AL43" s="1"/>
      <c r="AM43" s="17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6"/>
      <c r="AK44" s="17"/>
      <c r="AL44" s="1"/>
      <c r="AM44" s="17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6"/>
      <c r="AK45" s="17"/>
      <c r="AL45" s="1"/>
      <c r="AM45" s="17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6"/>
      <c r="AK46" s="17"/>
      <c r="AL46" s="1"/>
      <c r="AM46" s="17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6"/>
      <c r="AK47" s="17"/>
      <c r="AL47" s="1"/>
      <c r="AM47" s="17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6"/>
      <c r="AK48" s="17"/>
      <c r="AL48" s="1"/>
      <c r="AM48" s="17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6"/>
      <c r="AK49" s="17"/>
      <c r="AL49" s="1"/>
      <c r="AM49" s="17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6"/>
      <c r="AK50" s="17"/>
      <c r="AL50" s="1"/>
      <c r="AM50" s="17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6"/>
      <c r="AK51" s="17"/>
      <c r="AL51" s="1"/>
      <c r="AM51" s="17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6"/>
      <c r="AK52" s="17"/>
      <c r="AL52" s="1"/>
      <c r="AM52" s="17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6"/>
      <c r="AK53" s="17"/>
      <c r="AL53" s="1"/>
      <c r="AM53" s="17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6"/>
      <c r="AK54" s="17"/>
      <c r="AL54" s="1"/>
      <c r="AM54" s="17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6"/>
      <c r="AK55" s="17"/>
      <c r="AL55" s="1"/>
      <c r="AM55" s="17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6"/>
      <c r="AK56" s="17"/>
      <c r="AL56" s="1"/>
      <c r="AM56" s="17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6"/>
      <c r="AK57" s="17"/>
      <c r="AL57" s="1"/>
      <c r="AM57" s="17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6"/>
      <c r="AK58" s="17"/>
      <c r="AL58" s="1"/>
      <c r="AM58" s="17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6"/>
      <c r="AK59" s="17"/>
      <c r="AL59" s="1"/>
      <c r="AM59" s="17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6"/>
      <c r="AK60" s="17"/>
      <c r="AL60" s="1"/>
      <c r="AM60" s="17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6"/>
      <c r="AK61" s="17"/>
      <c r="AL61" s="1"/>
      <c r="AM61" s="17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6"/>
      <c r="AK62" s="17"/>
      <c r="AL62" s="1"/>
      <c r="AM62" s="17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6"/>
      <c r="AK63" s="17"/>
      <c r="AL63" s="1"/>
      <c r="AM63" s="17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6"/>
      <c r="AK64" s="17"/>
      <c r="AL64" s="1"/>
      <c r="AM64" s="17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6"/>
      <c r="AK65" s="17"/>
      <c r="AL65" s="1"/>
      <c r="AM65" s="17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6"/>
      <c r="AK66" s="17"/>
      <c r="AL66" s="1"/>
      <c r="AM66" s="17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6"/>
      <c r="AK67" s="17"/>
      <c r="AL67" s="1"/>
      <c r="AM67" s="17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6"/>
      <c r="AK68" s="17"/>
      <c r="AL68" s="1"/>
      <c r="AM68" s="17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6"/>
      <c r="AK69" s="17"/>
      <c r="AL69" s="1"/>
      <c r="AM69" s="17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6"/>
      <c r="AK70" s="17"/>
      <c r="AL70" s="1"/>
      <c r="AM70" s="17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6"/>
      <c r="AK71" s="17"/>
      <c r="AL71" s="1"/>
      <c r="AM71" s="17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6"/>
      <c r="AK72" s="17"/>
      <c r="AL72" s="1"/>
      <c r="AM72" s="17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6"/>
      <c r="AK73" s="17"/>
      <c r="AL73" s="1"/>
      <c r="AM73" s="17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6"/>
      <c r="AK74" s="17"/>
      <c r="AL74" s="1"/>
      <c r="AM74" s="17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6"/>
      <c r="AK75" s="17"/>
      <c r="AL75" s="1"/>
      <c r="AM75" s="17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6"/>
      <c r="AK76" s="17"/>
      <c r="AL76" s="1"/>
      <c r="AM76" s="17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6"/>
      <c r="AK77" s="17"/>
      <c r="AL77" s="1"/>
      <c r="AM77" s="17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6"/>
      <c r="AK78" s="17"/>
      <c r="AL78" s="1"/>
      <c r="AM78" s="17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6"/>
      <c r="AK79" s="17"/>
      <c r="AL79" s="1"/>
      <c r="AM79" s="17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6"/>
      <c r="AK80" s="17"/>
      <c r="AL80" s="1"/>
      <c r="AM80" s="17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6"/>
      <c r="AK81" s="17"/>
      <c r="AL81" s="1"/>
      <c r="AM81" s="17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6"/>
      <c r="AK82" s="17"/>
      <c r="AL82" s="1"/>
      <c r="AM82" s="17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6"/>
      <c r="AK83" s="17"/>
      <c r="AL83" s="1"/>
      <c r="AM83" s="17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6"/>
      <c r="AK84" s="17"/>
      <c r="AL84" s="1"/>
      <c r="AM84" s="17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6"/>
      <c r="AK85" s="17"/>
      <c r="AL85" s="1"/>
      <c r="AM85" s="17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6"/>
      <c r="AK86" s="17"/>
      <c r="AL86" s="1"/>
      <c r="AM86" s="17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6"/>
      <c r="AK87" s="17"/>
      <c r="AL87" s="1"/>
      <c r="AM87" s="17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6"/>
      <c r="AK88" s="17"/>
      <c r="AL88" s="1"/>
      <c r="AM88" s="17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6"/>
      <c r="AK89" s="17"/>
      <c r="AL89" s="1"/>
      <c r="AM89" s="17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6"/>
      <c r="AK90" s="17"/>
      <c r="AL90" s="1"/>
      <c r="AM90" s="17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6"/>
      <c r="AK91" s="17"/>
      <c r="AL91" s="1"/>
      <c r="AM91" s="17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6"/>
      <c r="AK92" s="17"/>
      <c r="AL92" s="1"/>
      <c r="AM92" s="17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6"/>
      <c r="AK93" s="17"/>
      <c r="AL93" s="1"/>
      <c r="AM93" s="17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6"/>
      <c r="AK94" s="17"/>
      <c r="AL94" s="1"/>
      <c r="AM94" s="17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6"/>
      <c r="AK95" s="17"/>
      <c r="AL95" s="1"/>
      <c r="AM95" s="17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6"/>
      <c r="AK96" s="17"/>
      <c r="AL96" s="1"/>
      <c r="AM96" s="17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6"/>
      <c r="AK97" s="17"/>
      <c r="AL97" s="1"/>
      <c r="AM97" s="17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6"/>
      <c r="AK98" s="17"/>
      <c r="AL98" s="1"/>
      <c r="AM98" s="17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6"/>
      <c r="AK99" s="17"/>
      <c r="AL99" s="1"/>
      <c r="AM99" s="17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6"/>
      <c r="AK100" s="17"/>
      <c r="AL100" s="1"/>
      <c r="AM100" s="17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6"/>
      <c r="AK101" s="17"/>
      <c r="AL101" s="1"/>
      <c r="AM101" s="17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6"/>
      <c r="AK102" s="17"/>
      <c r="AL102" s="1"/>
      <c r="AM102" s="17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6"/>
      <c r="AK103" s="17"/>
      <c r="AL103" s="1"/>
      <c r="AM103" s="17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6"/>
      <c r="AK104" s="17"/>
      <c r="AL104" s="1"/>
      <c r="AM104" s="17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6"/>
      <c r="AK105" s="17"/>
      <c r="AL105" s="1"/>
      <c r="AM105" s="17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6"/>
      <c r="AK106" s="17"/>
      <c r="AL106" s="1"/>
      <c r="AM106" s="17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6"/>
      <c r="AK107" s="17"/>
      <c r="AL107" s="1"/>
      <c r="AM107" s="17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6"/>
      <c r="AK108" s="17"/>
      <c r="AL108" s="1"/>
      <c r="AM108" s="17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6"/>
      <c r="AK109" s="17"/>
      <c r="AL109" s="1"/>
      <c r="AM109" s="17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6"/>
      <c r="AK110" s="17"/>
      <c r="AL110" s="1"/>
      <c r="AM110" s="17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6"/>
      <c r="AK111" s="17"/>
      <c r="AL111" s="1"/>
      <c r="AM111" s="17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6"/>
      <c r="AK112" s="17"/>
      <c r="AL112" s="1"/>
      <c r="AM112" s="17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6"/>
      <c r="AK113" s="17"/>
      <c r="AL113" s="1"/>
      <c r="AM113" s="17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6"/>
      <c r="AK114" s="17"/>
      <c r="AL114" s="1"/>
      <c r="AM114" s="17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6"/>
      <c r="AK115" s="17"/>
      <c r="AL115" s="1"/>
      <c r="AM115" s="17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6"/>
      <c r="AK116" s="17"/>
      <c r="AL116" s="1"/>
      <c r="AM116" s="17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6"/>
      <c r="AK117" s="17"/>
      <c r="AL117" s="1"/>
      <c r="AM117" s="17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6"/>
      <c r="AK118" s="17"/>
      <c r="AL118" s="1"/>
      <c r="AM118" s="17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6"/>
      <c r="AK119" s="17"/>
      <c r="AL119" s="1"/>
      <c r="AM119" s="17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6"/>
      <c r="AK120" s="17"/>
      <c r="AL120" s="1"/>
      <c r="AM120" s="17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6"/>
      <c r="AK121" s="17"/>
      <c r="AL121" s="1"/>
      <c r="AM121" s="17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6"/>
      <c r="AK122" s="17"/>
      <c r="AL122" s="1"/>
      <c r="AM122" s="17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6"/>
      <c r="AK123" s="17"/>
      <c r="AL123" s="1"/>
      <c r="AM123" s="17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6"/>
      <c r="AK124" s="17"/>
      <c r="AL124" s="1"/>
      <c r="AM124" s="17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6"/>
      <c r="AK125" s="17"/>
      <c r="AL125" s="1"/>
      <c r="AM125" s="17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6"/>
      <c r="AK126" s="17"/>
      <c r="AL126" s="1"/>
      <c r="AM126" s="17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6"/>
      <c r="AK127" s="17"/>
      <c r="AL127" s="1"/>
      <c r="AM127" s="17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6"/>
      <c r="AK128" s="17"/>
      <c r="AL128" s="1"/>
      <c r="AM128" s="17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6"/>
      <c r="AK129" s="17"/>
      <c r="AL129" s="1"/>
      <c r="AM129" s="17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6"/>
      <c r="AK130" s="17"/>
      <c r="AL130" s="1"/>
      <c r="AM130" s="17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6"/>
      <c r="AK131" s="17"/>
      <c r="AL131" s="1"/>
      <c r="AM131" s="17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6"/>
      <c r="AK132" s="17"/>
      <c r="AL132" s="1"/>
      <c r="AM132" s="17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6"/>
      <c r="AK133" s="17"/>
      <c r="AL133" s="1"/>
      <c r="AM133" s="17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6"/>
      <c r="AK134" s="17"/>
      <c r="AL134" s="1"/>
      <c r="AM134" s="17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6"/>
      <c r="AK135" s="17"/>
      <c r="AL135" s="1"/>
      <c r="AM135" s="17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6"/>
      <c r="AK136" s="17"/>
      <c r="AL136" s="1"/>
      <c r="AM136" s="17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6"/>
      <c r="AK137" s="17"/>
      <c r="AL137" s="1"/>
      <c r="AM137" s="17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6"/>
      <c r="AK138" s="17"/>
      <c r="AL138" s="1"/>
      <c r="AM138" s="17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6"/>
      <c r="AK139" s="17"/>
      <c r="AL139" s="1"/>
      <c r="AM139" s="17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6"/>
      <c r="AK140" s="17"/>
      <c r="AL140" s="1"/>
      <c r="AM140" s="17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6"/>
      <c r="AK141" s="17"/>
      <c r="AL141" s="1"/>
      <c r="AM141" s="17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6"/>
      <c r="AK142" s="17"/>
      <c r="AL142" s="1"/>
      <c r="AM142" s="17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6"/>
      <c r="AK143" s="17"/>
      <c r="AL143" s="1"/>
      <c r="AM143" s="17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6"/>
      <c r="AK144" s="17"/>
      <c r="AL144" s="1"/>
      <c r="AM144" s="17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6"/>
      <c r="AK145" s="17"/>
      <c r="AL145" s="1"/>
      <c r="AM145" s="17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6"/>
      <c r="AK146" s="17"/>
      <c r="AL146" s="1"/>
      <c r="AM146" s="17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6"/>
      <c r="AK147" s="17"/>
      <c r="AL147" s="1"/>
      <c r="AM147" s="17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6"/>
      <c r="AK148" s="17"/>
      <c r="AL148" s="1"/>
      <c r="AM148" s="17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6"/>
      <c r="AK149" s="17"/>
      <c r="AL149" s="1"/>
      <c r="AM149" s="17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6"/>
      <c r="AK150" s="17"/>
      <c r="AL150" s="1"/>
      <c r="AM150" s="17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6"/>
      <c r="AK151" s="17"/>
      <c r="AL151" s="1"/>
      <c r="AM151" s="17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6"/>
      <c r="AK152" s="17"/>
      <c r="AL152" s="1"/>
      <c r="AM152" s="17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6"/>
      <c r="AK153" s="17"/>
      <c r="AL153" s="1"/>
      <c r="AM153" s="17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6"/>
      <c r="AK154" s="17"/>
      <c r="AL154" s="1"/>
      <c r="AM154" s="17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6"/>
      <c r="AK155" s="17"/>
      <c r="AL155" s="1"/>
      <c r="AM155" s="17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6"/>
      <c r="AK156" s="17"/>
      <c r="AL156" s="1"/>
      <c r="AM156" s="17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6"/>
      <c r="AK157" s="17"/>
      <c r="AL157" s="1"/>
      <c r="AM157" s="17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6"/>
      <c r="AK158" s="17"/>
      <c r="AL158" s="1"/>
      <c r="AM158" s="17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6"/>
      <c r="AK159" s="17"/>
      <c r="AL159" s="1"/>
      <c r="AM159" s="17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6"/>
      <c r="AK160" s="17"/>
      <c r="AL160" s="1"/>
      <c r="AM160" s="17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6"/>
      <c r="AK161" s="17"/>
      <c r="AL161" s="1"/>
      <c r="AM161" s="17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6"/>
      <c r="AK162" s="17"/>
      <c r="AL162" s="1"/>
      <c r="AM162" s="17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6"/>
      <c r="AK163" s="17"/>
      <c r="AL163" s="1"/>
      <c r="AM163" s="17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6"/>
      <c r="AK164" s="17"/>
      <c r="AL164" s="1"/>
      <c r="AM164" s="17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6"/>
      <c r="AK165" s="17"/>
      <c r="AL165" s="1"/>
      <c r="AM165" s="17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6"/>
      <c r="AK166" s="17"/>
      <c r="AL166" s="1"/>
      <c r="AM166" s="17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6"/>
      <c r="AK167" s="17"/>
      <c r="AL167" s="1"/>
      <c r="AM167" s="17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6"/>
      <c r="AK168" s="17"/>
      <c r="AL168" s="1"/>
      <c r="AM168" s="17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6"/>
      <c r="AK169" s="17"/>
      <c r="AL169" s="1"/>
      <c r="AM169" s="17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6"/>
      <c r="AK170" s="17"/>
      <c r="AL170" s="1"/>
      <c r="AM170" s="17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6"/>
      <c r="AK171" s="17"/>
      <c r="AL171" s="1"/>
      <c r="AM171" s="17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6"/>
      <c r="AK172" s="17"/>
      <c r="AL172" s="1"/>
      <c r="AM172" s="17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6"/>
      <c r="AK173" s="17"/>
      <c r="AL173" s="1"/>
      <c r="AM173" s="17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6"/>
      <c r="AK174" s="17"/>
      <c r="AL174" s="1"/>
      <c r="AM174" s="17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6"/>
      <c r="AK175" s="17"/>
      <c r="AL175" s="1"/>
      <c r="AM175" s="17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6"/>
      <c r="AK176" s="17"/>
      <c r="AL176" s="1"/>
      <c r="AM176" s="17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6"/>
      <c r="AK177" s="17"/>
      <c r="AL177" s="1"/>
      <c r="AM177" s="17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6"/>
      <c r="AK178" s="17"/>
      <c r="AL178" s="1"/>
      <c r="AM178" s="17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6"/>
      <c r="AK179" s="17"/>
      <c r="AL179" s="1"/>
      <c r="AM179" s="17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6"/>
      <c r="AK180" s="17"/>
      <c r="AL180" s="1"/>
      <c r="AM180" s="17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6"/>
      <c r="AK181" s="17"/>
      <c r="AL181" s="1"/>
      <c r="AM181" s="17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6"/>
      <c r="AK182" s="17"/>
      <c r="AL182" s="1"/>
      <c r="AM182" s="17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6"/>
      <c r="AK183" s="17"/>
      <c r="AL183" s="1"/>
      <c r="AM183" s="17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6"/>
      <c r="AK184" s="17"/>
      <c r="AL184" s="1"/>
      <c r="AM184" s="17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6"/>
      <c r="AK185" s="17"/>
      <c r="AL185" s="1"/>
      <c r="AM185" s="17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6"/>
      <c r="AK186" s="17"/>
      <c r="AL186" s="1"/>
      <c r="AM186" s="17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6"/>
      <c r="AK187" s="17"/>
      <c r="AL187" s="1"/>
      <c r="AM187" s="17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6"/>
      <c r="AK188" s="17"/>
      <c r="AL188" s="1"/>
      <c r="AM188" s="17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6"/>
      <c r="AK189" s="17"/>
      <c r="AL189" s="1"/>
      <c r="AM189" s="17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6"/>
      <c r="AK190" s="17"/>
      <c r="AL190" s="1"/>
      <c r="AM190" s="17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6"/>
      <c r="AK191" s="17"/>
      <c r="AL191" s="1"/>
      <c r="AM191" s="17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6"/>
      <c r="AK192" s="17"/>
      <c r="AL192" s="1"/>
      <c r="AM192" s="17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6"/>
      <c r="AK193" s="17"/>
      <c r="AL193" s="1"/>
      <c r="AM193" s="17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6"/>
      <c r="AK194" s="17"/>
      <c r="AL194" s="1"/>
      <c r="AM194" s="17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6"/>
      <c r="AK195" s="17"/>
      <c r="AL195" s="1"/>
      <c r="AM195" s="17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6"/>
      <c r="AK196" s="17"/>
      <c r="AL196" s="1"/>
      <c r="AM196" s="17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6"/>
      <c r="AK197" s="17"/>
      <c r="AL197" s="1"/>
      <c r="AM197" s="17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6"/>
      <c r="AK198" s="17"/>
      <c r="AL198" s="1"/>
      <c r="AM198" s="17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6"/>
      <c r="AK199" s="17"/>
      <c r="AL199" s="1"/>
      <c r="AM199" s="17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6"/>
      <c r="AK200" s="17"/>
      <c r="AL200" s="1"/>
      <c r="AM200" s="17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6"/>
      <c r="AK201" s="17"/>
      <c r="AL201" s="1"/>
      <c r="AM201" s="17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6"/>
      <c r="AK202" s="17"/>
      <c r="AL202" s="1"/>
      <c r="AM202" s="17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6"/>
      <c r="AK203" s="17"/>
      <c r="AL203" s="1"/>
      <c r="AM203" s="17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6"/>
      <c r="AK204" s="17"/>
      <c r="AL204" s="1"/>
      <c r="AM204" s="17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6"/>
      <c r="AK205" s="17"/>
      <c r="AL205" s="1"/>
      <c r="AM205" s="17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6"/>
      <c r="AK206" s="17"/>
      <c r="AL206" s="1"/>
      <c r="AM206" s="17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6"/>
      <c r="AK207" s="17"/>
      <c r="AL207" s="1"/>
      <c r="AM207" s="17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6"/>
      <c r="AK208" s="17"/>
      <c r="AL208" s="1"/>
      <c r="AM208" s="17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6"/>
      <c r="AK209" s="17"/>
      <c r="AL209" s="1"/>
      <c r="AM209" s="17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6"/>
      <c r="AK210" s="17"/>
      <c r="AL210" s="1"/>
      <c r="AM210" s="17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6"/>
      <c r="AK211" s="17"/>
      <c r="AL211" s="1"/>
      <c r="AM211" s="17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6"/>
      <c r="AK212" s="17"/>
      <c r="AL212" s="1"/>
      <c r="AM212" s="17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6"/>
      <c r="AK213" s="17"/>
      <c r="AL213" s="1"/>
      <c r="AM213" s="17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6"/>
      <c r="AK214" s="17"/>
      <c r="AL214" s="1"/>
      <c r="AM214" s="17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6"/>
      <c r="AK215" s="17"/>
      <c r="AL215" s="1"/>
      <c r="AM215" s="17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6"/>
      <c r="AK216" s="17"/>
      <c r="AL216" s="1"/>
      <c r="AM216" s="17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6"/>
      <c r="AK217" s="17"/>
      <c r="AL217" s="1"/>
      <c r="AM217" s="17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6"/>
      <c r="AK218" s="17"/>
      <c r="AL218" s="1"/>
      <c r="AM218" s="17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6"/>
      <c r="AK219" s="17"/>
      <c r="AL219" s="1"/>
      <c r="AM219" s="17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6"/>
      <c r="AK220" s="17"/>
      <c r="AL220" s="1"/>
      <c r="AM220" s="17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6"/>
      <c r="AK221" s="17"/>
      <c r="AL221" s="1"/>
      <c r="AM221" s="17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6"/>
      <c r="AK222" s="17"/>
      <c r="AL222" s="1"/>
      <c r="AM222" s="17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6"/>
      <c r="AK223" s="17"/>
      <c r="AL223" s="1"/>
      <c r="AM223" s="17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6"/>
      <c r="AK224" s="17"/>
      <c r="AL224" s="1"/>
      <c r="AM224" s="17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6"/>
      <c r="AK225" s="17"/>
      <c r="AL225" s="1"/>
      <c r="AM225" s="17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6"/>
      <c r="AK226" s="17"/>
      <c r="AL226" s="1"/>
      <c r="AM226" s="17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6"/>
      <c r="AK227" s="17"/>
      <c r="AL227" s="1"/>
      <c r="AM227" s="17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6"/>
      <c r="AK228" s="17"/>
      <c r="AL228" s="1"/>
      <c r="AM228" s="17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6"/>
      <c r="AK229" s="17"/>
      <c r="AL229" s="1"/>
      <c r="AM229" s="17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6"/>
      <c r="AK230" s="17"/>
      <c r="AL230" s="1"/>
      <c r="AM230" s="17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6"/>
      <c r="AK231" s="17"/>
      <c r="AL231" s="1"/>
      <c r="AM231" s="17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6"/>
      <c r="AK232" s="17"/>
      <c r="AL232" s="1"/>
      <c r="AM232" s="17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6"/>
      <c r="AK233" s="17"/>
      <c r="AL233" s="1"/>
      <c r="AM233" s="17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6"/>
      <c r="AK234" s="17"/>
      <c r="AL234" s="1"/>
      <c r="AM234" s="17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6"/>
      <c r="AK235" s="17"/>
      <c r="AL235" s="1"/>
      <c r="AM235" s="17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6"/>
      <c r="AK236" s="17"/>
      <c r="AL236" s="1"/>
      <c r="AM236" s="17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6"/>
      <c r="AK237" s="17"/>
      <c r="AL237" s="1"/>
      <c r="AM237" s="17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6"/>
      <c r="AK238" s="17"/>
      <c r="AL238" s="1"/>
      <c r="AM238" s="17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6"/>
      <c r="AK239" s="17"/>
      <c r="AL239" s="1"/>
      <c r="AM239" s="17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6"/>
      <c r="AK240" s="17"/>
      <c r="AL240" s="1"/>
      <c r="AM240" s="17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6"/>
      <c r="AK241" s="17"/>
      <c r="AL241" s="1"/>
      <c r="AM241" s="17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6"/>
      <c r="AK242" s="17"/>
      <c r="AL242" s="1"/>
      <c r="AM242" s="17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6"/>
      <c r="AK243" s="17"/>
      <c r="AL243" s="1"/>
      <c r="AM243" s="17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6"/>
      <c r="AK244" s="17"/>
      <c r="AL244" s="1"/>
      <c r="AM244" s="17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6"/>
      <c r="AK245" s="17"/>
      <c r="AL245" s="1"/>
      <c r="AM245" s="17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6"/>
      <c r="AK246" s="17"/>
      <c r="AL246" s="1"/>
      <c r="AM246" s="17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6"/>
      <c r="AK247" s="17"/>
      <c r="AL247" s="1"/>
      <c r="AM247" s="17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6"/>
      <c r="AK248" s="17"/>
      <c r="AL248" s="1"/>
      <c r="AM248" s="17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6"/>
      <c r="AK249" s="17"/>
      <c r="AL249" s="1"/>
      <c r="AM249" s="17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6"/>
      <c r="AK250" s="17"/>
      <c r="AL250" s="1"/>
      <c r="AM250" s="17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6"/>
      <c r="AK251" s="17"/>
      <c r="AL251" s="1"/>
      <c r="AM251" s="17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6"/>
      <c r="AK252" s="17"/>
      <c r="AL252" s="1"/>
      <c r="AM252" s="17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6"/>
      <c r="AK253" s="17"/>
      <c r="AL253" s="1"/>
      <c r="AM253" s="17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6"/>
      <c r="AK254" s="17"/>
      <c r="AL254" s="1"/>
      <c r="AM254" s="17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6"/>
      <c r="AK255" s="17"/>
      <c r="AL255" s="1"/>
      <c r="AM255" s="17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6"/>
      <c r="AK256" s="17"/>
      <c r="AL256" s="1"/>
      <c r="AM256" s="17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6"/>
      <c r="AK257" s="17"/>
      <c r="AL257" s="1"/>
      <c r="AM257" s="17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6"/>
      <c r="AK258" s="17"/>
      <c r="AL258" s="1"/>
      <c r="AM258" s="17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6"/>
      <c r="AK259" s="17"/>
      <c r="AL259" s="1"/>
      <c r="AM259" s="17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6"/>
      <c r="AK260" s="17"/>
      <c r="AL260" s="1"/>
      <c r="AM260" s="17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6"/>
      <c r="AK261" s="17"/>
      <c r="AL261" s="1"/>
      <c r="AM261" s="17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6"/>
      <c r="AK262" s="17"/>
      <c r="AL262" s="1"/>
      <c r="AM262" s="17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6"/>
      <c r="AK263" s="17"/>
      <c r="AL263" s="1"/>
      <c r="AM263" s="17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6"/>
      <c r="AK264" s="17"/>
      <c r="AL264" s="1"/>
      <c r="AM264" s="17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6"/>
      <c r="AK265" s="17"/>
      <c r="AL265" s="1"/>
      <c r="AM265" s="17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6"/>
      <c r="AK266" s="17"/>
      <c r="AL266" s="1"/>
      <c r="AM266" s="17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6"/>
      <c r="AK267" s="17"/>
      <c r="AL267" s="1"/>
      <c r="AM267" s="17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6"/>
      <c r="AK268" s="17"/>
      <c r="AL268" s="1"/>
      <c r="AM268" s="17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6"/>
      <c r="AK269" s="17"/>
      <c r="AL269" s="1"/>
      <c r="AM269" s="17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6"/>
      <c r="AK270" s="17"/>
      <c r="AL270" s="1"/>
      <c r="AM270" s="17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6"/>
      <c r="AK271" s="17"/>
      <c r="AL271" s="1"/>
      <c r="AM271" s="17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6"/>
      <c r="AK272" s="17"/>
      <c r="AL272" s="1"/>
      <c r="AM272" s="17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6"/>
      <c r="AK273" s="17"/>
      <c r="AL273" s="1"/>
      <c r="AM273" s="17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6"/>
      <c r="AK274" s="17"/>
      <c r="AL274" s="1"/>
      <c r="AM274" s="17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6"/>
      <c r="AK275" s="17"/>
      <c r="AL275" s="1"/>
      <c r="AM275" s="17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6"/>
      <c r="AK276" s="17"/>
      <c r="AL276" s="1"/>
      <c r="AM276" s="17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6"/>
      <c r="AK277" s="17"/>
      <c r="AL277" s="1"/>
      <c r="AM277" s="17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6"/>
      <c r="AK278" s="17"/>
      <c r="AL278" s="1"/>
      <c r="AM278" s="17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6"/>
      <c r="AK279" s="17"/>
      <c r="AL279" s="1"/>
      <c r="AM279" s="17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6"/>
      <c r="AK280" s="17"/>
      <c r="AL280" s="1"/>
      <c r="AM280" s="17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6"/>
      <c r="AK281" s="17"/>
      <c r="AL281" s="1"/>
      <c r="AM281" s="17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6"/>
      <c r="AK282" s="17"/>
      <c r="AL282" s="1"/>
      <c r="AM282" s="17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6"/>
      <c r="AK283" s="17"/>
      <c r="AL283" s="1"/>
      <c r="AM283" s="17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6"/>
      <c r="AK284" s="17"/>
      <c r="AL284" s="1"/>
      <c r="AM284" s="17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6"/>
      <c r="AK285" s="17"/>
      <c r="AL285" s="1"/>
      <c r="AM285" s="17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6"/>
      <c r="AK286" s="17"/>
      <c r="AL286" s="1"/>
      <c r="AM286" s="17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6"/>
      <c r="AK287" s="17"/>
      <c r="AL287" s="1"/>
      <c r="AM287" s="17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6"/>
      <c r="AK288" s="17"/>
      <c r="AL288" s="1"/>
      <c r="AM288" s="17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6"/>
      <c r="AK289" s="17"/>
      <c r="AL289" s="1"/>
      <c r="AM289" s="17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6"/>
      <c r="AK290" s="17"/>
      <c r="AL290" s="1"/>
      <c r="AM290" s="17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6"/>
      <c r="AK291" s="17"/>
      <c r="AL291" s="1"/>
      <c r="AM291" s="17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6"/>
      <c r="AK292" s="17"/>
      <c r="AL292" s="1"/>
      <c r="AM292" s="17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6"/>
      <c r="AK293" s="17"/>
      <c r="AL293" s="1"/>
      <c r="AM293" s="17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6"/>
      <c r="AK294" s="17"/>
      <c r="AL294" s="1"/>
      <c r="AM294" s="17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6"/>
      <c r="AK295" s="17"/>
      <c r="AL295" s="1"/>
      <c r="AM295" s="17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6"/>
      <c r="AK296" s="17"/>
      <c r="AL296" s="1"/>
      <c r="AM296" s="17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6"/>
      <c r="AK297" s="17"/>
      <c r="AL297" s="1"/>
      <c r="AM297" s="17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6"/>
      <c r="AK298" s="17"/>
      <c r="AL298" s="1"/>
      <c r="AM298" s="17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6"/>
      <c r="AK299" s="17"/>
      <c r="AL299" s="1"/>
      <c r="AM299" s="17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6"/>
      <c r="AK300" s="17"/>
      <c r="AL300" s="1"/>
      <c r="AM300" s="17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6"/>
      <c r="AK301" s="17"/>
      <c r="AL301" s="1"/>
      <c r="AM301" s="17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6"/>
      <c r="AK302" s="17"/>
      <c r="AL302" s="1"/>
      <c r="AM302" s="17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6"/>
      <c r="AK303" s="17"/>
      <c r="AL303" s="1"/>
      <c r="AM303" s="17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6"/>
      <c r="AK304" s="17"/>
      <c r="AL304" s="1"/>
      <c r="AM304" s="17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6"/>
      <c r="AK305" s="17"/>
      <c r="AL305" s="1"/>
      <c r="AM305" s="17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6"/>
      <c r="AK306" s="17"/>
      <c r="AL306" s="1"/>
      <c r="AM306" s="17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6"/>
      <c r="AK307" s="17"/>
      <c r="AL307" s="1"/>
      <c r="AM307" s="17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6"/>
      <c r="AK308" s="17"/>
      <c r="AL308" s="1"/>
      <c r="AM308" s="17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6"/>
      <c r="AK309" s="17"/>
      <c r="AL309" s="1"/>
      <c r="AM309" s="17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6"/>
      <c r="AK310" s="17"/>
      <c r="AL310" s="1"/>
      <c r="AM310" s="17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6"/>
      <c r="AK311" s="17"/>
      <c r="AL311" s="1"/>
      <c r="AM311" s="17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6"/>
      <c r="AK312" s="17"/>
      <c r="AL312" s="1"/>
      <c r="AM312" s="17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6"/>
      <c r="AK313" s="17"/>
      <c r="AL313" s="1"/>
      <c r="AM313" s="17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6"/>
      <c r="AK314" s="17"/>
      <c r="AL314" s="1"/>
      <c r="AM314" s="17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6"/>
      <c r="AK315" s="17"/>
      <c r="AL315" s="1"/>
      <c r="AM315" s="17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6"/>
      <c r="AK316" s="17"/>
      <c r="AL316" s="1"/>
      <c r="AM316" s="17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6"/>
      <c r="AK317" s="17"/>
      <c r="AL317" s="1"/>
      <c r="AM317" s="17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6"/>
      <c r="AK318" s="17"/>
      <c r="AL318" s="1"/>
      <c r="AM318" s="17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6"/>
      <c r="AK319" s="17"/>
      <c r="AL319" s="1"/>
      <c r="AM319" s="17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6"/>
      <c r="AK320" s="17"/>
      <c r="AL320" s="1"/>
      <c r="AM320" s="17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6"/>
      <c r="AK321" s="17"/>
      <c r="AL321" s="1"/>
      <c r="AM321" s="17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6"/>
      <c r="AK322" s="17"/>
      <c r="AL322" s="1"/>
      <c r="AM322" s="17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6"/>
      <c r="AK323" s="17"/>
      <c r="AL323" s="1"/>
      <c r="AM323" s="17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6"/>
      <c r="AK324" s="17"/>
      <c r="AL324" s="1"/>
      <c r="AM324" s="17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6"/>
      <c r="AK325" s="17"/>
      <c r="AL325" s="1"/>
      <c r="AM325" s="17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6"/>
      <c r="AK326" s="17"/>
      <c r="AL326" s="1"/>
      <c r="AM326" s="17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6"/>
      <c r="AK327" s="17"/>
      <c r="AL327" s="1"/>
      <c r="AM327" s="17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6"/>
      <c r="AK328" s="17"/>
      <c r="AL328" s="1"/>
      <c r="AM328" s="17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6"/>
      <c r="AK329" s="17"/>
      <c r="AL329" s="1"/>
      <c r="AM329" s="17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6"/>
      <c r="AK330" s="17"/>
      <c r="AL330" s="1"/>
      <c r="AM330" s="17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6"/>
      <c r="AK331" s="17"/>
      <c r="AL331" s="1"/>
      <c r="AM331" s="17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6"/>
      <c r="AK332" s="17"/>
      <c r="AL332" s="1"/>
      <c r="AM332" s="17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6"/>
      <c r="AK333" s="17"/>
      <c r="AL333" s="1"/>
      <c r="AM333" s="17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6"/>
      <c r="AK334" s="17"/>
      <c r="AL334" s="1"/>
      <c r="AM334" s="17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6"/>
      <c r="AK335" s="17"/>
      <c r="AL335" s="1"/>
      <c r="AM335" s="17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6"/>
      <c r="AK336" s="17"/>
      <c r="AL336" s="1"/>
      <c r="AM336" s="17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6"/>
      <c r="AK337" s="17"/>
      <c r="AL337" s="1"/>
      <c r="AM337" s="17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6"/>
      <c r="AK338" s="17"/>
      <c r="AL338" s="1"/>
      <c r="AM338" s="17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6"/>
      <c r="AK339" s="17"/>
      <c r="AL339" s="1"/>
      <c r="AM339" s="17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6"/>
      <c r="AK340" s="17"/>
      <c r="AL340" s="1"/>
      <c r="AM340" s="17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6"/>
      <c r="AK341" s="17"/>
      <c r="AL341" s="1"/>
      <c r="AM341" s="17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6"/>
      <c r="AK342" s="17"/>
      <c r="AL342" s="1"/>
      <c r="AM342" s="17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6"/>
      <c r="AK343" s="17"/>
      <c r="AL343" s="1"/>
      <c r="AM343" s="17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6"/>
      <c r="AK344" s="17"/>
      <c r="AL344" s="1"/>
      <c r="AM344" s="17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6"/>
      <c r="AK345" s="17"/>
      <c r="AL345" s="1"/>
      <c r="AM345" s="17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6"/>
      <c r="AK346" s="17"/>
      <c r="AL346" s="1"/>
      <c r="AM346" s="17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6"/>
      <c r="AK347" s="17"/>
      <c r="AL347" s="1"/>
      <c r="AM347" s="17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6"/>
      <c r="AK348" s="17"/>
      <c r="AL348" s="1"/>
      <c r="AM348" s="17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6"/>
      <c r="AK349" s="17"/>
      <c r="AL349" s="1"/>
      <c r="AM349" s="17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6"/>
      <c r="AK350" s="17"/>
      <c r="AL350" s="1"/>
      <c r="AM350" s="17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6"/>
      <c r="AK351" s="17"/>
      <c r="AL351" s="1"/>
      <c r="AM351" s="17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6"/>
      <c r="AK352" s="17"/>
      <c r="AL352" s="1"/>
      <c r="AM352" s="17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6"/>
      <c r="AK353" s="17"/>
      <c r="AL353" s="1"/>
      <c r="AM353" s="17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6"/>
      <c r="AK354" s="17"/>
      <c r="AL354" s="1"/>
      <c r="AM354" s="17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6"/>
      <c r="AK355" s="17"/>
      <c r="AL355" s="1"/>
      <c r="AM355" s="17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6"/>
      <c r="AK356" s="17"/>
      <c r="AL356" s="1"/>
      <c r="AM356" s="17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6"/>
      <c r="AK357" s="17"/>
      <c r="AL357" s="1"/>
      <c r="AM357" s="17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6"/>
      <c r="AK358" s="17"/>
      <c r="AL358" s="1"/>
      <c r="AM358" s="17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6"/>
      <c r="AK359" s="17"/>
      <c r="AL359" s="1"/>
      <c r="AM359" s="17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6"/>
      <c r="AK360" s="17"/>
      <c r="AL360" s="1"/>
      <c r="AM360" s="17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6"/>
      <c r="AK361" s="17"/>
      <c r="AL361" s="1"/>
      <c r="AM361" s="17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6"/>
      <c r="AK362" s="17"/>
      <c r="AL362" s="1"/>
      <c r="AM362" s="17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6"/>
      <c r="AK363" s="17"/>
      <c r="AL363" s="1"/>
      <c r="AM363" s="17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6"/>
      <c r="AK364" s="17"/>
      <c r="AL364" s="1"/>
      <c r="AM364" s="17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6"/>
      <c r="AK365" s="17"/>
      <c r="AL365" s="1"/>
      <c r="AM365" s="17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6"/>
      <c r="AK366" s="17"/>
      <c r="AL366" s="1"/>
      <c r="AM366" s="17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6"/>
      <c r="AK367" s="17"/>
      <c r="AL367" s="1"/>
      <c r="AM367" s="17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6"/>
      <c r="AK368" s="17"/>
      <c r="AL368" s="1"/>
      <c r="AM368" s="17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6"/>
      <c r="AK369" s="17"/>
      <c r="AL369" s="1"/>
      <c r="AM369" s="17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6"/>
      <c r="AK370" s="17"/>
      <c r="AL370" s="1"/>
      <c r="AM370" s="17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6"/>
      <c r="AK371" s="17"/>
      <c r="AL371" s="1"/>
      <c r="AM371" s="17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6"/>
      <c r="AK372" s="17"/>
      <c r="AL372" s="1"/>
      <c r="AM372" s="17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6"/>
      <c r="AK373" s="17"/>
      <c r="AL373" s="1"/>
      <c r="AM373" s="17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6"/>
      <c r="AK374" s="17"/>
      <c r="AL374" s="1"/>
      <c r="AM374" s="17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6"/>
      <c r="AK375" s="17"/>
      <c r="AL375" s="1"/>
      <c r="AM375" s="17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6"/>
      <c r="AK376" s="17"/>
      <c r="AL376" s="1"/>
      <c r="AM376" s="17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6"/>
      <c r="AK377" s="17"/>
      <c r="AL377" s="1"/>
      <c r="AM377" s="17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6"/>
      <c r="AK378" s="17"/>
      <c r="AL378" s="1"/>
      <c r="AM378" s="17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6"/>
      <c r="AK379" s="17"/>
      <c r="AL379" s="1"/>
      <c r="AM379" s="17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6"/>
      <c r="AK380" s="17"/>
      <c r="AL380" s="1"/>
      <c r="AM380" s="17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6"/>
      <c r="AK381" s="17"/>
      <c r="AL381" s="1"/>
      <c r="AM381" s="17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6"/>
      <c r="AK382" s="17"/>
      <c r="AL382" s="1"/>
      <c r="AM382" s="17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6"/>
      <c r="AK383" s="17"/>
      <c r="AL383" s="1"/>
      <c r="AM383" s="17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6"/>
      <c r="AK384" s="17"/>
      <c r="AL384" s="1"/>
      <c r="AM384" s="17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6"/>
      <c r="AK385" s="17"/>
      <c r="AL385" s="1"/>
      <c r="AM385" s="17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6"/>
      <c r="AK386" s="17"/>
      <c r="AL386" s="1"/>
      <c r="AM386" s="17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6"/>
      <c r="AK387" s="17"/>
      <c r="AL387" s="1"/>
      <c r="AM387" s="17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6"/>
      <c r="AK388" s="17"/>
      <c r="AL388" s="1"/>
      <c r="AM388" s="17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6"/>
      <c r="AK389" s="17"/>
      <c r="AL389" s="1"/>
      <c r="AM389" s="17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6"/>
      <c r="AK390" s="17"/>
      <c r="AL390" s="1"/>
      <c r="AM390" s="17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6"/>
      <c r="AK391" s="17"/>
      <c r="AL391" s="1"/>
      <c r="AM391" s="17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6"/>
      <c r="AK392" s="17"/>
      <c r="AL392" s="1"/>
      <c r="AM392" s="17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6"/>
      <c r="AK393" s="17"/>
      <c r="AL393" s="1"/>
      <c r="AM393" s="17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6"/>
      <c r="AK394" s="17"/>
      <c r="AL394" s="1"/>
      <c r="AM394" s="17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6"/>
      <c r="AK395" s="17"/>
      <c r="AL395" s="1"/>
      <c r="AM395" s="17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6"/>
      <c r="AK396" s="17"/>
      <c r="AL396" s="1"/>
      <c r="AM396" s="17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6"/>
      <c r="AK397" s="17"/>
      <c r="AL397" s="1"/>
      <c r="AM397" s="17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6"/>
      <c r="AK398" s="17"/>
      <c r="AL398" s="1"/>
      <c r="AM398" s="17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6"/>
      <c r="AK399" s="17"/>
      <c r="AL399" s="1"/>
      <c r="AM399" s="17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6"/>
      <c r="AK400" s="17"/>
      <c r="AL400" s="1"/>
      <c r="AM400" s="17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6"/>
      <c r="AK401" s="17"/>
      <c r="AL401" s="1"/>
      <c r="AM401" s="17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6"/>
      <c r="AK402" s="17"/>
      <c r="AL402" s="1"/>
      <c r="AM402" s="17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6"/>
      <c r="AK403" s="17"/>
      <c r="AL403" s="1"/>
      <c r="AM403" s="17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6"/>
      <c r="AK404" s="17"/>
      <c r="AL404" s="1"/>
      <c r="AM404" s="17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6"/>
      <c r="AK405" s="17"/>
      <c r="AL405" s="1"/>
      <c r="AM405" s="17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6"/>
      <c r="AK406" s="17"/>
      <c r="AL406" s="1"/>
      <c r="AM406" s="17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6"/>
      <c r="AK407" s="17"/>
      <c r="AL407" s="1"/>
      <c r="AM407" s="17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6"/>
      <c r="AK408" s="17"/>
      <c r="AL408" s="1"/>
      <c r="AM408" s="17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6"/>
      <c r="AK409" s="17"/>
      <c r="AL409" s="1"/>
      <c r="AM409" s="17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6"/>
      <c r="AK410" s="17"/>
      <c r="AL410" s="1"/>
      <c r="AM410" s="17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6"/>
      <c r="AK411" s="17"/>
      <c r="AL411" s="1"/>
      <c r="AM411" s="17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6"/>
      <c r="AK412" s="17"/>
      <c r="AL412" s="1"/>
      <c r="AM412" s="17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6"/>
      <c r="AK413" s="17"/>
      <c r="AL413" s="1"/>
      <c r="AM413" s="17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6"/>
      <c r="AK414" s="17"/>
      <c r="AL414" s="1"/>
      <c r="AM414" s="17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6"/>
      <c r="AK415" s="17"/>
      <c r="AL415" s="1"/>
      <c r="AM415" s="17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6"/>
      <c r="AK416" s="17"/>
      <c r="AL416" s="1"/>
      <c r="AM416" s="17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6"/>
      <c r="AK417" s="17"/>
      <c r="AL417" s="1"/>
      <c r="AM417" s="17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6"/>
      <c r="AK418" s="17"/>
      <c r="AL418" s="1"/>
      <c r="AM418" s="17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6"/>
      <c r="AK419" s="17"/>
      <c r="AL419" s="1"/>
      <c r="AM419" s="17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6"/>
      <c r="AK420" s="17"/>
      <c r="AL420" s="1"/>
      <c r="AM420" s="17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6"/>
      <c r="AK421" s="17"/>
      <c r="AL421" s="1"/>
      <c r="AM421" s="17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6"/>
      <c r="AK422" s="17"/>
      <c r="AL422" s="1"/>
      <c r="AM422" s="17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6"/>
      <c r="AK423" s="17"/>
      <c r="AL423" s="1"/>
      <c r="AM423" s="17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6"/>
      <c r="AK424" s="17"/>
      <c r="AL424" s="1"/>
      <c r="AM424" s="17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6"/>
      <c r="AK425" s="17"/>
      <c r="AL425" s="1"/>
      <c r="AM425" s="17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6"/>
      <c r="AK426" s="17"/>
      <c r="AL426" s="1"/>
      <c r="AM426" s="17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6"/>
      <c r="AK427" s="17"/>
      <c r="AL427" s="1"/>
      <c r="AM427" s="17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6"/>
      <c r="AK428" s="17"/>
      <c r="AL428" s="1"/>
      <c r="AM428" s="17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6"/>
      <c r="AK429" s="17"/>
      <c r="AL429" s="1"/>
      <c r="AM429" s="17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6"/>
      <c r="AK430" s="17"/>
      <c r="AL430" s="1"/>
      <c r="AM430" s="17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6"/>
      <c r="AK431" s="17"/>
      <c r="AL431" s="1"/>
      <c r="AM431" s="17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6"/>
      <c r="AK432" s="17"/>
      <c r="AL432" s="1"/>
      <c r="AM432" s="17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6"/>
      <c r="AK433" s="17"/>
      <c r="AL433" s="1"/>
      <c r="AM433" s="17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6"/>
      <c r="AK434" s="17"/>
      <c r="AL434" s="1"/>
      <c r="AM434" s="17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6"/>
      <c r="AK435" s="17"/>
      <c r="AL435" s="1"/>
      <c r="AM435" s="17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6"/>
      <c r="AK436" s="17"/>
      <c r="AL436" s="1"/>
      <c r="AM436" s="17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6"/>
      <c r="AK437" s="17"/>
      <c r="AL437" s="1"/>
      <c r="AM437" s="17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6"/>
      <c r="AK438" s="17"/>
      <c r="AL438" s="1"/>
      <c r="AM438" s="17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6"/>
      <c r="AK439" s="17"/>
      <c r="AL439" s="1"/>
      <c r="AM439" s="17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6"/>
      <c r="AK440" s="17"/>
      <c r="AL440" s="1"/>
      <c r="AM440" s="17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6"/>
      <c r="AK441" s="17"/>
      <c r="AL441" s="1"/>
      <c r="AM441" s="17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6"/>
      <c r="AK442" s="17"/>
      <c r="AL442" s="1"/>
      <c r="AM442" s="17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6"/>
      <c r="AK443" s="17"/>
      <c r="AL443" s="1"/>
      <c r="AM443" s="17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6"/>
      <c r="AK444" s="17"/>
      <c r="AL444" s="1"/>
      <c r="AM444" s="17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6"/>
      <c r="AK445" s="17"/>
      <c r="AL445" s="1"/>
      <c r="AM445" s="17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6"/>
      <c r="AK446" s="17"/>
      <c r="AL446" s="1"/>
      <c r="AM446" s="17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6"/>
      <c r="AK447" s="17"/>
      <c r="AL447" s="1"/>
      <c r="AM447" s="17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6"/>
      <c r="AK448" s="17"/>
      <c r="AL448" s="1"/>
      <c r="AM448" s="17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6"/>
      <c r="AK449" s="17"/>
      <c r="AL449" s="1"/>
      <c r="AM449" s="17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6"/>
      <c r="AK450" s="17"/>
      <c r="AL450" s="1"/>
      <c r="AM450" s="17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6"/>
      <c r="AK451" s="17"/>
      <c r="AL451" s="1"/>
      <c r="AM451" s="17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6"/>
      <c r="AK452" s="17"/>
      <c r="AL452" s="1"/>
      <c r="AM452" s="17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6"/>
      <c r="AK453" s="17"/>
      <c r="AL453" s="1"/>
      <c r="AM453" s="17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6"/>
      <c r="AK454" s="17"/>
      <c r="AL454" s="1"/>
      <c r="AM454" s="17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6"/>
      <c r="AK455" s="17"/>
      <c r="AL455" s="1"/>
      <c r="AM455" s="17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6"/>
      <c r="AK456" s="17"/>
      <c r="AL456" s="1"/>
      <c r="AM456" s="17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6"/>
      <c r="AK457" s="17"/>
      <c r="AL457" s="1"/>
      <c r="AM457" s="17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6"/>
      <c r="AK458" s="17"/>
      <c r="AL458" s="1"/>
      <c r="AM458" s="17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6"/>
      <c r="AK459" s="17"/>
      <c r="AL459" s="1"/>
      <c r="AM459" s="17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6"/>
      <c r="AK460" s="17"/>
      <c r="AL460" s="1"/>
      <c r="AM460" s="17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6"/>
      <c r="AK461" s="17"/>
      <c r="AL461" s="1"/>
      <c r="AM461" s="17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6"/>
      <c r="AK462" s="17"/>
      <c r="AL462" s="1"/>
      <c r="AM462" s="17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6"/>
      <c r="AK463" s="17"/>
      <c r="AL463" s="1"/>
      <c r="AM463" s="17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6"/>
      <c r="AK464" s="17"/>
      <c r="AL464" s="1"/>
      <c r="AM464" s="17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6"/>
      <c r="AK465" s="17"/>
      <c r="AL465" s="1"/>
      <c r="AM465" s="17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6"/>
      <c r="AK466" s="17"/>
      <c r="AL466" s="1"/>
      <c r="AM466" s="17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6"/>
      <c r="AK467" s="17"/>
      <c r="AL467" s="1"/>
      <c r="AM467" s="17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6"/>
      <c r="AK468" s="17"/>
      <c r="AL468" s="1"/>
      <c r="AM468" s="17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6"/>
      <c r="AK469" s="17"/>
      <c r="AL469" s="1"/>
      <c r="AM469" s="17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6"/>
      <c r="AK470" s="17"/>
      <c r="AL470" s="1"/>
      <c r="AM470" s="17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6"/>
      <c r="AK471" s="17"/>
      <c r="AL471" s="1"/>
      <c r="AM471" s="17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6"/>
      <c r="AK472" s="17"/>
      <c r="AL472" s="1"/>
      <c r="AM472" s="17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6"/>
      <c r="AK473" s="17"/>
      <c r="AL473" s="1"/>
      <c r="AM473" s="17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6"/>
      <c r="AK474" s="17"/>
      <c r="AL474" s="1"/>
      <c r="AM474" s="17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6"/>
      <c r="AK475" s="17"/>
      <c r="AL475" s="1"/>
      <c r="AM475" s="17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6"/>
      <c r="AK476" s="17"/>
      <c r="AL476" s="1"/>
      <c r="AM476" s="17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6"/>
      <c r="AK477" s="17"/>
      <c r="AL477" s="1"/>
      <c r="AM477" s="17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6"/>
      <c r="AK478" s="17"/>
      <c r="AL478" s="1"/>
      <c r="AM478" s="17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6"/>
      <c r="AK479" s="17"/>
      <c r="AL479" s="1"/>
      <c r="AM479" s="17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6"/>
      <c r="AK480" s="17"/>
      <c r="AL480" s="1"/>
      <c r="AM480" s="17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6"/>
      <c r="AK481" s="17"/>
      <c r="AL481" s="1"/>
      <c r="AM481" s="17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6"/>
      <c r="AK482" s="17"/>
      <c r="AL482" s="1"/>
      <c r="AM482" s="17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6"/>
      <c r="AK483" s="17"/>
      <c r="AL483" s="1"/>
      <c r="AM483" s="17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6"/>
      <c r="AK484" s="17"/>
      <c r="AL484" s="1"/>
      <c r="AM484" s="17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6"/>
      <c r="AK485" s="17"/>
      <c r="AL485" s="1"/>
      <c r="AM485" s="17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6"/>
      <c r="AK486" s="17"/>
      <c r="AL486" s="1"/>
      <c r="AM486" s="17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6"/>
      <c r="AK487" s="17"/>
      <c r="AL487" s="1"/>
      <c r="AM487" s="17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6"/>
      <c r="AK488" s="17"/>
      <c r="AL488" s="1"/>
      <c r="AM488" s="17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6"/>
      <c r="AK489" s="17"/>
      <c r="AL489" s="1"/>
      <c r="AM489" s="17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6"/>
      <c r="AK490" s="17"/>
      <c r="AL490" s="1"/>
      <c r="AM490" s="17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6"/>
      <c r="AK491" s="17"/>
      <c r="AL491" s="1"/>
      <c r="AM491" s="17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6"/>
      <c r="AK492" s="17"/>
      <c r="AL492" s="1"/>
      <c r="AM492" s="17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6"/>
      <c r="AK493" s="17"/>
      <c r="AL493" s="1"/>
      <c r="AM493" s="17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6"/>
      <c r="AK494" s="17"/>
      <c r="AL494" s="1"/>
      <c r="AM494" s="17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6"/>
      <c r="AK495" s="17"/>
      <c r="AL495" s="1"/>
      <c r="AM495" s="17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25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2025-10-20T16:47:34Z</dcterms:created>
  <dcterms:modified xsi:type="dcterms:W3CDTF">2025-10-23T15:05:38Z</dcterms:modified>
</cp:coreProperties>
</file>