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МИРАТОРГ\2025\10,25\20,10,25 Мираторг КИ Ташкент\"/>
    </mc:Choice>
  </mc:AlternateContent>
  <xr:revisionPtr revIDLastSave="0" documentId="13_ncr:1_{3E73A7E4-9C77-4948-893F-E30BDC89A6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Sheet!$A$3:$AH$25</definedName>
  </definedNames>
  <calcPr calcId="191029"/>
</workbook>
</file>

<file path=xl/calcChain.xml><?xml version="1.0" encoding="utf-8"?>
<calcChain xmlns="http://schemas.openxmlformats.org/spreadsheetml/2006/main"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7" i="1"/>
  <c r="AJ5" i="1"/>
  <c r="P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U25" i="1" s="1"/>
  <c r="Q6" i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W11" i="1"/>
  <c r="L11" i="1"/>
  <c r="W10" i="1"/>
  <c r="L10" i="1"/>
  <c r="W9" i="1"/>
  <c r="L9" i="1"/>
  <c r="W8" i="1"/>
  <c r="L8" i="1"/>
  <c r="W7" i="1"/>
  <c r="L7" i="1"/>
  <c r="W6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E5" i="1"/>
  <c r="AM5" i="1" l="1"/>
  <c r="AL5" i="1"/>
  <c r="AK5" i="1"/>
  <c r="AH11" i="1"/>
  <c r="AH17" i="1"/>
  <c r="AH22" i="1"/>
  <c r="AI5" i="1"/>
  <c r="AH18" i="1"/>
  <c r="AH10" i="1"/>
  <c r="AH9" i="1"/>
  <c r="AH8" i="1"/>
  <c r="AH20" i="1"/>
  <c r="AH12" i="1"/>
  <c r="AH19" i="1"/>
  <c r="V6" i="1"/>
  <c r="AH15" i="1"/>
  <c r="V23" i="1"/>
  <c r="U13" i="1"/>
  <c r="F5" i="1"/>
  <c r="V18" i="1"/>
  <c r="V15" i="1"/>
  <c r="AH7" i="1"/>
  <c r="U22" i="1"/>
  <c r="AH16" i="1"/>
  <c r="U12" i="1"/>
  <c r="U11" i="1"/>
  <c r="AH23" i="1"/>
  <c r="AH24" i="1"/>
  <c r="U15" i="1"/>
  <c r="U20" i="1"/>
  <c r="U14" i="1"/>
  <c r="U19" i="1"/>
  <c r="AH14" i="1"/>
  <c r="U18" i="1"/>
  <c r="U17" i="1"/>
  <c r="U10" i="1"/>
  <c r="U9" i="1"/>
  <c r="U8" i="1"/>
  <c r="V16" i="1"/>
  <c r="V17" i="1"/>
  <c r="L5" i="1"/>
  <c r="V14" i="1"/>
  <c r="U6" i="1"/>
  <c r="V25" i="1"/>
  <c r="V24" i="1"/>
  <c r="Q5" i="1"/>
  <c r="V13" i="1"/>
  <c r="V22" i="1"/>
  <c r="V12" i="1"/>
  <c r="V21" i="1"/>
  <c r="V11" i="1"/>
  <c r="U21" i="1"/>
  <c r="V20" i="1"/>
  <c r="V10" i="1"/>
  <c r="V19" i="1"/>
  <c r="V9" i="1"/>
  <c r="V8" i="1"/>
  <c r="W5" i="1"/>
  <c r="V7" i="1"/>
  <c r="AP5" i="1" l="1"/>
  <c r="AH5" i="1"/>
  <c r="U16" i="1"/>
  <c r="U23" i="1"/>
  <c r="U7" i="1"/>
  <c r="U24" i="1"/>
  <c r="R5" i="1"/>
</calcChain>
</file>

<file path=xl/sharedStrings.xml><?xml version="1.0" encoding="utf-8"?>
<sst xmlns="http://schemas.openxmlformats.org/spreadsheetml/2006/main" count="109" uniqueCount="77">
  <si>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</si>
  <si>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</si>
  <si>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</si>
  <si>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</si>
  <si>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</si>
  <si>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</si>
  <si>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</si>
  <si>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</si>
  <si>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</si>
  <si>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</si>
  <si>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</si>
  <si>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</si>
  <si>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</si>
  <si>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</si>
  <si>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</si>
  <si>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</si>
  <si>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</si>
  <si>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</si>
  <si>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</si>
  <si>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</si>
  <si>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</si>
  <si>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</si>
  <si>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</si>
  <si>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</si>
  <si>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</si>
  <si>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</si>
  <si>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</si>
  <si>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</si>
  <si>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</si>
  <si>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</si>
  <si>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</si>
  <si>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</si>
  <si>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</si>
  <si>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</si>
  <si>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</si>
  <si>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</si>
  <si>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</si>
  <si>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</si>
  <si>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</si>
  <si>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</si>
  <si>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</si>
  <si>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</si>
  <si>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</si>
  <si>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</si>
  <si>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</si>
  <si>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</si>
  <si>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</si>
  <si>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</si>
  <si>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</si>
  <si>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</si>
  <si>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</si>
  <si>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</si>
  <si>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</si>
  <si>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</si>
  <si>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</si>
  <si>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</si>
  <si>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</si>
  <si>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</si>
  <si>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</si>
  <si>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</si>
  <si>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</si>
  <si>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</si>
  <si>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</si>
  <si>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</si>
  <si>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</si>
  <si>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</si>
  <si>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</si>
  <si>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</si>
  <si>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</si>
  <si>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</si>
  <si>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</si>
  <si>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</si>
  <si>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</si>
  <si>
    <t>склад</t>
  </si>
  <si>
    <t>в пути</t>
  </si>
  <si>
    <t>приход 24-25 окт</t>
  </si>
  <si>
    <t>приход 5-6 нояб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</si>
</sst>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0"/>
    <numFmt numFmtId="166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14" fontId="1" fillId="0" borderId="1" xfId="1" applyNumberFormat="1" applyAlignment="1">
      <alignment horizontal="center"/>
    </xf>
    <xf numFmtId="164" fontId="1" fillId="7" borderId="1" xfId="1" applyNumberFormat="1" applyFill="1"/>
    <xf numFmtId="165" fontId="1" fillId="7" borderId="1" xfId="1" applyNumberFormat="1" applyFill="1"/>
    <xf numFmtId="164" fontId="1" fillId="7" borderId="2" xfId="1" applyNumberFormat="1" applyFill="1" applyBorder="1"/>
    <xf numFmtId="0" fontId="0" fillId="7" borderId="0" xfId="0" applyFill="1" applyBorder="1"/>
    <xf numFmtId="164" fontId="1" fillId="0" borderId="1" xfId="1" applyNumberFormat="1" applyAlignment="1">
      <alignment horizontal="center"/>
    </xf>
    <xf numFmtId="164" fontId="2" fillId="2" borderId="1" xfId="1" applyNumberFormat="1" applyFont="1" applyFill="1" applyAlignment="1">
      <alignment horizontal="center"/>
    </xf>
    <xf numFmtId="164" fontId="3" fillId="2" borderId="1" xfId="1" applyNumberFormat="1" applyFont="1" applyFill="1" applyAlignment="1">
      <alignment horizontal="center"/>
    </xf>
    <xf numFmtId="166" fontId="1" fillId="0" borderId="1" xfId="1" applyNumberFormat="1" applyAlignment="1">
      <alignment horizontal="center"/>
    </xf>
    <xf numFmtId="164" fontId="1" fillId="3" borderId="1" xfId="1" applyNumberFormat="1" applyFill="1" applyAlignment="1">
      <alignment horizontal="center"/>
    </xf>
    <xf numFmtId="164" fontId="1" fillId="7" borderId="1" xfId="1" applyNumberFormat="1" applyFill="1" applyAlignment="1">
      <alignment horizontal="center"/>
    </xf>
    <xf numFmtId="164" fontId="1" fillId="7" borderId="2" xfId="1" applyNumberFormat="1" applyFill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1" fillId="5" borderId="1" xfId="1" applyNumberFormat="1" applyFill="1" applyAlignment="1">
      <alignment horizontal="center"/>
    </xf>
    <xf numFmtId="164" fontId="1" fillId="5" borderId="2" xfId="1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42.85546875" customWidth="1"/>
    <col min="2" max="2" width="3" customWidth="1"/>
    <col min="3" max="4" width="6" customWidth="1"/>
    <col min="5" max="5" width="7" customWidth="1"/>
    <col min="6" max="6" width="11.28515625" customWidth="1"/>
    <col min="7" max="7" width="6" style="5" customWidth="1"/>
    <col min="8" max="8" width="5" customWidth="1"/>
    <col min="9" max="9" width="12" customWidth="1"/>
    <col min="10" max="10" width="1" customWidth="1"/>
    <col min="11" max="14" width="0.42578125" customWidth="1"/>
    <col min="15" max="15" width="17.28515625" style="30" customWidth="1"/>
    <col min="16" max="16" width="10.7109375" style="31" customWidth="1"/>
    <col min="17" max="18" width="7" style="30" customWidth="1"/>
    <col min="19" max="19" width="9.85546875" customWidth="1"/>
    <col min="20" max="20" width="10.7109375" customWidth="1"/>
    <col min="21" max="22" width="5" customWidth="1"/>
    <col min="23" max="32" width="6" customWidth="1"/>
    <col min="33" max="33" width="55.85546875" customWidth="1"/>
    <col min="34" max="34" width="7" customWidth="1"/>
    <col min="35" max="35" width="9.28515625" customWidth="1"/>
    <col min="36" max="36" width="3" customWidth="1"/>
    <col min="37" max="37" width="16.140625" customWidth="1"/>
    <col min="38" max="38" width="13.140625" customWidth="1"/>
    <col min="39" max="39" width="8.42578125" customWidth="1"/>
    <col min="40" max="41" width="3" customWidth="1"/>
    <col min="42" max="42" width="10.42578125" customWidth="1"/>
    <col min="43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20"/>
      <c r="P1" s="20"/>
      <c r="Q1" s="20"/>
      <c r="R1" s="2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20" t="s">
        <v>75</v>
      </c>
      <c r="P2" s="20" t="s">
        <v>76</v>
      </c>
      <c r="Q2" s="20"/>
      <c r="R2" s="20"/>
      <c r="S2" s="1" t="s">
        <v>76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1" t="s">
        <v>14</v>
      </c>
      <c r="P3" s="21"/>
      <c r="Q3" s="21" t="s">
        <v>15</v>
      </c>
      <c r="R3" s="22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5">
        <v>45953</v>
      </c>
      <c r="G4" s="7"/>
      <c r="H4" s="1"/>
      <c r="I4" s="1"/>
      <c r="J4" s="1"/>
      <c r="K4" s="1"/>
      <c r="L4" s="1"/>
      <c r="M4" s="1"/>
      <c r="N4" s="1"/>
      <c r="O4" s="20" t="s">
        <v>24</v>
      </c>
      <c r="P4" s="23">
        <v>20.100000000000001</v>
      </c>
      <c r="Q4" s="20" t="s">
        <v>25</v>
      </c>
      <c r="R4" s="20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 t="s">
        <v>73</v>
      </c>
      <c r="AL4" s="1" t="s">
        <v>74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SUM(E6:E500)</f>
        <v>1642</v>
      </c>
      <c r="F5" s="3">
        <f>SUM(F6:F500)</f>
        <v>5303</v>
      </c>
      <c r="G5" s="7"/>
      <c r="H5" s="1"/>
      <c r="I5" s="1"/>
      <c r="J5" s="1"/>
      <c r="K5" s="3">
        <f t="shared" ref="K5:S5" si="0">SUM(K6:K500)</f>
        <v>0</v>
      </c>
      <c r="L5" s="3">
        <f t="shared" si="0"/>
        <v>1642</v>
      </c>
      <c r="M5" s="3">
        <f t="shared" si="0"/>
        <v>0</v>
      </c>
      <c r="N5" s="3">
        <f t="shared" si="0"/>
        <v>0</v>
      </c>
      <c r="O5" s="24">
        <f t="shared" si="0"/>
        <v>2450</v>
      </c>
      <c r="P5" s="24">
        <f t="shared" si="0"/>
        <v>1540</v>
      </c>
      <c r="Q5" s="24">
        <f t="shared" si="0"/>
        <v>328.4</v>
      </c>
      <c r="R5" s="24">
        <f t="shared" si="0"/>
        <v>565</v>
      </c>
      <c r="S5" s="3">
        <f t="shared" si="0"/>
        <v>1600</v>
      </c>
      <c r="T5" s="1"/>
      <c r="U5" s="1"/>
      <c r="V5" s="1"/>
      <c r="W5" s="3">
        <f t="shared" ref="W5:AF5" si="1">SUM(W6:W500)</f>
        <v>457.6</v>
      </c>
      <c r="X5" s="3">
        <f t="shared" si="1"/>
        <v>442.6</v>
      </c>
      <c r="Y5" s="3">
        <f t="shared" si="1"/>
        <v>386.6</v>
      </c>
      <c r="Z5" s="3">
        <f t="shared" si="1"/>
        <v>318.8</v>
      </c>
      <c r="AA5" s="3">
        <f t="shared" si="1"/>
        <v>422.00000000000006</v>
      </c>
      <c r="AB5" s="3">
        <f t="shared" si="1"/>
        <v>347.79999999999995</v>
      </c>
      <c r="AC5" s="3">
        <f t="shared" si="1"/>
        <v>320.40000000000003</v>
      </c>
      <c r="AD5" s="3">
        <f t="shared" si="1"/>
        <v>278.2</v>
      </c>
      <c r="AE5" s="3">
        <f t="shared" si="1"/>
        <v>604.4</v>
      </c>
      <c r="AF5" s="3">
        <f t="shared" si="1"/>
        <v>158.59999999999997</v>
      </c>
      <c r="AG5" s="1"/>
      <c r="AH5" s="3">
        <f>SUM(AH6:AH500)</f>
        <v>228.57999999999998</v>
      </c>
      <c r="AI5" s="3">
        <f>SUM(AI6:AI500)</f>
        <v>510.45000000000005</v>
      </c>
      <c r="AJ5" s="3">
        <f t="shared" ref="AJ5:AM5" si="2">SUM(AJ6:AJ500)</f>
        <v>0</v>
      </c>
      <c r="AK5" s="3">
        <f t="shared" si="2"/>
        <v>1751.2299999999998</v>
      </c>
      <c r="AL5" s="3">
        <f t="shared" si="2"/>
        <v>703.75</v>
      </c>
      <c r="AM5" s="3">
        <f t="shared" si="2"/>
        <v>530.70000000000005</v>
      </c>
      <c r="AN5" s="1"/>
      <c r="AO5" s="1"/>
      <c r="AP5" s="1">
        <f>SUM(AI5:AM5)</f>
        <v>3496.13</v>
      </c>
      <c r="AQ5" s="1"/>
      <c r="AR5" s="1"/>
      <c r="AS5" s="1"/>
      <c r="AT5" s="1"/>
      <c r="AU5" s="1"/>
      <c r="AV5" s="1"/>
      <c r="AW5" s="1"/>
      <c r="AX5" s="1"/>
      <c r="AY5" s="1"/>
    </row>
    <row r="6" spans="1:51" s="19" customFormat="1" x14ac:dyDescent="0.25">
      <c r="A6" s="16" t="s">
        <v>35</v>
      </c>
      <c r="B6" s="16" t="s">
        <v>36</v>
      </c>
      <c r="C6" s="16">
        <v>-9</v>
      </c>
      <c r="D6" s="16"/>
      <c r="E6" s="16"/>
      <c r="F6" s="16"/>
      <c r="G6" s="17">
        <v>0</v>
      </c>
      <c r="H6" s="16"/>
      <c r="I6" s="16" t="s">
        <v>37</v>
      </c>
      <c r="J6" s="16"/>
      <c r="K6" s="16"/>
      <c r="L6" s="16">
        <f t="shared" ref="L6:L25" si="3">E6-K6</f>
        <v>0</v>
      </c>
      <c r="M6" s="16"/>
      <c r="N6" s="16"/>
      <c r="O6" s="25"/>
      <c r="P6" s="25"/>
      <c r="Q6" s="25">
        <f t="shared" ref="Q6:Q25" si="4">E6/5</f>
        <v>0</v>
      </c>
      <c r="R6" s="26"/>
      <c r="S6" s="18"/>
      <c r="T6" s="16"/>
      <c r="U6" s="16" t="e">
        <f t="shared" ref="U6:U25" si="5">(F6+O6+R6)/Q6</f>
        <v>#DIV/0!</v>
      </c>
      <c r="V6" s="16" t="e">
        <f t="shared" ref="V6:V25" si="6">(F6+O6)/Q6</f>
        <v>#DIV/0!</v>
      </c>
      <c r="W6" s="16">
        <f>IFERROR(VLOOKUP(A6,[1]TDSheet!$A:$G,3,0),0)/5</f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/>
      <c r="AH6" s="16"/>
      <c r="AI6" s="16">
        <f>S6*G6</f>
        <v>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x14ac:dyDescent="0.25">
      <c r="A7" s="1" t="s">
        <v>38</v>
      </c>
      <c r="B7" s="1" t="s">
        <v>36</v>
      </c>
      <c r="C7" s="1">
        <v>739</v>
      </c>
      <c r="D7" s="1"/>
      <c r="E7" s="1">
        <v>139</v>
      </c>
      <c r="F7" s="1">
        <v>476</v>
      </c>
      <c r="G7" s="7">
        <v>0.3</v>
      </c>
      <c r="H7" s="1">
        <v>55</v>
      </c>
      <c r="I7" s="1">
        <v>1010027650</v>
      </c>
      <c r="J7" s="1"/>
      <c r="K7" s="1"/>
      <c r="L7" s="1">
        <f t="shared" si="3"/>
        <v>139</v>
      </c>
      <c r="M7" s="1"/>
      <c r="N7" s="1"/>
      <c r="O7" s="20">
        <v>200</v>
      </c>
      <c r="P7" s="20"/>
      <c r="Q7" s="20">
        <f t="shared" si="4"/>
        <v>27.8</v>
      </c>
      <c r="R7" s="27">
        <f t="shared" ref="R7:R24" si="7">30*Q7-O7-F7-P7</f>
        <v>158</v>
      </c>
      <c r="S7" s="4">
        <v>120</v>
      </c>
      <c r="T7" s="1"/>
      <c r="U7" s="1">
        <f t="shared" si="5"/>
        <v>30</v>
      </c>
      <c r="V7" s="1">
        <f t="shared" si="6"/>
        <v>24.316546762589926</v>
      </c>
      <c r="W7" s="1">
        <f>IFERROR(VLOOKUP(A7,[1]TDSheet!$A:$G,3,0),0)/5</f>
        <v>37.6</v>
      </c>
      <c r="X7" s="1">
        <v>40.6</v>
      </c>
      <c r="Y7" s="1">
        <v>31.4</v>
      </c>
      <c r="Z7" s="1">
        <v>39.4</v>
      </c>
      <c r="AA7" s="1">
        <v>49.4</v>
      </c>
      <c r="AB7" s="1">
        <v>-1</v>
      </c>
      <c r="AC7" s="1">
        <v>6.6</v>
      </c>
      <c r="AD7" s="1">
        <v>42.8</v>
      </c>
      <c r="AE7" s="1">
        <v>72.8</v>
      </c>
      <c r="AF7" s="1">
        <v>0</v>
      </c>
      <c r="AG7" s="1" t="s">
        <v>39</v>
      </c>
      <c r="AH7" s="1">
        <f t="shared" ref="AH7:AH12" si="8">G7*R7</f>
        <v>47.4</v>
      </c>
      <c r="AI7" s="1">
        <f t="shared" ref="AI7:AI24" si="9">S7*G7</f>
        <v>36</v>
      </c>
      <c r="AJ7" s="1"/>
      <c r="AK7" s="1">
        <f t="shared" ref="AK7:AK24" si="10">F7*G7</f>
        <v>142.79999999999998</v>
      </c>
      <c r="AL7" s="1">
        <f>G7*O7</f>
        <v>60</v>
      </c>
      <c r="AM7" s="1">
        <f>P7*G7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389</v>
      </c>
      <c r="D8" s="1"/>
      <c r="E8" s="1">
        <v>102</v>
      </c>
      <c r="F8" s="1">
        <v>237</v>
      </c>
      <c r="G8" s="7">
        <v>0.33</v>
      </c>
      <c r="H8" s="1">
        <v>55</v>
      </c>
      <c r="I8" s="1">
        <v>1010033736</v>
      </c>
      <c r="J8" s="1"/>
      <c r="K8" s="1"/>
      <c r="L8" s="1">
        <f t="shared" si="3"/>
        <v>102</v>
      </c>
      <c r="M8" s="1"/>
      <c r="N8" s="1"/>
      <c r="O8" s="20">
        <v>200</v>
      </c>
      <c r="P8" s="20">
        <v>200</v>
      </c>
      <c r="Q8" s="20">
        <f t="shared" si="4"/>
        <v>20.399999999999999</v>
      </c>
      <c r="R8" s="27">
        <f t="shared" si="7"/>
        <v>-25</v>
      </c>
      <c r="S8" s="4">
        <v>80</v>
      </c>
      <c r="T8" s="1"/>
      <c r="U8" s="1">
        <f t="shared" si="5"/>
        <v>20.196078431372552</v>
      </c>
      <c r="V8" s="1">
        <f t="shared" si="6"/>
        <v>21.421568627450981</v>
      </c>
      <c r="W8" s="1">
        <f>IFERROR(VLOOKUP(A8,[1]TDSheet!$A:$G,3,0),0)/5</f>
        <v>30</v>
      </c>
      <c r="X8" s="1">
        <v>29.2</v>
      </c>
      <c r="Y8" s="1">
        <v>23.8</v>
      </c>
      <c r="Z8" s="1">
        <v>-0.8</v>
      </c>
      <c r="AA8" s="1">
        <v>14</v>
      </c>
      <c r="AB8" s="1">
        <v>4.8</v>
      </c>
      <c r="AC8" s="1">
        <v>31.2</v>
      </c>
      <c r="AD8" s="1">
        <v>6.8</v>
      </c>
      <c r="AE8" s="1">
        <v>33.6</v>
      </c>
      <c r="AF8" s="1">
        <v>0</v>
      </c>
      <c r="AG8" s="1" t="s">
        <v>41</v>
      </c>
      <c r="AH8" s="1">
        <f t="shared" si="8"/>
        <v>-8.25</v>
      </c>
      <c r="AI8" s="1">
        <f t="shared" si="9"/>
        <v>26.400000000000002</v>
      </c>
      <c r="AJ8" s="1"/>
      <c r="AK8" s="1">
        <f t="shared" si="10"/>
        <v>78.210000000000008</v>
      </c>
      <c r="AL8" s="1">
        <f t="shared" ref="AL8:AL24" si="11">G8*O8</f>
        <v>66</v>
      </c>
      <c r="AM8" s="1">
        <f t="shared" ref="AM8:AM24" si="12">P8*G8</f>
        <v>66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472</v>
      </c>
      <c r="D9" s="1"/>
      <c r="E9" s="1">
        <v>35</v>
      </c>
      <c r="F9" s="1">
        <v>393</v>
      </c>
      <c r="G9" s="7">
        <v>0.28000000000000003</v>
      </c>
      <c r="H9" s="1">
        <v>180</v>
      </c>
      <c r="I9" s="1">
        <v>1010033335</v>
      </c>
      <c r="J9" s="1"/>
      <c r="K9" s="1"/>
      <c r="L9" s="1">
        <f t="shared" si="3"/>
        <v>35</v>
      </c>
      <c r="M9" s="1"/>
      <c r="N9" s="1"/>
      <c r="O9" s="20"/>
      <c r="P9" s="20"/>
      <c r="Q9" s="20">
        <f t="shared" si="4"/>
        <v>7</v>
      </c>
      <c r="R9" s="27">
        <f t="shared" si="7"/>
        <v>-183</v>
      </c>
      <c r="S9" s="4">
        <v>100</v>
      </c>
      <c r="T9" s="4">
        <v>100</v>
      </c>
      <c r="U9" s="1">
        <f t="shared" si="5"/>
        <v>30</v>
      </c>
      <c r="V9" s="1">
        <f t="shared" si="6"/>
        <v>56.142857142857146</v>
      </c>
      <c r="W9" s="1">
        <f>IFERROR(VLOOKUP(A9,[1]TDSheet!$A:$G,3,0),0)/5</f>
        <v>4</v>
      </c>
      <c r="X9" s="1">
        <v>1</v>
      </c>
      <c r="Y9" s="1">
        <v>-0.8</v>
      </c>
      <c r="Z9" s="1">
        <v>3.6</v>
      </c>
      <c r="AA9" s="1">
        <v>10.4</v>
      </c>
      <c r="AB9" s="1">
        <v>14.4</v>
      </c>
      <c r="AC9" s="1">
        <v>5.2</v>
      </c>
      <c r="AD9" s="1">
        <v>8</v>
      </c>
      <c r="AE9" s="1">
        <v>3</v>
      </c>
      <c r="AF9" s="1">
        <v>0</v>
      </c>
      <c r="AG9" s="12" t="s">
        <v>69</v>
      </c>
      <c r="AH9" s="1">
        <f t="shared" si="8"/>
        <v>-51.24</v>
      </c>
      <c r="AI9" s="1">
        <f t="shared" si="9"/>
        <v>28.000000000000004</v>
      </c>
      <c r="AJ9" s="1"/>
      <c r="AK9" s="1">
        <f t="shared" si="10"/>
        <v>110.04</v>
      </c>
      <c r="AL9" s="1">
        <f t="shared" si="11"/>
        <v>0</v>
      </c>
      <c r="AM9" s="1">
        <f t="shared" si="12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366</v>
      </c>
      <c r="D10" s="1"/>
      <c r="E10" s="1">
        <v>109</v>
      </c>
      <c r="F10" s="1">
        <v>139</v>
      </c>
      <c r="G10" s="7">
        <v>0.3</v>
      </c>
      <c r="H10" s="1">
        <v>150</v>
      </c>
      <c r="I10" s="1">
        <v>1010033332</v>
      </c>
      <c r="J10" s="1"/>
      <c r="K10" s="1"/>
      <c r="L10" s="1">
        <f t="shared" si="3"/>
        <v>109</v>
      </c>
      <c r="M10" s="1"/>
      <c r="N10" s="1"/>
      <c r="O10" s="20">
        <v>300</v>
      </c>
      <c r="P10" s="20">
        <v>200</v>
      </c>
      <c r="Q10" s="20">
        <f t="shared" si="4"/>
        <v>21.8</v>
      </c>
      <c r="R10" s="27">
        <f t="shared" si="7"/>
        <v>15</v>
      </c>
      <c r="S10" s="4">
        <v>60</v>
      </c>
      <c r="T10" s="4"/>
      <c r="U10" s="1">
        <f t="shared" si="5"/>
        <v>20.825688073394495</v>
      </c>
      <c r="V10" s="1">
        <f t="shared" si="6"/>
        <v>20.13761467889908</v>
      </c>
      <c r="W10" s="1">
        <f>IFERROR(VLOOKUP(A10,[1]TDSheet!$A:$G,3,0),0)/5</f>
        <v>53.4</v>
      </c>
      <c r="X10" s="1">
        <v>44.2</v>
      </c>
      <c r="Y10" s="1">
        <v>79.400000000000006</v>
      </c>
      <c r="Z10" s="1">
        <v>0</v>
      </c>
      <c r="AA10" s="1">
        <v>0</v>
      </c>
      <c r="AB10" s="1">
        <v>-1.2</v>
      </c>
      <c r="AC10" s="1">
        <v>-2.6</v>
      </c>
      <c r="AD10" s="1">
        <v>23.6</v>
      </c>
      <c r="AE10" s="1">
        <v>54.6</v>
      </c>
      <c r="AF10" s="1">
        <v>-7.6</v>
      </c>
      <c r="AG10" s="1" t="s">
        <v>45</v>
      </c>
      <c r="AH10" s="1">
        <f t="shared" si="8"/>
        <v>4.5</v>
      </c>
      <c r="AI10" s="1">
        <f t="shared" si="9"/>
        <v>18</v>
      </c>
      <c r="AJ10" s="1"/>
      <c r="AK10" s="1">
        <f t="shared" si="10"/>
        <v>41.699999999999996</v>
      </c>
      <c r="AL10" s="1">
        <f t="shared" si="11"/>
        <v>90</v>
      </c>
      <c r="AM10" s="1">
        <f t="shared" si="12"/>
        <v>60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36</v>
      </c>
      <c r="C11" s="1">
        <v>410</v>
      </c>
      <c r="D11" s="1"/>
      <c r="E11" s="1">
        <v>26</v>
      </c>
      <c r="F11" s="1">
        <v>341</v>
      </c>
      <c r="G11" s="7">
        <v>0.4</v>
      </c>
      <c r="H11" s="1">
        <v>75</v>
      </c>
      <c r="I11" s="1">
        <v>1010016111</v>
      </c>
      <c r="J11" s="1"/>
      <c r="K11" s="1"/>
      <c r="L11" s="1">
        <f t="shared" si="3"/>
        <v>26</v>
      </c>
      <c r="M11" s="1"/>
      <c r="N11" s="1"/>
      <c r="O11" s="20"/>
      <c r="P11" s="20"/>
      <c r="Q11" s="20">
        <f t="shared" si="4"/>
        <v>5.2</v>
      </c>
      <c r="R11" s="27">
        <f t="shared" si="7"/>
        <v>-185</v>
      </c>
      <c r="S11" s="4"/>
      <c r="T11" s="4"/>
      <c r="U11" s="1">
        <f t="shared" si="5"/>
        <v>30</v>
      </c>
      <c r="V11" s="1">
        <f t="shared" si="6"/>
        <v>65.57692307692308</v>
      </c>
      <c r="W11" s="1">
        <f>IFERROR(VLOOKUP(A11,[1]TDSheet!$A:$G,3,0),0)/5</f>
        <v>13.4</v>
      </c>
      <c r="X11" s="1">
        <v>8.4</v>
      </c>
      <c r="Y11" s="1">
        <v>7.8</v>
      </c>
      <c r="Z11" s="1">
        <v>10</v>
      </c>
      <c r="AA11" s="1">
        <v>12</v>
      </c>
      <c r="AB11" s="1">
        <v>10</v>
      </c>
      <c r="AC11" s="1">
        <v>11.8</v>
      </c>
      <c r="AD11" s="1">
        <v>13</v>
      </c>
      <c r="AE11" s="1">
        <v>15.6</v>
      </c>
      <c r="AF11" s="1">
        <v>6.6</v>
      </c>
      <c r="AG11" s="13" t="s">
        <v>47</v>
      </c>
      <c r="AH11" s="1">
        <f t="shared" si="8"/>
        <v>-74</v>
      </c>
      <c r="AI11" s="1">
        <f t="shared" si="9"/>
        <v>0</v>
      </c>
      <c r="AJ11" s="1"/>
      <c r="AK11" s="1">
        <f t="shared" si="10"/>
        <v>136.4</v>
      </c>
      <c r="AL11" s="1">
        <f t="shared" si="11"/>
        <v>0</v>
      </c>
      <c r="AM11" s="1">
        <f t="shared" si="12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36</v>
      </c>
      <c r="C12" s="1">
        <v>941</v>
      </c>
      <c r="D12" s="1"/>
      <c r="E12" s="1">
        <v>247</v>
      </c>
      <c r="F12" s="1">
        <v>567</v>
      </c>
      <c r="G12" s="7">
        <v>0.28000000000000003</v>
      </c>
      <c r="H12" s="1">
        <v>120</v>
      </c>
      <c r="I12" s="1">
        <v>1010033329</v>
      </c>
      <c r="J12" s="1"/>
      <c r="K12" s="1"/>
      <c r="L12" s="1">
        <f t="shared" si="3"/>
        <v>247</v>
      </c>
      <c r="M12" s="1"/>
      <c r="N12" s="1"/>
      <c r="O12" s="20"/>
      <c r="P12" s="20">
        <v>500</v>
      </c>
      <c r="Q12" s="20">
        <f t="shared" si="4"/>
        <v>49.4</v>
      </c>
      <c r="R12" s="27">
        <f t="shared" si="7"/>
        <v>415</v>
      </c>
      <c r="S12" s="4">
        <v>350</v>
      </c>
      <c r="T12" s="4"/>
      <c r="U12" s="1">
        <f t="shared" si="5"/>
        <v>19.878542510121459</v>
      </c>
      <c r="V12" s="1">
        <f t="shared" si="6"/>
        <v>11.477732793522268</v>
      </c>
      <c r="W12" s="1">
        <f>IFERROR(VLOOKUP(A12,[1]TDSheet!$A:$G,3,0),0)/5</f>
        <v>51.4</v>
      </c>
      <c r="X12" s="1">
        <v>-0.4</v>
      </c>
      <c r="Y12" s="1">
        <v>13.4</v>
      </c>
      <c r="Z12" s="1">
        <v>56.2</v>
      </c>
      <c r="AA12" s="1">
        <v>82.4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43</v>
      </c>
      <c r="AH12" s="1">
        <f t="shared" si="8"/>
        <v>116.20000000000002</v>
      </c>
      <c r="AI12" s="1">
        <f t="shared" si="9"/>
        <v>98.000000000000014</v>
      </c>
      <c r="AJ12" s="1"/>
      <c r="AK12" s="1">
        <f t="shared" si="10"/>
        <v>158.76000000000002</v>
      </c>
      <c r="AL12" s="1">
        <f t="shared" si="11"/>
        <v>0</v>
      </c>
      <c r="AM12" s="1">
        <f t="shared" si="12"/>
        <v>140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9" t="s">
        <v>49</v>
      </c>
      <c r="B13" s="9" t="s">
        <v>36</v>
      </c>
      <c r="C13" s="9"/>
      <c r="D13" s="9"/>
      <c r="E13" s="9"/>
      <c r="F13" s="1"/>
      <c r="G13" s="10">
        <v>0</v>
      </c>
      <c r="H13" s="9">
        <v>120</v>
      </c>
      <c r="I13" s="9">
        <v>1010028068</v>
      </c>
      <c r="J13" s="9"/>
      <c r="K13" s="9"/>
      <c r="L13" s="9">
        <f t="shared" si="3"/>
        <v>0</v>
      </c>
      <c r="M13" s="9"/>
      <c r="N13" s="9"/>
      <c r="O13" s="28"/>
      <c r="P13" s="28"/>
      <c r="Q13" s="28">
        <f t="shared" si="4"/>
        <v>0</v>
      </c>
      <c r="R13" s="27">
        <f t="shared" si="7"/>
        <v>0</v>
      </c>
      <c r="S13" s="11"/>
      <c r="T13" s="11"/>
      <c r="U13" s="9" t="e">
        <f t="shared" si="5"/>
        <v>#DIV/0!</v>
      </c>
      <c r="V13" s="9" t="e">
        <f t="shared" si="6"/>
        <v>#DIV/0!</v>
      </c>
      <c r="W13" s="9">
        <f>IFERROR(VLOOKUP(A13,[1]TDSheet!$A:$G,3,0),0)/5</f>
        <v>0</v>
      </c>
      <c r="X13" s="9">
        <v>0</v>
      </c>
      <c r="Y13" s="9">
        <v>-0.2</v>
      </c>
      <c r="Z13" s="9">
        <v>0</v>
      </c>
      <c r="AA13" s="9">
        <v>0</v>
      </c>
      <c r="AB13" s="9">
        <v>0</v>
      </c>
      <c r="AC13" s="9">
        <v>-0.2</v>
      </c>
      <c r="AD13" s="9">
        <v>-1.2</v>
      </c>
      <c r="AE13" s="9">
        <v>64.2</v>
      </c>
      <c r="AF13" s="9">
        <v>72.599999999999994</v>
      </c>
      <c r="AG13" s="9" t="s">
        <v>50</v>
      </c>
      <c r="AH13" s="9"/>
      <c r="AI13" s="1">
        <f t="shared" si="9"/>
        <v>0</v>
      </c>
      <c r="AJ13" s="1"/>
      <c r="AK13" s="1">
        <f t="shared" si="10"/>
        <v>0</v>
      </c>
      <c r="AL13" s="1">
        <f t="shared" si="11"/>
        <v>0</v>
      </c>
      <c r="AM13" s="1">
        <f t="shared" si="1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36</v>
      </c>
      <c r="C14" s="1">
        <v>242</v>
      </c>
      <c r="D14" s="1"/>
      <c r="E14" s="1">
        <v>67</v>
      </c>
      <c r="F14" s="1">
        <v>136</v>
      </c>
      <c r="G14" s="7">
        <v>0.47</v>
      </c>
      <c r="H14" s="1">
        <v>75</v>
      </c>
      <c r="I14" s="1">
        <v>1010015954</v>
      </c>
      <c r="J14" s="1"/>
      <c r="K14" s="1"/>
      <c r="L14" s="1">
        <f t="shared" si="3"/>
        <v>67</v>
      </c>
      <c r="M14" s="1"/>
      <c r="N14" s="1"/>
      <c r="O14" s="20"/>
      <c r="P14" s="20">
        <v>120</v>
      </c>
      <c r="Q14" s="20">
        <f t="shared" si="4"/>
        <v>13.4</v>
      </c>
      <c r="R14" s="27">
        <f t="shared" si="7"/>
        <v>146</v>
      </c>
      <c r="S14" s="4">
        <v>80</v>
      </c>
      <c r="T14" s="4">
        <v>40</v>
      </c>
      <c r="U14" s="1">
        <f t="shared" si="5"/>
        <v>21.044776119402986</v>
      </c>
      <c r="V14" s="1">
        <f t="shared" si="6"/>
        <v>10.149253731343283</v>
      </c>
      <c r="W14" s="1">
        <f>IFERROR(VLOOKUP(A14,[1]TDSheet!$A:$G,3,0),0)/5</f>
        <v>5.8</v>
      </c>
      <c r="X14" s="1">
        <v>9</v>
      </c>
      <c r="Y14" s="1">
        <v>10.199999999999999</v>
      </c>
      <c r="Z14" s="1">
        <v>7.4</v>
      </c>
      <c r="AA14" s="1">
        <v>10.8</v>
      </c>
      <c r="AB14" s="1">
        <v>14.6</v>
      </c>
      <c r="AC14" s="1">
        <v>13</v>
      </c>
      <c r="AD14" s="1">
        <v>9</v>
      </c>
      <c r="AE14" s="1">
        <v>16</v>
      </c>
      <c r="AF14" s="1">
        <v>11.4</v>
      </c>
      <c r="AG14" s="1"/>
      <c r="AH14" s="1">
        <f t="shared" ref="AH14:AH20" si="13">G14*R14</f>
        <v>68.61999999999999</v>
      </c>
      <c r="AI14" s="1">
        <f t="shared" si="9"/>
        <v>37.599999999999994</v>
      </c>
      <c r="AJ14" s="1"/>
      <c r="AK14" s="1">
        <f t="shared" si="10"/>
        <v>63.919999999999995</v>
      </c>
      <c r="AL14" s="1">
        <f t="shared" si="11"/>
        <v>0</v>
      </c>
      <c r="AM14" s="1">
        <f t="shared" si="12"/>
        <v>56.4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>
        <v>149</v>
      </c>
      <c r="D15" s="1"/>
      <c r="E15" s="1">
        <v>33</v>
      </c>
      <c r="F15" s="1">
        <v>82</v>
      </c>
      <c r="G15" s="7">
        <v>0.47</v>
      </c>
      <c r="H15" s="1">
        <v>75</v>
      </c>
      <c r="I15" s="1">
        <v>1010016092</v>
      </c>
      <c r="J15" s="1"/>
      <c r="K15" s="1"/>
      <c r="L15" s="1">
        <f t="shared" si="3"/>
        <v>33</v>
      </c>
      <c r="M15" s="1"/>
      <c r="N15" s="1"/>
      <c r="O15" s="20"/>
      <c r="P15" s="20">
        <v>80</v>
      </c>
      <c r="Q15" s="20">
        <f t="shared" si="4"/>
        <v>6.6</v>
      </c>
      <c r="R15" s="27">
        <f t="shared" si="7"/>
        <v>36</v>
      </c>
      <c r="S15" s="4">
        <v>40</v>
      </c>
      <c r="T15" s="4"/>
      <c r="U15" s="1">
        <f t="shared" si="5"/>
        <v>17.878787878787879</v>
      </c>
      <c r="V15" s="1">
        <f t="shared" si="6"/>
        <v>12.424242424242426</v>
      </c>
      <c r="W15" s="1">
        <f>IFERROR(VLOOKUP(A15,[1]TDSheet!$A:$G,3,0),0)/5</f>
        <v>6.2</v>
      </c>
      <c r="X15" s="1">
        <v>2.8</v>
      </c>
      <c r="Y15" s="1">
        <v>6.8</v>
      </c>
      <c r="Z15" s="1">
        <v>4</v>
      </c>
      <c r="AA15" s="1">
        <v>5.6</v>
      </c>
      <c r="AB15" s="1">
        <v>4.2</v>
      </c>
      <c r="AC15" s="1">
        <v>3.6</v>
      </c>
      <c r="AD15" s="1">
        <v>4</v>
      </c>
      <c r="AE15" s="1">
        <v>8.6</v>
      </c>
      <c r="AF15" s="1">
        <v>7.6</v>
      </c>
      <c r="AG15" s="1"/>
      <c r="AH15" s="1">
        <f t="shared" si="13"/>
        <v>16.919999999999998</v>
      </c>
      <c r="AI15" s="1">
        <f t="shared" si="9"/>
        <v>18.799999999999997</v>
      </c>
      <c r="AJ15" s="1"/>
      <c r="AK15" s="1">
        <f t="shared" si="10"/>
        <v>38.54</v>
      </c>
      <c r="AL15" s="1">
        <f t="shared" si="11"/>
        <v>0</v>
      </c>
      <c r="AM15" s="1">
        <f t="shared" si="12"/>
        <v>37.599999999999994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158</v>
      </c>
      <c r="D16" s="1"/>
      <c r="E16" s="1">
        <v>29</v>
      </c>
      <c r="F16" s="1">
        <v>86</v>
      </c>
      <c r="G16" s="7">
        <v>0.47</v>
      </c>
      <c r="H16" s="1">
        <v>75</v>
      </c>
      <c r="I16" s="1">
        <v>1010015952</v>
      </c>
      <c r="J16" s="1"/>
      <c r="K16" s="1"/>
      <c r="L16" s="1">
        <f t="shared" si="3"/>
        <v>29</v>
      </c>
      <c r="M16" s="1"/>
      <c r="N16" s="1"/>
      <c r="O16" s="20"/>
      <c r="P16" s="20">
        <v>60</v>
      </c>
      <c r="Q16" s="20">
        <f t="shared" si="4"/>
        <v>5.8</v>
      </c>
      <c r="R16" s="27">
        <f t="shared" si="7"/>
        <v>28</v>
      </c>
      <c r="S16" s="4">
        <v>40</v>
      </c>
      <c r="T16" s="4">
        <v>50</v>
      </c>
      <c r="U16" s="1">
        <f t="shared" si="5"/>
        <v>19.655172413793103</v>
      </c>
      <c r="V16" s="1">
        <f t="shared" si="6"/>
        <v>14.827586206896552</v>
      </c>
      <c r="W16" s="1">
        <f>IFERROR(VLOOKUP(A16,[1]TDSheet!$A:$G,3,0),0)/5</f>
        <v>5.2</v>
      </c>
      <c r="X16" s="1">
        <v>6.8</v>
      </c>
      <c r="Y16" s="1">
        <v>7.2</v>
      </c>
      <c r="Z16" s="1">
        <v>3.8</v>
      </c>
      <c r="AA16" s="1">
        <v>6.2</v>
      </c>
      <c r="AB16" s="1">
        <v>12</v>
      </c>
      <c r="AC16" s="1">
        <v>8.4</v>
      </c>
      <c r="AD16" s="1">
        <v>5.2</v>
      </c>
      <c r="AE16" s="1">
        <v>8.6</v>
      </c>
      <c r="AF16" s="1">
        <v>3.2</v>
      </c>
      <c r="AG16" s="1"/>
      <c r="AH16" s="1">
        <f t="shared" si="13"/>
        <v>13.16</v>
      </c>
      <c r="AI16" s="1">
        <f t="shared" si="9"/>
        <v>18.799999999999997</v>
      </c>
      <c r="AJ16" s="1"/>
      <c r="AK16" s="1">
        <f t="shared" si="10"/>
        <v>40.419999999999995</v>
      </c>
      <c r="AL16" s="1">
        <f t="shared" si="11"/>
        <v>0</v>
      </c>
      <c r="AM16" s="1">
        <f t="shared" si="12"/>
        <v>28.2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868</v>
      </c>
      <c r="D17" s="1"/>
      <c r="E17" s="1">
        <v>113</v>
      </c>
      <c r="F17" s="1">
        <v>664</v>
      </c>
      <c r="G17" s="7">
        <v>0.3</v>
      </c>
      <c r="H17" s="1">
        <v>55</v>
      </c>
      <c r="I17" s="1">
        <v>1010032953</v>
      </c>
      <c r="J17" s="1"/>
      <c r="K17" s="1"/>
      <c r="L17" s="1">
        <f t="shared" si="3"/>
        <v>113</v>
      </c>
      <c r="M17" s="1"/>
      <c r="N17" s="1"/>
      <c r="O17" s="20"/>
      <c r="P17" s="20"/>
      <c r="Q17" s="20">
        <f t="shared" si="4"/>
        <v>22.6</v>
      </c>
      <c r="R17" s="27">
        <f t="shared" si="7"/>
        <v>14</v>
      </c>
      <c r="S17" s="4">
        <v>60</v>
      </c>
      <c r="T17" s="4"/>
      <c r="U17" s="1">
        <f t="shared" si="5"/>
        <v>29.999999999999996</v>
      </c>
      <c r="V17" s="1">
        <f t="shared" si="6"/>
        <v>29.380530973451325</v>
      </c>
      <c r="W17" s="1">
        <f>IFERROR(VLOOKUP(A17,[1]TDSheet!$A:$G,3,0),0)/5</f>
        <v>19</v>
      </c>
      <c r="X17" s="1">
        <v>6</v>
      </c>
      <c r="Y17" s="1">
        <v>0.2</v>
      </c>
      <c r="Z17" s="1">
        <v>0</v>
      </c>
      <c r="AA17" s="1">
        <v>4</v>
      </c>
      <c r="AB17" s="1">
        <v>51.2</v>
      </c>
      <c r="AC17" s="1">
        <v>29.6</v>
      </c>
      <c r="AD17" s="1">
        <v>0</v>
      </c>
      <c r="AE17" s="1">
        <v>0</v>
      </c>
      <c r="AF17" s="1">
        <v>0</v>
      </c>
      <c r="AG17" s="12" t="s">
        <v>70</v>
      </c>
      <c r="AH17" s="1">
        <f t="shared" si="13"/>
        <v>4.2</v>
      </c>
      <c r="AI17" s="1">
        <f t="shared" si="9"/>
        <v>18</v>
      </c>
      <c r="AJ17" s="1"/>
      <c r="AK17" s="1">
        <f t="shared" si="10"/>
        <v>199.2</v>
      </c>
      <c r="AL17" s="1">
        <f t="shared" si="11"/>
        <v>0</v>
      </c>
      <c r="AM17" s="1">
        <f t="shared" si="12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674</v>
      </c>
      <c r="D18" s="1"/>
      <c r="E18" s="1">
        <v>181</v>
      </c>
      <c r="F18" s="1">
        <v>396</v>
      </c>
      <c r="G18" s="7">
        <v>0.375</v>
      </c>
      <c r="H18" s="1">
        <v>55</v>
      </c>
      <c r="I18" s="1">
        <v>1010022954</v>
      </c>
      <c r="J18" s="1"/>
      <c r="K18" s="1"/>
      <c r="L18" s="1">
        <f t="shared" si="3"/>
        <v>181</v>
      </c>
      <c r="M18" s="1"/>
      <c r="N18" s="1"/>
      <c r="O18" s="20">
        <v>200</v>
      </c>
      <c r="P18" s="20">
        <v>300</v>
      </c>
      <c r="Q18" s="20">
        <f t="shared" si="4"/>
        <v>36.200000000000003</v>
      </c>
      <c r="R18" s="27">
        <f t="shared" si="7"/>
        <v>190</v>
      </c>
      <c r="S18" s="4"/>
      <c r="T18" s="4"/>
      <c r="U18" s="1">
        <f t="shared" si="5"/>
        <v>21.71270718232044</v>
      </c>
      <c r="V18" s="1">
        <f t="shared" si="6"/>
        <v>16.464088397790054</v>
      </c>
      <c r="W18" s="1">
        <f>IFERROR(VLOOKUP(A18,[1]TDSheet!$A:$G,3,0),0)/5</f>
        <v>44.8</v>
      </c>
      <c r="X18" s="1">
        <v>46</v>
      </c>
      <c r="Y18" s="1">
        <v>32.200000000000003</v>
      </c>
      <c r="Z18" s="1">
        <v>36.6</v>
      </c>
      <c r="AA18" s="1">
        <v>46.4</v>
      </c>
      <c r="AB18" s="1">
        <v>55.2</v>
      </c>
      <c r="AC18" s="1">
        <v>38.200000000000003</v>
      </c>
      <c r="AD18" s="1">
        <v>39.6</v>
      </c>
      <c r="AE18" s="1">
        <v>67.599999999999994</v>
      </c>
      <c r="AF18" s="1">
        <v>-7.2</v>
      </c>
      <c r="AG18" s="1" t="s">
        <v>56</v>
      </c>
      <c r="AH18" s="1">
        <f t="shared" si="13"/>
        <v>71.25</v>
      </c>
      <c r="AI18" s="1">
        <f t="shared" si="9"/>
        <v>0</v>
      </c>
      <c r="AJ18" s="1"/>
      <c r="AK18" s="1">
        <f t="shared" si="10"/>
        <v>148.5</v>
      </c>
      <c r="AL18" s="1">
        <f t="shared" si="11"/>
        <v>75</v>
      </c>
      <c r="AM18" s="1">
        <f t="shared" si="12"/>
        <v>112.5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626</v>
      </c>
      <c r="D19" s="1"/>
      <c r="E19" s="1">
        <v>124</v>
      </c>
      <c r="F19" s="1">
        <v>391</v>
      </c>
      <c r="G19" s="7">
        <v>0.375</v>
      </c>
      <c r="H19" s="1">
        <v>55</v>
      </c>
      <c r="I19" s="1">
        <v>1010016034</v>
      </c>
      <c r="J19" s="1"/>
      <c r="K19" s="1"/>
      <c r="L19" s="1">
        <f t="shared" si="3"/>
        <v>124</v>
      </c>
      <c r="M19" s="1"/>
      <c r="N19" s="1"/>
      <c r="O19" s="20">
        <v>250</v>
      </c>
      <c r="P19" s="20"/>
      <c r="Q19" s="20">
        <f t="shared" si="4"/>
        <v>24.8</v>
      </c>
      <c r="R19" s="27">
        <f t="shared" si="7"/>
        <v>103</v>
      </c>
      <c r="S19" s="4">
        <v>150</v>
      </c>
      <c r="T19" s="4">
        <v>100</v>
      </c>
      <c r="U19" s="1">
        <f t="shared" si="5"/>
        <v>30</v>
      </c>
      <c r="V19" s="1">
        <f t="shared" si="6"/>
        <v>25.846774193548388</v>
      </c>
      <c r="W19" s="1">
        <f>IFERROR(VLOOKUP(A19,[1]TDSheet!$A:$G,3,0),0)/5</f>
        <v>31.8</v>
      </c>
      <c r="X19" s="1">
        <v>38</v>
      </c>
      <c r="Y19" s="1">
        <v>28.6</v>
      </c>
      <c r="Z19" s="1">
        <v>27.2</v>
      </c>
      <c r="AA19" s="1">
        <v>43.8</v>
      </c>
      <c r="AB19" s="1">
        <v>48.8</v>
      </c>
      <c r="AC19" s="1">
        <v>24.8</v>
      </c>
      <c r="AD19" s="1">
        <v>34.4</v>
      </c>
      <c r="AE19" s="1">
        <v>55</v>
      </c>
      <c r="AF19" s="1">
        <v>-2.4</v>
      </c>
      <c r="AG19" s="14" t="s">
        <v>58</v>
      </c>
      <c r="AH19" s="1">
        <f t="shared" si="13"/>
        <v>38.625</v>
      </c>
      <c r="AI19" s="1">
        <f t="shared" si="9"/>
        <v>56.25</v>
      </c>
      <c r="AJ19" s="1"/>
      <c r="AK19" s="1">
        <f t="shared" si="10"/>
        <v>146.625</v>
      </c>
      <c r="AL19" s="1">
        <f t="shared" si="11"/>
        <v>93.75</v>
      </c>
      <c r="AM19" s="1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36</v>
      </c>
      <c r="C20" s="1">
        <v>802</v>
      </c>
      <c r="D20" s="1"/>
      <c r="E20" s="1">
        <v>131</v>
      </c>
      <c r="F20" s="1">
        <v>563</v>
      </c>
      <c r="G20" s="7">
        <v>0.375</v>
      </c>
      <c r="H20" s="1">
        <v>55</v>
      </c>
      <c r="I20" s="1">
        <v>1010023122</v>
      </c>
      <c r="J20" s="1"/>
      <c r="K20" s="1"/>
      <c r="L20" s="1">
        <f t="shared" si="3"/>
        <v>131</v>
      </c>
      <c r="M20" s="1"/>
      <c r="N20" s="1"/>
      <c r="O20" s="20"/>
      <c r="P20" s="20">
        <v>80</v>
      </c>
      <c r="Q20" s="20">
        <f t="shared" si="4"/>
        <v>26.2</v>
      </c>
      <c r="R20" s="27">
        <f t="shared" si="7"/>
        <v>143</v>
      </c>
      <c r="S20" s="4">
        <v>200</v>
      </c>
      <c r="T20" s="1"/>
      <c r="U20" s="1">
        <f t="shared" si="5"/>
        <v>26.946564885496183</v>
      </c>
      <c r="V20" s="1">
        <f t="shared" si="6"/>
        <v>21.488549618320612</v>
      </c>
      <c r="W20" s="1">
        <f>IFERROR(VLOOKUP(A20,[1]TDSheet!$A:$G,3,0),0)/5</f>
        <v>43.4</v>
      </c>
      <c r="X20" s="1">
        <v>43.8</v>
      </c>
      <c r="Y20" s="1">
        <v>27.8</v>
      </c>
      <c r="Z20" s="1">
        <v>30.2</v>
      </c>
      <c r="AA20" s="1">
        <v>34.6</v>
      </c>
      <c r="AB20" s="1">
        <v>18.2</v>
      </c>
      <c r="AC20" s="1">
        <v>38.799999999999997</v>
      </c>
      <c r="AD20" s="1">
        <v>-1.2</v>
      </c>
      <c r="AE20" s="1">
        <v>57</v>
      </c>
      <c r="AF20" s="1">
        <v>10.199999999999999</v>
      </c>
      <c r="AG20" s="13" t="s">
        <v>47</v>
      </c>
      <c r="AH20" s="1">
        <f t="shared" si="13"/>
        <v>53.625</v>
      </c>
      <c r="AI20" s="1">
        <f t="shared" si="9"/>
        <v>75</v>
      </c>
      <c r="AJ20" s="1"/>
      <c r="AK20" s="1">
        <f t="shared" si="10"/>
        <v>211.125</v>
      </c>
      <c r="AL20" s="1">
        <f t="shared" si="11"/>
        <v>0</v>
      </c>
      <c r="AM20" s="1">
        <f t="shared" si="12"/>
        <v>30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9" t="s">
        <v>60</v>
      </c>
      <c r="B21" s="9" t="s">
        <v>36</v>
      </c>
      <c r="C21" s="9">
        <v>-8</v>
      </c>
      <c r="D21" s="9"/>
      <c r="E21" s="9"/>
      <c r="F21" s="1">
        <v>-8</v>
      </c>
      <c r="G21" s="10">
        <v>0</v>
      </c>
      <c r="H21" s="9">
        <v>120</v>
      </c>
      <c r="I21" s="9" t="s">
        <v>61</v>
      </c>
      <c r="J21" s="9"/>
      <c r="K21" s="9"/>
      <c r="L21" s="9">
        <f t="shared" si="3"/>
        <v>0</v>
      </c>
      <c r="M21" s="9"/>
      <c r="N21" s="9"/>
      <c r="O21" s="28"/>
      <c r="P21" s="28"/>
      <c r="Q21" s="28">
        <f t="shared" si="4"/>
        <v>0</v>
      </c>
      <c r="R21" s="27">
        <f t="shared" si="7"/>
        <v>8</v>
      </c>
      <c r="S21" s="11"/>
      <c r="T21" s="9"/>
      <c r="U21" s="9" t="e">
        <f t="shared" si="5"/>
        <v>#DIV/0!</v>
      </c>
      <c r="V21" s="9" t="e">
        <f t="shared" si="6"/>
        <v>#DIV/0!</v>
      </c>
      <c r="W21" s="9">
        <f>IFERROR(VLOOKUP(A21,[1]TDSheet!$A:$G,3,0),0)/5</f>
        <v>0</v>
      </c>
      <c r="X21" s="9">
        <v>0</v>
      </c>
      <c r="Y21" s="9">
        <v>-0.4</v>
      </c>
      <c r="Z21" s="9">
        <v>0.2</v>
      </c>
      <c r="AA21" s="9">
        <v>-0.2</v>
      </c>
      <c r="AB21" s="9">
        <v>-0.8</v>
      </c>
      <c r="AC21" s="9">
        <v>-1.2</v>
      </c>
      <c r="AD21" s="9">
        <v>0.6</v>
      </c>
      <c r="AE21" s="9">
        <v>2.4</v>
      </c>
      <c r="AF21" s="9">
        <v>7.2</v>
      </c>
      <c r="AG21" s="9" t="s">
        <v>62</v>
      </c>
      <c r="AH21" s="9"/>
      <c r="AI21" s="1">
        <f t="shared" si="9"/>
        <v>0</v>
      </c>
      <c r="AJ21" s="1"/>
      <c r="AK21" s="1">
        <f t="shared" si="10"/>
        <v>0</v>
      </c>
      <c r="AL21" s="1">
        <f t="shared" si="11"/>
        <v>0</v>
      </c>
      <c r="AM21" s="1">
        <f t="shared" si="12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36</v>
      </c>
      <c r="C22" s="1">
        <v>292</v>
      </c>
      <c r="D22" s="1"/>
      <c r="E22" s="1">
        <v>30</v>
      </c>
      <c r="F22" s="1">
        <v>211</v>
      </c>
      <c r="G22" s="7">
        <v>0.3</v>
      </c>
      <c r="H22" s="1">
        <v>150</v>
      </c>
      <c r="I22" s="1">
        <v>1010033324</v>
      </c>
      <c r="J22" s="1"/>
      <c r="K22" s="1"/>
      <c r="L22" s="1">
        <f t="shared" si="3"/>
        <v>30</v>
      </c>
      <c r="M22" s="1"/>
      <c r="N22" s="1"/>
      <c r="O22" s="20">
        <v>200</v>
      </c>
      <c r="P22" s="20"/>
      <c r="Q22" s="20">
        <f t="shared" si="4"/>
        <v>6</v>
      </c>
      <c r="R22" s="27">
        <f t="shared" si="7"/>
        <v>-231</v>
      </c>
      <c r="S22" s="4"/>
      <c r="T22" s="1"/>
      <c r="U22" s="1">
        <f t="shared" si="5"/>
        <v>30</v>
      </c>
      <c r="V22" s="1">
        <f t="shared" si="6"/>
        <v>68.5</v>
      </c>
      <c r="W22" s="1">
        <f>IFERROR(VLOOKUP(A22,[1]TDSheet!$A:$G,3,0),0)/5</f>
        <v>17.8</v>
      </c>
      <c r="X22" s="1">
        <v>36.200000000000003</v>
      </c>
      <c r="Y22" s="1">
        <v>25.4</v>
      </c>
      <c r="Z22" s="1">
        <v>1</v>
      </c>
      <c r="AA22" s="1">
        <v>4.8</v>
      </c>
      <c r="AB22" s="1">
        <v>16</v>
      </c>
      <c r="AC22" s="1">
        <v>20</v>
      </c>
      <c r="AD22" s="1">
        <v>11.8</v>
      </c>
      <c r="AE22" s="1">
        <v>20.399999999999999</v>
      </c>
      <c r="AF22" s="1">
        <v>18.600000000000001</v>
      </c>
      <c r="AG22" s="12" t="s">
        <v>71</v>
      </c>
      <c r="AH22" s="1">
        <f>G22*R22</f>
        <v>-69.3</v>
      </c>
      <c r="AI22" s="1">
        <f t="shared" si="9"/>
        <v>0</v>
      </c>
      <c r="AJ22" s="1"/>
      <c r="AK22" s="1">
        <f t="shared" si="10"/>
        <v>63.3</v>
      </c>
      <c r="AL22" s="1">
        <f t="shared" si="11"/>
        <v>60</v>
      </c>
      <c r="AM22" s="1">
        <f t="shared" si="12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36</v>
      </c>
      <c r="C23" s="1">
        <v>547</v>
      </c>
      <c r="D23" s="1"/>
      <c r="E23" s="1">
        <v>155</v>
      </c>
      <c r="F23" s="1">
        <v>276</v>
      </c>
      <c r="G23" s="7">
        <v>0.2</v>
      </c>
      <c r="H23" s="1">
        <v>90</v>
      </c>
      <c r="I23" s="1">
        <v>1010025585</v>
      </c>
      <c r="J23" s="1"/>
      <c r="K23" s="1"/>
      <c r="L23" s="1">
        <f t="shared" si="3"/>
        <v>155</v>
      </c>
      <c r="M23" s="1"/>
      <c r="N23" s="1"/>
      <c r="O23" s="20">
        <v>800</v>
      </c>
      <c r="P23" s="20"/>
      <c r="Q23" s="20">
        <f t="shared" si="4"/>
        <v>31</v>
      </c>
      <c r="R23" s="27">
        <f t="shared" si="7"/>
        <v>-146</v>
      </c>
      <c r="S23" s="4">
        <v>200</v>
      </c>
      <c r="T23" s="1"/>
      <c r="U23" s="1">
        <f t="shared" si="5"/>
        <v>30</v>
      </c>
      <c r="V23" s="1">
        <f t="shared" si="6"/>
        <v>34.70967741935484</v>
      </c>
      <c r="W23" s="1">
        <f>IFERROR(VLOOKUP(A23,[1]TDSheet!$A:$G,3,0),0)/5</f>
        <v>53</v>
      </c>
      <c r="X23" s="1">
        <v>52</v>
      </c>
      <c r="Y23" s="1">
        <v>48</v>
      </c>
      <c r="Z23" s="1">
        <v>53.2</v>
      </c>
      <c r="AA23" s="1">
        <v>52</v>
      </c>
      <c r="AB23" s="1">
        <v>57.2</v>
      </c>
      <c r="AC23" s="1">
        <v>56.8</v>
      </c>
      <c r="AD23" s="1">
        <v>51</v>
      </c>
      <c r="AE23" s="1">
        <v>63.4</v>
      </c>
      <c r="AF23" s="1">
        <v>42.2</v>
      </c>
      <c r="AG23" s="13" t="s">
        <v>47</v>
      </c>
      <c r="AH23" s="1">
        <f>G23*R23</f>
        <v>-29.200000000000003</v>
      </c>
      <c r="AI23" s="1">
        <f t="shared" si="9"/>
        <v>40</v>
      </c>
      <c r="AJ23" s="1"/>
      <c r="AK23" s="1">
        <f t="shared" si="10"/>
        <v>55.2</v>
      </c>
      <c r="AL23" s="1">
        <f t="shared" si="11"/>
        <v>160</v>
      </c>
      <c r="AM23" s="1">
        <f t="shared" si="12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36</v>
      </c>
      <c r="C24" s="1">
        <v>557</v>
      </c>
      <c r="D24" s="1"/>
      <c r="E24" s="1">
        <v>122</v>
      </c>
      <c r="F24" s="1">
        <v>353</v>
      </c>
      <c r="G24" s="7">
        <v>0.33</v>
      </c>
      <c r="H24" s="1">
        <v>55</v>
      </c>
      <c r="I24" s="1">
        <v>1010029655</v>
      </c>
      <c r="J24" s="1"/>
      <c r="K24" s="1"/>
      <c r="L24" s="1">
        <f t="shared" si="3"/>
        <v>122</v>
      </c>
      <c r="M24" s="1"/>
      <c r="N24" s="1"/>
      <c r="O24" s="20">
        <v>300</v>
      </c>
      <c r="P24" s="20"/>
      <c r="Q24" s="20">
        <f t="shared" si="4"/>
        <v>24.4</v>
      </c>
      <c r="R24" s="27">
        <f t="shared" si="7"/>
        <v>79</v>
      </c>
      <c r="S24" s="4">
        <v>120</v>
      </c>
      <c r="T24" s="1"/>
      <c r="U24" s="1">
        <f t="shared" si="5"/>
        <v>30</v>
      </c>
      <c r="V24" s="1">
        <f t="shared" si="6"/>
        <v>26.762295081967213</v>
      </c>
      <c r="W24" s="1">
        <f>IFERROR(VLOOKUP(A24,[1]TDSheet!$A:$G,3,0),0)/5</f>
        <v>29.8</v>
      </c>
      <c r="X24" s="1">
        <v>39.6</v>
      </c>
      <c r="Y24" s="1">
        <v>26.8</v>
      </c>
      <c r="Z24" s="1">
        <v>22.2</v>
      </c>
      <c r="AA24" s="1">
        <v>24.8</v>
      </c>
      <c r="AB24" s="1">
        <v>44.2</v>
      </c>
      <c r="AC24" s="1">
        <v>36.4</v>
      </c>
      <c r="AD24" s="1">
        <v>30.8</v>
      </c>
      <c r="AE24" s="1">
        <v>61.6</v>
      </c>
      <c r="AF24" s="1">
        <v>-3.8</v>
      </c>
      <c r="AG24" s="12" t="s">
        <v>72</v>
      </c>
      <c r="AH24" s="1">
        <f>G24*R24</f>
        <v>26.07</v>
      </c>
      <c r="AI24" s="1">
        <f t="shared" si="9"/>
        <v>39.6</v>
      </c>
      <c r="AJ24" s="1"/>
      <c r="AK24" s="1">
        <f t="shared" si="10"/>
        <v>116.49000000000001</v>
      </c>
      <c r="AL24" s="1">
        <f t="shared" si="11"/>
        <v>99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66</v>
      </c>
      <c r="B25" s="9" t="s">
        <v>36</v>
      </c>
      <c r="C25" s="9">
        <v>14</v>
      </c>
      <c r="D25" s="9"/>
      <c r="E25" s="9">
        <v>-1</v>
      </c>
      <c r="F25" s="1"/>
      <c r="G25" s="10">
        <v>0</v>
      </c>
      <c r="H25" s="9"/>
      <c r="I25" s="9" t="s">
        <v>67</v>
      </c>
      <c r="J25" s="9"/>
      <c r="K25" s="9"/>
      <c r="L25" s="9">
        <f t="shared" si="3"/>
        <v>-1</v>
      </c>
      <c r="M25" s="9"/>
      <c r="N25" s="9"/>
      <c r="O25" s="28"/>
      <c r="P25" s="28"/>
      <c r="Q25" s="28">
        <f t="shared" si="4"/>
        <v>-0.2</v>
      </c>
      <c r="R25" s="29"/>
      <c r="S25" s="11"/>
      <c r="T25" s="9"/>
      <c r="U25" s="9">
        <f t="shared" si="5"/>
        <v>0</v>
      </c>
      <c r="V25" s="9">
        <f t="shared" si="6"/>
        <v>0</v>
      </c>
      <c r="W25" s="9">
        <f>IFERROR(VLOOKUP(A25,[1]TDSheet!$A:$G,3,0),0)/5</f>
        <v>11</v>
      </c>
      <c r="X25" s="9">
        <v>39.4</v>
      </c>
      <c r="Y25" s="9">
        <v>19</v>
      </c>
      <c r="Z25" s="9">
        <v>24.6</v>
      </c>
      <c r="AA25" s="9">
        <v>21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 t="s">
        <v>68</v>
      </c>
      <c r="AH25" s="9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20"/>
      <c r="P26" s="20"/>
      <c r="Q26" s="20"/>
      <c r="R26" s="20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20"/>
      <c r="P27" s="20"/>
      <c r="Q27" s="20"/>
      <c r="R27" s="20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20"/>
      <c r="P28" s="20"/>
      <c r="Q28" s="20"/>
      <c r="R28" s="2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20"/>
      <c r="P29" s="20"/>
      <c r="Q29" s="20"/>
      <c r="R29" s="2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20"/>
      <c r="P30" s="20"/>
      <c r="Q30" s="20"/>
      <c r="R30" s="20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20"/>
      <c r="P31" s="20"/>
      <c r="Q31" s="20"/>
      <c r="R31" s="20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20"/>
      <c r="P32" s="20"/>
      <c r="Q32" s="20"/>
      <c r="R32" s="20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20"/>
      <c r="P33" s="20"/>
      <c r="Q33" s="20"/>
      <c r="R33" s="20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20"/>
      <c r="P34" s="20"/>
      <c r="Q34" s="20"/>
      <c r="R34" s="20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20"/>
      <c r="P35" s="20"/>
      <c r="Q35" s="20"/>
      <c r="R35" s="20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20"/>
      <c r="P36" s="20"/>
      <c r="Q36" s="20"/>
      <c r="R36" s="20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20"/>
      <c r="P37" s="20"/>
      <c r="Q37" s="20"/>
      <c r="R37" s="20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20"/>
      <c r="P38" s="20"/>
      <c r="Q38" s="20"/>
      <c r="R38" s="20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20"/>
      <c r="P39" s="20"/>
      <c r="Q39" s="20"/>
      <c r="R39" s="20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20"/>
      <c r="P40" s="20"/>
      <c r="Q40" s="20"/>
      <c r="R40" s="20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20"/>
      <c r="P41" s="20"/>
      <c r="Q41" s="20"/>
      <c r="R41" s="20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20"/>
      <c r="P42" s="20"/>
      <c r="Q42" s="20"/>
      <c r="R42" s="20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20"/>
      <c r="P43" s="20"/>
      <c r="Q43" s="20"/>
      <c r="R43" s="20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20"/>
      <c r="P44" s="20"/>
      <c r="Q44" s="20"/>
      <c r="R44" s="20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20"/>
      <c r="P45" s="20"/>
      <c r="Q45" s="20"/>
      <c r="R45" s="20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20"/>
      <c r="P46" s="20"/>
      <c r="Q46" s="20"/>
      <c r="R46" s="20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20"/>
      <c r="P47" s="20"/>
      <c r="Q47" s="20"/>
      <c r="R47" s="20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20"/>
      <c r="P48" s="20"/>
      <c r="Q48" s="20"/>
      <c r="R48" s="20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20"/>
      <c r="P49" s="20"/>
      <c r="Q49" s="20"/>
      <c r="R49" s="20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20"/>
      <c r="P50" s="20"/>
      <c r="Q50" s="20"/>
      <c r="R50" s="20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20"/>
      <c r="P51" s="20"/>
      <c r="Q51" s="20"/>
      <c r="R51" s="20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20"/>
      <c r="P52" s="20"/>
      <c r="Q52" s="20"/>
      <c r="R52" s="20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20"/>
      <c r="P53" s="20"/>
      <c r="Q53" s="20"/>
      <c r="R53" s="20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20"/>
      <c r="P54" s="20"/>
      <c r="Q54" s="20"/>
      <c r="R54" s="20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20"/>
      <c r="P55" s="20"/>
      <c r="Q55" s="20"/>
      <c r="R55" s="20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20"/>
      <c r="P56" s="20"/>
      <c r="Q56" s="20"/>
      <c r="R56" s="20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20"/>
      <c r="P57" s="20"/>
      <c r="Q57" s="20"/>
      <c r="R57" s="20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20"/>
      <c r="P58" s="20"/>
      <c r="Q58" s="20"/>
      <c r="R58" s="20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20"/>
      <c r="P59" s="20"/>
      <c r="Q59" s="20"/>
      <c r="R59" s="20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20"/>
      <c r="P60" s="20"/>
      <c r="Q60" s="20"/>
      <c r="R60" s="20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20"/>
      <c r="P61" s="20"/>
      <c r="Q61" s="20"/>
      <c r="R61" s="20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20"/>
      <c r="P62" s="20"/>
      <c r="Q62" s="20"/>
      <c r="R62" s="20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20"/>
      <c r="P63" s="20"/>
      <c r="Q63" s="20"/>
      <c r="R63" s="20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20"/>
      <c r="P64" s="20"/>
      <c r="Q64" s="20"/>
      <c r="R64" s="20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20"/>
      <c r="P65" s="20"/>
      <c r="Q65" s="20"/>
      <c r="R65" s="20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20"/>
      <c r="P66" s="20"/>
      <c r="Q66" s="20"/>
      <c r="R66" s="20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20"/>
      <c r="P67" s="20"/>
      <c r="Q67" s="20"/>
      <c r="R67" s="20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20"/>
      <c r="P68" s="20"/>
      <c r="Q68" s="20"/>
      <c r="R68" s="20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20"/>
      <c r="P69" s="20"/>
      <c r="Q69" s="20"/>
      <c r="R69" s="20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20"/>
      <c r="P70" s="20"/>
      <c r="Q70" s="20"/>
      <c r="R70" s="20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20"/>
      <c r="P71" s="20"/>
      <c r="Q71" s="20"/>
      <c r="R71" s="20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20"/>
      <c r="P72" s="20"/>
      <c r="Q72" s="20"/>
      <c r="R72" s="20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20"/>
      <c r="P73" s="20"/>
      <c r="Q73" s="20"/>
      <c r="R73" s="20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20"/>
      <c r="P74" s="20"/>
      <c r="Q74" s="20"/>
      <c r="R74" s="20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20"/>
      <c r="P75" s="20"/>
      <c r="Q75" s="20"/>
      <c r="R75" s="20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20"/>
      <c r="P76" s="20"/>
      <c r="Q76" s="20"/>
      <c r="R76" s="20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20"/>
      <c r="P77" s="20"/>
      <c r="Q77" s="20"/>
      <c r="R77" s="20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20"/>
      <c r="P78" s="20"/>
      <c r="Q78" s="20"/>
      <c r="R78" s="20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20"/>
      <c r="P79" s="20"/>
      <c r="Q79" s="20"/>
      <c r="R79" s="20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20"/>
      <c r="P80" s="20"/>
      <c r="Q80" s="20"/>
      <c r="R80" s="20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20"/>
      <c r="P81" s="20"/>
      <c r="Q81" s="20"/>
      <c r="R81" s="20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20"/>
      <c r="P82" s="20"/>
      <c r="Q82" s="20"/>
      <c r="R82" s="20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20"/>
      <c r="P83" s="20"/>
      <c r="Q83" s="20"/>
      <c r="R83" s="20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20"/>
      <c r="P84" s="20"/>
      <c r="Q84" s="20"/>
      <c r="R84" s="20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20"/>
      <c r="P85" s="20"/>
      <c r="Q85" s="20"/>
      <c r="R85" s="20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20"/>
      <c r="P86" s="20"/>
      <c r="Q86" s="20"/>
      <c r="R86" s="20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20"/>
      <c r="P87" s="20"/>
      <c r="Q87" s="20"/>
      <c r="R87" s="20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20"/>
      <c r="P88" s="20"/>
      <c r="Q88" s="20"/>
      <c r="R88" s="20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20"/>
      <c r="P89" s="20"/>
      <c r="Q89" s="20"/>
      <c r="R89" s="20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20"/>
      <c r="P90" s="20"/>
      <c r="Q90" s="20"/>
      <c r="R90" s="20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20"/>
      <c r="P91" s="20"/>
      <c r="Q91" s="20"/>
      <c r="R91" s="20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20"/>
      <c r="P92" s="20"/>
      <c r="Q92" s="20"/>
      <c r="R92" s="20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20"/>
      <c r="P93" s="20"/>
      <c r="Q93" s="20"/>
      <c r="R93" s="20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20"/>
      <c r="P94" s="20"/>
      <c r="Q94" s="20"/>
      <c r="R94" s="20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20"/>
      <c r="P95" s="20"/>
      <c r="Q95" s="20"/>
      <c r="R95" s="20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20"/>
      <c r="P96" s="20"/>
      <c r="Q96" s="20"/>
      <c r="R96" s="20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20"/>
      <c r="P97" s="20"/>
      <c r="Q97" s="20"/>
      <c r="R97" s="20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20"/>
      <c r="P98" s="20"/>
      <c r="Q98" s="20"/>
      <c r="R98" s="20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20"/>
      <c r="P99" s="20"/>
      <c r="Q99" s="20"/>
      <c r="R99" s="20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20"/>
      <c r="P100" s="20"/>
      <c r="Q100" s="20"/>
      <c r="R100" s="20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20"/>
      <c r="P101" s="20"/>
      <c r="Q101" s="20"/>
      <c r="R101" s="20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20"/>
      <c r="P102" s="20"/>
      <c r="Q102" s="20"/>
      <c r="R102" s="20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20"/>
      <c r="P103" s="20"/>
      <c r="Q103" s="20"/>
      <c r="R103" s="20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20"/>
      <c r="P104" s="20"/>
      <c r="Q104" s="20"/>
      <c r="R104" s="20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20"/>
      <c r="P105" s="20"/>
      <c r="Q105" s="20"/>
      <c r="R105" s="20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20"/>
      <c r="P106" s="20"/>
      <c r="Q106" s="20"/>
      <c r="R106" s="20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20"/>
      <c r="P107" s="20"/>
      <c r="Q107" s="20"/>
      <c r="R107" s="20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20"/>
      <c r="P108" s="20"/>
      <c r="Q108" s="20"/>
      <c r="R108" s="20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20"/>
      <c r="P109" s="20"/>
      <c r="Q109" s="20"/>
      <c r="R109" s="20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20"/>
      <c r="P110" s="20"/>
      <c r="Q110" s="20"/>
      <c r="R110" s="20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20"/>
      <c r="P111" s="20"/>
      <c r="Q111" s="20"/>
      <c r="R111" s="20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20"/>
      <c r="P112" s="20"/>
      <c r="Q112" s="20"/>
      <c r="R112" s="20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20"/>
      <c r="P113" s="20"/>
      <c r="Q113" s="20"/>
      <c r="R113" s="20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20"/>
      <c r="P114" s="20"/>
      <c r="Q114" s="20"/>
      <c r="R114" s="20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20"/>
      <c r="P115" s="20"/>
      <c r="Q115" s="20"/>
      <c r="R115" s="20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20"/>
      <c r="P116" s="20"/>
      <c r="Q116" s="20"/>
      <c r="R116" s="20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20"/>
      <c r="P117" s="20"/>
      <c r="Q117" s="20"/>
      <c r="R117" s="20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20"/>
      <c r="P118" s="20"/>
      <c r="Q118" s="20"/>
      <c r="R118" s="20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20"/>
      <c r="P119" s="20"/>
      <c r="Q119" s="20"/>
      <c r="R119" s="20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20"/>
      <c r="P120" s="20"/>
      <c r="Q120" s="20"/>
      <c r="R120" s="20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20"/>
      <c r="P121" s="20"/>
      <c r="Q121" s="20"/>
      <c r="R121" s="20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20"/>
      <c r="P122" s="20"/>
      <c r="Q122" s="20"/>
      <c r="R122" s="20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20"/>
      <c r="P123" s="20"/>
      <c r="Q123" s="20"/>
      <c r="R123" s="20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20"/>
      <c r="P124" s="20"/>
      <c r="Q124" s="20"/>
      <c r="R124" s="20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20"/>
      <c r="P125" s="20"/>
      <c r="Q125" s="20"/>
      <c r="R125" s="20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20"/>
      <c r="P126" s="20"/>
      <c r="Q126" s="20"/>
      <c r="R126" s="20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20"/>
      <c r="P127" s="20"/>
      <c r="Q127" s="20"/>
      <c r="R127" s="20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20"/>
      <c r="P128" s="20"/>
      <c r="Q128" s="20"/>
      <c r="R128" s="20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20"/>
      <c r="P129" s="20"/>
      <c r="Q129" s="20"/>
      <c r="R129" s="20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20"/>
      <c r="P130" s="20"/>
      <c r="Q130" s="20"/>
      <c r="R130" s="20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20"/>
      <c r="P131" s="20"/>
      <c r="Q131" s="20"/>
      <c r="R131" s="20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20"/>
      <c r="P132" s="20"/>
      <c r="Q132" s="20"/>
      <c r="R132" s="20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20"/>
      <c r="P133" s="20"/>
      <c r="Q133" s="20"/>
      <c r="R133" s="20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20"/>
      <c r="P134" s="20"/>
      <c r="Q134" s="20"/>
      <c r="R134" s="20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20"/>
      <c r="P135" s="20"/>
      <c r="Q135" s="20"/>
      <c r="R135" s="20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20"/>
      <c r="P136" s="20"/>
      <c r="Q136" s="20"/>
      <c r="R136" s="20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20"/>
      <c r="P137" s="20"/>
      <c r="Q137" s="20"/>
      <c r="R137" s="20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20"/>
      <c r="P138" s="20"/>
      <c r="Q138" s="20"/>
      <c r="R138" s="20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20"/>
      <c r="P139" s="20"/>
      <c r="Q139" s="20"/>
      <c r="R139" s="20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20"/>
      <c r="P140" s="20"/>
      <c r="Q140" s="20"/>
      <c r="R140" s="20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20"/>
      <c r="P141" s="20"/>
      <c r="Q141" s="20"/>
      <c r="R141" s="20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20"/>
      <c r="P142" s="20"/>
      <c r="Q142" s="20"/>
      <c r="R142" s="20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20"/>
      <c r="P143" s="20"/>
      <c r="Q143" s="20"/>
      <c r="R143" s="20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20"/>
      <c r="P144" s="20"/>
      <c r="Q144" s="20"/>
      <c r="R144" s="20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20"/>
      <c r="P145" s="20"/>
      <c r="Q145" s="20"/>
      <c r="R145" s="20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20"/>
      <c r="P146" s="20"/>
      <c r="Q146" s="20"/>
      <c r="R146" s="20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20"/>
      <c r="P147" s="20"/>
      <c r="Q147" s="20"/>
      <c r="R147" s="20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20"/>
      <c r="P148" s="20"/>
      <c r="Q148" s="20"/>
      <c r="R148" s="20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20"/>
      <c r="P149" s="20"/>
      <c r="Q149" s="20"/>
      <c r="R149" s="20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20"/>
      <c r="P150" s="20"/>
      <c r="Q150" s="20"/>
      <c r="R150" s="20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20"/>
      <c r="P151" s="20"/>
      <c r="Q151" s="20"/>
      <c r="R151" s="20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20"/>
      <c r="P152" s="20"/>
      <c r="Q152" s="20"/>
      <c r="R152" s="20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20"/>
      <c r="P153" s="20"/>
      <c r="Q153" s="20"/>
      <c r="R153" s="20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20"/>
      <c r="P154" s="20"/>
      <c r="Q154" s="20"/>
      <c r="R154" s="20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20"/>
      <c r="P155" s="20"/>
      <c r="Q155" s="20"/>
      <c r="R155" s="20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20"/>
      <c r="P156" s="20"/>
      <c r="Q156" s="20"/>
      <c r="R156" s="20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20"/>
      <c r="P157" s="20"/>
      <c r="Q157" s="20"/>
      <c r="R157" s="20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20"/>
      <c r="P158" s="20"/>
      <c r="Q158" s="20"/>
      <c r="R158" s="20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20"/>
      <c r="P159" s="20"/>
      <c r="Q159" s="20"/>
      <c r="R159" s="20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20"/>
      <c r="P160" s="20"/>
      <c r="Q160" s="20"/>
      <c r="R160" s="20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20"/>
      <c r="P161" s="20"/>
      <c r="Q161" s="20"/>
      <c r="R161" s="20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20"/>
      <c r="P162" s="20"/>
      <c r="Q162" s="20"/>
      <c r="R162" s="20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20"/>
      <c r="P163" s="20"/>
      <c r="Q163" s="20"/>
      <c r="R163" s="20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20"/>
      <c r="P164" s="20"/>
      <c r="Q164" s="20"/>
      <c r="R164" s="20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20"/>
      <c r="P165" s="20"/>
      <c r="Q165" s="20"/>
      <c r="R165" s="20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20"/>
      <c r="P166" s="20"/>
      <c r="Q166" s="20"/>
      <c r="R166" s="20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20"/>
      <c r="P167" s="20"/>
      <c r="Q167" s="20"/>
      <c r="R167" s="20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20"/>
      <c r="P168" s="20"/>
      <c r="Q168" s="20"/>
      <c r="R168" s="20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20"/>
      <c r="P169" s="20"/>
      <c r="Q169" s="20"/>
      <c r="R169" s="20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20"/>
      <c r="P170" s="20"/>
      <c r="Q170" s="20"/>
      <c r="R170" s="20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20"/>
      <c r="P171" s="20"/>
      <c r="Q171" s="20"/>
      <c r="R171" s="20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20"/>
      <c r="P172" s="20"/>
      <c r="Q172" s="20"/>
      <c r="R172" s="20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20"/>
      <c r="P173" s="20"/>
      <c r="Q173" s="20"/>
      <c r="R173" s="20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20"/>
      <c r="P174" s="20"/>
      <c r="Q174" s="20"/>
      <c r="R174" s="20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20"/>
      <c r="P175" s="20"/>
      <c r="Q175" s="20"/>
      <c r="R175" s="20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20"/>
      <c r="P176" s="20"/>
      <c r="Q176" s="20"/>
      <c r="R176" s="20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20"/>
      <c r="P177" s="20"/>
      <c r="Q177" s="20"/>
      <c r="R177" s="20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20"/>
      <c r="P178" s="20"/>
      <c r="Q178" s="20"/>
      <c r="R178" s="20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20"/>
      <c r="P179" s="20"/>
      <c r="Q179" s="20"/>
      <c r="R179" s="20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20"/>
      <c r="P180" s="20"/>
      <c r="Q180" s="20"/>
      <c r="R180" s="20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20"/>
      <c r="P181" s="20"/>
      <c r="Q181" s="20"/>
      <c r="R181" s="20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20"/>
      <c r="P182" s="20"/>
      <c r="Q182" s="20"/>
      <c r="R182" s="20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20"/>
      <c r="P183" s="20"/>
      <c r="Q183" s="20"/>
      <c r="R183" s="20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20"/>
      <c r="P184" s="20"/>
      <c r="Q184" s="20"/>
      <c r="R184" s="20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20"/>
      <c r="P185" s="20"/>
      <c r="Q185" s="20"/>
      <c r="R185" s="20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20"/>
      <c r="P186" s="20"/>
      <c r="Q186" s="20"/>
      <c r="R186" s="20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20"/>
      <c r="P187" s="20"/>
      <c r="Q187" s="20"/>
      <c r="R187" s="20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20"/>
      <c r="P188" s="20"/>
      <c r="Q188" s="20"/>
      <c r="R188" s="20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20"/>
      <c r="P189" s="20"/>
      <c r="Q189" s="20"/>
      <c r="R189" s="20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20"/>
      <c r="P190" s="20"/>
      <c r="Q190" s="20"/>
      <c r="R190" s="20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20"/>
      <c r="P191" s="20"/>
      <c r="Q191" s="20"/>
      <c r="R191" s="20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20"/>
      <c r="P192" s="20"/>
      <c r="Q192" s="20"/>
      <c r="R192" s="20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20"/>
      <c r="P193" s="20"/>
      <c r="Q193" s="20"/>
      <c r="R193" s="20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20"/>
      <c r="P194" s="20"/>
      <c r="Q194" s="20"/>
      <c r="R194" s="20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20"/>
      <c r="P195" s="20"/>
      <c r="Q195" s="20"/>
      <c r="R195" s="20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20"/>
      <c r="P196" s="20"/>
      <c r="Q196" s="20"/>
      <c r="R196" s="20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20"/>
      <c r="P197" s="20"/>
      <c r="Q197" s="20"/>
      <c r="R197" s="20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20"/>
      <c r="P198" s="20"/>
      <c r="Q198" s="20"/>
      <c r="R198" s="20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20"/>
      <c r="P199" s="20"/>
      <c r="Q199" s="20"/>
      <c r="R199" s="20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20"/>
      <c r="P200" s="20"/>
      <c r="Q200" s="20"/>
      <c r="R200" s="20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20"/>
      <c r="P201" s="20"/>
      <c r="Q201" s="20"/>
      <c r="R201" s="20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20"/>
      <c r="P202" s="20"/>
      <c r="Q202" s="20"/>
      <c r="R202" s="20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20"/>
      <c r="P203" s="20"/>
      <c r="Q203" s="20"/>
      <c r="R203" s="20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20"/>
      <c r="P204" s="20"/>
      <c r="Q204" s="20"/>
      <c r="R204" s="20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20"/>
      <c r="P205" s="20"/>
      <c r="Q205" s="20"/>
      <c r="R205" s="20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20"/>
      <c r="P206" s="20"/>
      <c r="Q206" s="20"/>
      <c r="R206" s="20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20"/>
      <c r="P207" s="20"/>
      <c r="Q207" s="20"/>
      <c r="R207" s="20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20"/>
      <c r="P208" s="20"/>
      <c r="Q208" s="20"/>
      <c r="R208" s="20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20"/>
      <c r="P209" s="20"/>
      <c r="Q209" s="20"/>
      <c r="R209" s="20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20"/>
      <c r="P210" s="20"/>
      <c r="Q210" s="20"/>
      <c r="R210" s="20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20"/>
      <c r="P211" s="20"/>
      <c r="Q211" s="20"/>
      <c r="R211" s="20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20"/>
      <c r="P212" s="20"/>
      <c r="Q212" s="20"/>
      <c r="R212" s="20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20"/>
      <c r="P213" s="20"/>
      <c r="Q213" s="20"/>
      <c r="R213" s="20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20"/>
      <c r="P214" s="20"/>
      <c r="Q214" s="20"/>
      <c r="R214" s="20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20"/>
      <c r="P215" s="20"/>
      <c r="Q215" s="20"/>
      <c r="R215" s="20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20"/>
      <c r="P216" s="20"/>
      <c r="Q216" s="20"/>
      <c r="R216" s="20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20"/>
      <c r="P217" s="20"/>
      <c r="Q217" s="20"/>
      <c r="R217" s="20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20"/>
      <c r="P218" s="20"/>
      <c r="Q218" s="20"/>
      <c r="R218" s="20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20"/>
      <c r="P219" s="20"/>
      <c r="Q219" s="20"/>
      <c r="R219" s="20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20"/>
      <c r="P220" s="20"/>
      <c r="Q220" s="20"/>
      <c r="R220" s="20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20"/>
      <c r="P221" s="20"/>
      <c r="Q221" s="20"/>
      <c r="R221" s="20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20"/>
      <c r="P222" s="20"/>
      <c r="Q222" s="20"/>
      <c r="R222" s="20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20"/>
      <c r="P223" s="20"/>
      <c r="Q223" s="20"/>
      <c r="R223" s="20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20"/>
      <c r="P224" s="20"/>
      <c r="Q224" s="20"/>
      <c r="R224" s="20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20"/>
      <c r="P225" s="20"/>
      <c r="Q225" s="20"/>
      <c r="R225" s="20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20"/>
      <c r="P226" s="20"/>
      <c r="Q226" s="20"/>
      <c r="R226" s="20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20"/>
      <c r="P227" s="20"/>
      <c r="Q227" s="20"/>
      <c r="R227" s="20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20"/>
      <c r="P228" s="20"/>
      <c r="Q228" s="20"/>
      <c r="R228" s="20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20"/>
      <c r="P229" s="20"/>
      <c r="Q229" s="20"/>
      <c r="R229" s="20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20"/>
      <c r="P230" s="20"/>
      <c r="Q230" s="20"/>
      <c r="R230" s="20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20"/>
      <c r="P231" s="20"/>
      <c r="Q231" s="20"/>
      <c r="R231" s="20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20"/>
      <c r="P232" s="20"/>
      <c r="Q232" s="20"/>
      <c r="R232" s="20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20"/>
      <c r="P233" s="20"/>
      <c r="Q233" s="20"/>
      <c r="R233" s="20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20"/>
      <c r="P234" s="20"/>
      <c r="Q234" s="20"/>
      <c r="R234" s="20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20"/>
      <c r="P235" s="20"/>
      <c r="Q235" s="20"/>
      <c r="R235" s="20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20"/>
      <c r="P236" s="20"/>
      <c r="Q236" s="20"/>
      <c r="R236" s="20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20"/>
      <c r="P237" s="20"/>
      <c r="Q237" s="20"/>
      <c r="R237" s="20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20"/>
      <c r="P238" s="20"/>
      <c r="Q238" s="20"/>
      <c r="R238" s="20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20"/>
      <c r="P239" s="20"/>
      <c r="Q239" s="20"/>
      <c r="R239" s="20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20"/>
      <c r="P240" s="20"/>
      <c r="Q240" s="20"/>
      <c r="R240" s="20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20"/>
      <c r="P241" s="20"/>
      <c r="Q241" s="20"/>
      <c r="R241" s="20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20"/>
      <c r="P242" s="20"/>
      <c r="Q242" s="20"/>
      <c r="R242" s="20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20"/>
      <c r="P243" s="20"/>
      <c r="Q243" s="20"/>
      <c r="R243" s="20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20"/>
      <c r="P244" s="20"/>
      <c r="Q244" s="20"/>
      <c r="R244" s="20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20"/>
      <c r="P245" s="20"/>
      <c r="Q245" s="20"/>
      <c r="R245" s="20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20"/>
      <c r="P246" s="20"/>
      <c r="Q246" s="20"/>
      <c r="R246" s="20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20"/>
      <c r="P247" s="20"/>
      <c r="Q247" s="20"/>
      <c r="R247" s="20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20"/>
      <c r="P248" s="20"/>
      <c r="Q248" s="20"/>
      <c r="R248" s="20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20"/>
      <c r="P249" s="20"/>
      <c r="Q249" s="20"/>
      <c r="R249" s="20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20"/>
      <c r="P250" s="20"/>
      <c r="Q250" s="20"/>
      <c r="R250" s="20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20"/>
      <c r="P251" s="20"/>
      <c r="Q251" s="20"/>
      <c r="R251" s="20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20"/>
      <c r="P252" s="20"/>
      <c r="Q252" s="20"/>
      <c r="R252" s="20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20"/>
      <c r="P253" s="20"/>
      <c r="Q253" s="20"/>
      <c r="R253" s="20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20"/>
      <c r="P254" s="20"/>
      <c r="Q254" s="20"/>
      <c r="R254" s="20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20"/>
      <c r="P255" s="20"/>
      <c r="Q255" s="20"/>
      <c r="R255" s="20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20"/>
      <c r="P256" s="20"/>
      <c r="Q256" s="20"/>
      <c r="R256" s="20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20"/>
      <c r="P257" s="20"/>
      <c r="Q257" s="20"/>
      <c r="R257" s="20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20"/>
      <c r="P258" s="20"/>
      <c r="Q258" s="20"/>
      <c r="R258" s="20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20"/>
      <c r="P259" s="20"/>
      <c r="Q259" s="20"/>
      <c r="R259" s="20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20"/>
      <c r="P260" s="20"/>
      <c r="Q260" s="20"/>
      <c r="R260" s="20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20"/>
      <c r="P261" s="20"/>
      <c r="Q261" s="20"/>
      <c r="R261" s="20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20"/>
      <c r="P262" s="20"/>
      <c r="Q262" s="20"/>
      <c r="R262" s="20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20"/>
      <c r="P263" s="20"/>
      <c r="Q263" s="20"/>
      <c r="R263" s="20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20"/>
      <c r="P264" s="20"/>
      <c r="Q264" s="20"/>
      <c r="R264" s="20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20"/>
      <c r="P265" s="20"/>
      <c r="Q265" s="20"/>
      <c r="R265" s="20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20"/>
      <c r="P266" s="20"/>
      <c r="Q266" s="20"/>
      <c r="R266" s="20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20"/>
      <c r="P267" s="20"/>
      <c r="Q267" s="20"/>
      <c r="R267" s="20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20"/>
      <c r="P268" s="20"/>
      <c r="Q268" s="20"/>
      <c r="R268" s="20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20"/>
      <c r="P269" s="20"/>
      <c r="Q269" s="20"/>
      <c r="R269" s="20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20"/>
      <c r="P270" s="20"/>
      <c r="Q270" s="20"/>
      <c r="R270" s="20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20"/>
      <c r="P271" s="20"/>
      <c r="Q271" s="20"/>
      <c r="R271" s="20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20"/>
      <c r="P272" s="20"/>
      <c r="Q272" s="20"/>
      <c r="R272" s="20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20"/>
      <c r="P273" s="20"/>
      <c r="Q273" s="20"/>
      <c r="R273" s="20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20"/>
      <c r="P274" s="20"/>
      <c r="Q274" s="20"/>
      <c r="R274" s="20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20"/>
      <c r="P275" s="20"/>
      <c r="Q275" s="20"/>
      <c r="R275" s="20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20"/>
      <c r="P276" s="20"/>
      <c r="Q276" s="20"/>
      <c r="R276" s="20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20"/>
      <c r="P277" s="20"/>
      <c r="Q277" s="20"/>
      <c r="R277" s="20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20"/>
      <c r="P278" s="20"/>
      <c r="Q278" s="20"/>
      <c r="R278" s="20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20"/>
      <c r="P279" s="20"/>
      <c r="Q279" s="20"/>
      <c r="R279" s="20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20"/>
      <c r="P280" s="20"/>
      <c r="Q280" s="20"/>
      <c r="R280" s="20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20"/>
      <c r="P281" s="20"/>
      <c r="Q281" s="20"/>
      <c r="R281" s="20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20"/>
      <c r="P282" s="20"/>
      <c r="Q282" s="20"/>
      <c r="R282" s="20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20"/>
      <c r="P283" s="20"/>
      <c r="Q283" s="20"/>
      <c r="R283" s="20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20"/>
      <c r="P284" s="20"/>
      <c r="Q284" s="20"/>
      <c r="R284" s="20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20"/>
      <c r="P285" s="20"/>
      <c r="Q285" s="20"/>
      <c r="R285" s="20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20"/>
      <c r="P286" s="20"/>
      <c r="Q286" s="20"/>
      <c r="R286" s="20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20"/>
      <c r="P287" s="20"/>
      <c r="Q287" s="20"/>
      <c r="R287" s="20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20"/>
      <c r="P288" s="20"/>
      <c r="Q288" s="20"/>
      <c r="R288" s="20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20"/>
      <c r="P289" s="20"/>
      <c r="Q289" s="20"/>
      <c r="R289" s="20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20"/>
      <c r="P290" s="20"/>
      <c r="Q290" s="20"/>
      <c r="R290" s="20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20"/>
      <c r="P291" s="20"/>
      <c r="Q291" s="20"/>
      <c r="R291" s="20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20"/>
      <c r="P292" s="20"/>
      <c r="Q292" s="20"/>
      <c r="R292" s="20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20"/>
      <c r="P293" s="20"/>
      <c r="Q293" s="20"/>
      <c r="R293" s="20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20"/>
      <c r="P294" s="20"/>
      <c r="Q294" s="20"/>
      <c r="R294" s="20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20"/>
      <c r="P295" s="20"/>
      <c r="Q295" s="20"/>
      <c r="R295" s="20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20"/>
      <c r="P296" s="20"/>
      <c r="Q296" s="20"/>
      <c r="R296" s="20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20"/>
      <c r="P297" s="20"/>
      <c r="Q297" s="20"/>
      <c r="R297" s="20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20"/>
      <c r="P298" s="20"/>
      <c r="Q298" s="20"/>
      <c r="R298" s="20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20"/>
      <c r="P299" s="20"/>
      <c r="Q299" s="20"/>
      <c r="R299" s="20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20"/>
      <c r="P300" s="20"/>
      <c r="Q300" s="20"/>
      <c r="R300" s="20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20"/>
      <c r="P301" s="20"/>
      <c r="Q301" s="20"/>
      <c r="R301" s="20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20"/>
      <c r="P302" s="20"/>
      <c r="Q302" s="20"/>
      <c r="R302" s="20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20"/>
      <c r="P303" s="20"/>
      <c r="Q303" s="20"/>
      <c r="R303" s="20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20"/>
      <c r="P304" s="20"/>
      <c r="Q304" s="20"/>
      <c r="R304" s="20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20"/>
      <c r="P305" s="20"/>
      <c r="Q305" s="20"/>
      <c r="R305" s="20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20"/>
      <c r="P306" s="20"/>
      <c r="Q306" s="20"/>
      <c r="R306" s="20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20"/>
      <c r="P307" s="20"/>
      <c r="Q307" s="20"/>
      <c r="R307" s="20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20"/>
      <c r="P308" s="20"/>
      <c r="Q308" s="20"/>
      <c r="R308" s="20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20"/>
      <c r="P309" s="20"/>
      <c r="Q309" s="20"/>
      <c r="R309" s="20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20"/>
      <c r="P310" s="20"/>
      <c r="Q310" s="20"/>
      <c r="R310" s="20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20"/>
      <c r="P311" s="20"/>
      <c r="Q311" s="20"/>
      <c r="R311" s="20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20"/>
      <c r="P312" s="20"/>
      <c r="Q312" s="20"/>
      <c r="R312" s="20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20"/>
      <c r="P313" s="20"/>
      <c r="Q313" s="20"/>
      <c r="R313" s="20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20"/>
      <c r="P314" s="20"/>
      <c r="Q314" s="20"/>
      <c r="R314" s="20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20"/>
      <c r="P315" s="20"/>
      <c r="Q315" s="20"/>
      <c r="R315" s="20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20"/>
      <c r="P316" s="20"/>
      <c r="Q316" s="20"/>
      <c r="R316" s="20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20"/>
      <c r="P317" s="20"/>
      <c r="Q317" s="20"/>
      <c r="R317" s="20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20"/>
      <c r="P318" s="20"/>
      <c r="Q318" s="20"/>
      <c r="R318" s="20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20"/>
      <c r="P319" s="20"/>
      <c r="Q319" s="20"/>
      <c r="R319" s="20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20"/>
      <c r="P320" s="20"/>
      <c r="Q320" s="20"/>
      <c r="R320" s="20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20"/>
      <c r="P321" s="20"/>
      <c r="Q321" s="20"/>
      <c r="R321" s="20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20"/>
      <c r="P322" s="20"/>
      <c r="Q322" s="20"/>
      <c r="R322" s="20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20"/>
      <c r="P323" s="20"/>
      <c r="Q323" s="20"/>
      <c r="R323" s="20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20"/>
      <c r="P324" s="20"/>
      <c r="Q324" s="20"/>
      <c r="R324" s="20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20"/>
      <c r="P325" s="20"/>
      <c r="Q325" s="20"/>
      <c r="R325" s="20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20"/>
      <c r="P326" s="20"/>
      <c r="Q326" s="20"/>
      <c r="R326" s="20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20"/>
      <c r="P327" s="20"/>
      <c r="Q327" s="20"/>
      <c r="R327" s="20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20"/>
      <c r="P328" s="20"/>
      <c r="Q328" s="20"/>
      <c r="R328" s="20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20"/>
      <c r="P329" s="20"/>
      <c r="Q329" s="20"/>
      <c r="R329" s="20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20"/>
      <c r="P330" s="20"/>
      <c r="Q330" s="20"/>
      <c r="R330" s="20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20"/>
      <c r="P331" s="20"/>
      <c r="Q331" s="20"/>
      <c r="R331" s="20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20"/>
      <c r="P332" s="20"/>
      <c r="Q332" s="20"/>
      <c r="R332" s="20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20"/>
      <c r="P333" s="20"/>
      <c r="Q333" s="20"/>
      <c r="R333" s="20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20"/>
      <c r="P334" s="20"/>
      <c r="Q334" s="20"/>
      <c r="R334" s="20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20"/>
      <c r="P335" s="20"/>
      <c r="Q335" s="20"/>
      <c r="R335" s="20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20"/>
      <c r="P336" s="20"/>
      <c r="Q336" s="20"/>
      <c r="R336" s="20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20"/>
      <c r="P337" s="20"/>
      <c r="Q337" s="20"/>
      <c r="R337" s="20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20"/>
      <c r="P338" s="20"/>
      <c r="Q338" s="20"/>
      <c r="R338" s="20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20"/>
      <c r="P339" s="20"/>
      <c r="Q339" s="20"/>
      <c r="R339" s="20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20"/>
      <c r="P340" s="20"/>
      <c r="Q340" s="20"/>
      <c r="R340" s="20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20"/>
      <c r="P341" s="20"/>
      <c r="Q341" s="20"/>
      <c r="R341" s="20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20"/>
      <c r="P342" s="20"/>
      <c r="Q342" s="20"/>
      <c r="R342" s="20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20"/>
      <c r="P343" s="20"/>
      <c r="Q343" s="20"/>
      <c r="R343" s="20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20"/>
      <c r="P344" s="20"/>
      <c r="Q344" s="20"/>
      <c r="R344" s="20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20"/>
      <c r="P345" s="20"/>
      <c r="Q345" s="20"/>
      <c r="R345" s="20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20"/>
      <c r="P346" s="20"/>
      <c r="Q346" s="20"/>
      <c r="R346" s="20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20"/>
      <c r="P347" s="20"/>
      <c r="Q347" s="20"/>
      <c r="R347" s="20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20"/>
      <c r="P348" s="20"/>
      <c r="Q348" s="20"/>
      <c r="R348" s="20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20"/>
      <c r="P349" s="20"/>
      <c r="Q349" s="20"/>
      <c r="R349" s="20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20"/>
      <c r="P350" s="20"/>
      <c r="Q350" s="20"/>
      <c r="R350" s="20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20"/>
      <c r="P351" s="20"/>
      <c r="Q351" s="20"/>
      <c r="R351" s="20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20"/>
      <c r="P352" s="20"/>
      <c r="Q352" s="20"/>
      <c r="R352" s="20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20"/>
      <c r="P353" s="20"/>
      <c r="Q353" s="20"/>
      <c r="R353" s="20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20"/>
      <c r="P354" s="20"/>
      <c r="Q354" s="20"/>
      <c r="R354" s="20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20"/>
      <c r="P355" s="20"/>
      <c r="Q355" s="20"/>
      <c r="R355" s="20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20"/>
      <c r="P356" s="20"/>
      <c r="Q356" s="20"/>
      <c r="R356" s="20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20"/>
      <c r="P357" s="20"/>
      <c r="Q357" s="20"/>
      <c r="R357" s="20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20"/>
      <c r="P358" s="20"/>
      <c r="Q358" s="20"/>
      <c r="R358" s="20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20"/>
      <c r="P359" s="20"/>
      <c r="Q359" s="20"/>
      <c r="R359" s="20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20"/>
      <c r="P360" s="20"/>
      <c r="Q360" s="20"/>
      <c r="R360" s="20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20"/>
      <c r="P361" s="20"/>
      <c r="Q361" s="20"/>
      <c r="R361" s="20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20"/>
      <c r="P362" s="20"/>
      <c r="Q362" s="20"/>
      <c r="R362" s="20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20"/>
      <c r="P363" s="20"/>
      <c r="Q363" s="20"/>
      <c r="R363" s="20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20"/>
      <c r="P364" s="20"/>
      <c r="Q364" s="20"/>
      <c r="R364" s="20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20"/>
      <c r="P365" s="20"/>
      <c r="Q365" s="20"/>
      <c r="R365" s="20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20"/>
      <c r="P366" s="20"/>
      <c r="Q366" s="20"/>
      <c r="R366" s="20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20"/>
      <c r="P367" s="20"/>
      <c r="Q367" s="20"/>
      <c r="R367" s="20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20"/>
      <c r="P368" s="20"/>
      <c r="Q368" s="20"/>
      <c r="R368" s="20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20"/>
      <c r="P369" s="20"/>
      <c r="Q369" s="20"/>
      <c r="R369" s="20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20"/>
      <c r="P370" s="20"/>
      <c r="Q370" s="20"/>
      <c r="R370" s="20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20"/>
      <c r="P371" s="20"/>
      <c r="Q371" s="20"/>
      <c r="R371" s="20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20"/>
      <c r="P372" s="20"/>
      <c r="Q372" s="20"/>
      <c r="R372" s="20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20"/>
      <c r="P373" s="20"/>
      <c r="Q373" s="20"/>
      <c r="R373" s="20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20"/>
      <c r="P374" s="20"/>
      <c r="Q374" s="20"/>
      <c r="R374" s="20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20"/>
      <c r="P375" s="20"/>
      <c r="Q375" s="20"/>
      <c r="R375" s="20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20"/>
      <c r="P376" s="20"/>
      <c r="Q376" s="20"/>
      <c r="R376" s="20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20"/>
      <c r="P377" s="20"/>
      <c r="Q377" s="20"/>
      <c r="R377" s="20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20"/>
      <c r="P378" s="20"/>
      <c r="Q378" s="20"/>
      <c r="R378" s="20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20"/>
      <c r="P379" s="20"/>
      <c r="Q379" s="20"/>
      <c r="R379" s="20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20"/>
      <c r="P380" s="20"/>
      <c r="Q380" s="20"/>
      <c r="R380" s="20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20"/>
      <c r="P381" s="20"/>
      <c r="Q381" s="20"/>
      <c r="R381" s="20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20"/>
      <c r="P382" s="20"/>
      <c r="Q382" s="20"/>
      <c r="R382" s="20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20"/>
      <c r="P383" s="20"/>
      <c r="Q383" s="20"/>
      <c r="R383" s="20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20"/>
      <c r="P384" s="20"/>
      <c r="Q384" s="20"/>
      <c r="R384" s="20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20"/>
      <c r="P385" s="20"/>
      <c r="Q385" s="20"/>
      <c r="R385" s="20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20"/>
      <c r="P386" s="20"/>
      <c r="Q386" s="20"/>
      <c r="R386" s="20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20"/>
      <c r="P387" s="20"/>
      <c r="Q387" s="20"/>
      <c r="R387" s="20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20"/>
      <c r="P388" s="20"/>
      <c r="Q388" s="20"/>
      <c r="R388" s="20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20"/>
      <c r="P389" s="20"/>
      <c r="Q389" s="20"/>
      <c r="R389" s="20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20"/>
      <c r="P390" s="20"/>
      <c r="Q390" s="20"/>
      <c r="R390" s="20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20"/>
      <c r="P391" s="20"/>
      <c r="Q391" s="20"/>
      <c r="R391" s="20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20"/>
      <c r="P392" s="20"/>
      <c r="Q392" s="20"/>
      <c r="R392" s="20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20"/>
      <c r="P393" s="20"/>
      <c r="Q393" s="20"/>
      <c r="R393" s="20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20"/>
      <c r="P394" s="20"/>
      <c r="Q394" s="20"/>
      <c r="R394" s="20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20"/>
      <c r="P395" s="20"/>
      <c r="Q395" s="20"/>
      <c r="R395" s="20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20"/>
      <c r="P396" s="20"/>
      <c r="Q396" s="20"/>
      <c r="R396" s="20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20"/>
      <c r="P397" s="20"/>
      <c r="Q397" s="20"/>
      <c r="R397" s="20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20"/>
      <c r="P398" s="20"/>
      <c r="Q398" s="20"/>
      <c r="R398" s="20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20"/>
      <c r="P399" s="20"/>
      <c r="Q399" s="20"/>
      <c r="R399" s="20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20"/>
      <c r="P400" s="20"/>
      <c r="Q400" s="20"/>
      <c r="R400" s="20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20"/>
      <c r="P401" s="20"/>
      <c r="Q401" s="20"/>
      <c r="R401" s="20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20"/>
      <c r="P402" s="20"/>
      <c r="Q402" s="20"/>
      <c r="R402" s="20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20"/>
      <c r="P403" s="20"/>
      <c r="Q403" s="20"/>
      <c r="R403" s="20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20"/>
      <c r="P404" s="20"/>
      <c r="Q404" s="20"/>
      <c r="R404" s="20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20"/>
      <c r="P405" s="20"/>
      <c r="Q405" s="20"/>
      <c r="R405" s="20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20"/>
      <c r="P406" s="20"/>
      <c r="Q406" s="20"/>
      <c r="R406" s="20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20"/>
      <c r="P407" s="20"/>
      <c r="Q407" s="20"/>
      <c r="R407" s="20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20"/>
      <c r="P408" s="20"/>
      <c r="Q408" s="20"/>
      <c r="R408" s="20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20"/>
      <c r="P409" s="20"/>
      <c r="Q409" s="20"/>
      <c r="R409" s="20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20"/>
      <c r="P410" s="20"/>
      <c r="Q410" s="20"/>
      <c r="R410" s="20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20"/>
      <c r="P411" s="20"/>
      <c r="Q411" s="20"/>
      <c r="R411" s="20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20"/>
      <c r="P412" s="20"/>
      <c r="Q412" s="20"/>
      <c r="R412" s="20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20"/>
      <c r="P413" s="20"/>
      <c r="Q413" s="20"/>
      <c r="R413" s="20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20"/>
      <c r="P414" s="20"/>
      <c r="Q414" s="20"/>
      <c r="R414" s="20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20"/>
      <c r="P415" s="20"/>
      <c r="Q415" s="20"/>
      <c r="R415" s="20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20"/>
      <c r="P416" s="20"/>
      <c r="Q416" s="20"/>
      <c r="R416" s="20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20"/>
      <c r="P417" s="20"/>
      <c r="Q417" s="20"/>
      <c r="R417" s="20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20"/>
      <c r="P418" s="20"/>
      <c r="Q418" s="20"/>
      <c r="R418" s="20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20"/>
      <c r="P419" s="20"/>
      <c r="Q419" s="20"/>
      <c r="R419" s="20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20"/>
      <c r="P420" s="20"/>
      <c r="Q420" s="20"/>
      <c r="R420" s="20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20"/>
      <c r="P421" s="20"/>
      <c r="Q421" s="20"/>
      <c r="R421" s="20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20"/>
      <c r="P422" s="20"/>
      <c r="Q422" s="20"/>
      <c r="R422" s="20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20"/>
      <c r="P423" s="20"/>
      <c r="Q423" s="20"/>
      <c r="R423" s="20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20"/>
      <c r="P424" s="20"/>
      <c r="Q424" s="20"/>
      <c r="R424" s="20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20"/>
      <c r="P425" s="20"/>
      <c r="Q425" s="20"/>
      <c r="R425" s="20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20"/>
      <c r="P426" s="20"/>
      <c r="Q426" s="20"/>
      <c r="R426" s="20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20"/>
      <c r="P427" s="20"/>
      <c r="Q427" s="20"/>
      <c r="R427" s="20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20"/>
      <c r="P428" s="20"/>
      <c r="Q428" s="20"/>
      <c r="R428" s="20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20"/>
      <c r="P429" s="20"/>
      <c r="Q429" s="20"/>
      <c r="R429" s="20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20"/>
      <c r="P430" s="20"/>
      <c r="Q430" s="20"/>
      <c r="R430" s="20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20"/>
      <c r="P431" s="20"/>
      <c r="Q431" s="20"/>
      <c r="R431" s="20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20"/>
      <c r="P432" s="20"/>
      <c r="Q432" s="20"/>
      <c r="R432" s="20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20"/>
      <c r="P433" s="20"/>
      <c r="Q433" s="20"/>
      <c r="R433" s="20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20"/>
      <c r="P434" s="20"/>
      <c r="Q434" s="20"/>
      <c r="R434" s="20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20"/>
      <c r="P435" s="20"/>
      <c r="Q435" s="20"/>
      <c r="R435" s="20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20"/>
      <c r="P436" s="20"/>
      <c r="Q436" s="20"/>
      <c r="R436" s="20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20"/>
      <c r="P437" s="20"/>
      <c r="Q437" s="20"/>
      <c r="R437" s="20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20"/>
      <c r="P438" s="20"/>
      <c r="Q438" s="20"/>
      <c r="R438" s="20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20"/>
      <c r="P439" s="20"/>
      <c r="Q439" s="20"/>
      <c r="R439" s="20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20"/>
      <c r="P440" s="20"/>
      <c r="Q440" s="20"/>
      <c r="R440" s="20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20"/>
      <c r="P441" s="20"/>
      <c r="Q441" s="20"/>
      <c r="R441" s="20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20"/>
      <c r="P442" s="20"/>
      <c r="Q442" s="20"/>
      <c r="R442" s="20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20"/>
      <c r="P443" s="20"/>
      <c r="Q443" s="20"/>
      <c r="R443" s="20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20"/>
      <c r="P444" s="20"/>
      <c r="Q444" s="20"/>
      <c r="R444" s="20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20"/>
      <c r="P445" s="20"/>
      <c r="Q445" s="20"/>
      <c r="R445" s="20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20"/>
      <c r="P446" s="20"/>
      <c r="Q446" s="20"/>
      <c r="R446" s="20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20"/>
      <c r="P447" s="20"/>
      <c r="Q447" s="20"/>
      <c r="R447" s="20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20"/>
      <c r="P448" s="20"/>
      <c r="Q448" s="20"/>
      <c r="R448" s="20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20"/>
      <c r="P449" s="20"/>
      <c r="Q449" s="20"/>
      <c r="R449" s="20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20"/>
      <c r="P450" s="20"/>
      <c r="Q450" s="20"/>
      <c r="R450" s="20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20"/>
      <c r="P451" s="20"/>
      <c r="Q451" s="20"/>
      <c r="R451" s="20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20"/>
      <c r="P452" s="20"/>
      <c r="Q452" s="20"/>
      <c r="R452" s="20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20"/>
      <c r="P453" s="20"/>
      <c r="Q453" s="20"/>
      <c r="R453" s="20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20"/>
      <c r="P454" s="20"/>
      <c r="Q454" s="20"/>
      <c r="R454" s="20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20"/>
      <c r="P455" s="20"/>
      <c r="Q455" s="20"/>
      <c r="R455" s="20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20"/>
      <c r="P456" s="20"/>
      <c r="Q456" s="20"/>
      <c r="R456" s="20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20"/>
      <c r="P457" s="20"/>
      <c r="Q457" s="20"/>
      <c r="R457" s="20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20"/>
      <c r="P458" s="20"/>
      <c r="Q458" s="20"/>
      <c r="R458" s="20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20"/>
      <c r="P459" s="20"/>
      <c r="Q459" s="20"/>
      <c r="R459" s="20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20"/>
      <c r="P460" s="20"/>
      <c r="Q460" s="20"/>
      <c r="R460" s="20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20"/>
      <c r="P461" s="20"/>
      <c r="Q461" s="20"/>
      <c r="R461" s="20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20"/>
      <c r="P462" s="20"/>
      <c r="Q462" s="20"/>
      <c r="R462" s="20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20"/>
      <c r="P463" s="20"/>
      <c r="Q463" s="20"/>
      <c r="R463" s="20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20"/>
      <c r="P464" s="20"/>
      <c r="Q464" s="20"/>
      <c r="R464" s="20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20"/>
      <c r="P465" s="20"/>
      <c r="Q465" s="20"/>
      <c r="R465" s="20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20"/>
      <c r="P466" s="20"/>
      <c r="Q466" s="20"/>
      <c r="R466" s="20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20"/>
      <c r="P467" s="20"/>
      <c r="Q467" s="20"/>
      <c r="R467" s="20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20"/>
      <c r="P468" s="20"/>
      <c r="Q468" s="20"/>
      <c r="R468" s="20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20"/>
      <c r="P469" s="20"/>
      <c r="Q469" s="20"/>
      <c r="R469" s="20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20"/>
      <c r="P470" s="20"/>
      <c r="Q470" s="20"/>
      <c r="R470" s="20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20"/>
      <c r="P471" s="20"/>
      <c r="Q471" s="20"/>
      <c r="R471" s="20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20"/>
      <c r="P472" s="20"/>
      <c r="Q472" s="20"/>
      <c r="R472" s="20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20"/>
      <c r="P473" s="20"/>
      <c r="Q473" s="20"/>
      <c r="R473" s="20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20"/>
      <c r="P474" s="20"/>
      <c r="Q474" s="20"/>
      <c r="R474" s="20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20"/>
      <c r="P475" s="20"/>
      <c r="Q475" s="20"/>
      <c r="R475" s="20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20"/>
      <c r="P476" s="20"/>
      <c r="Q476" s="20"/>
      <c r="R476" s="20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20"/>
      <c r="P477" s="20"/>
      <c r="Q477" s="20"/>
      <c r="R477" s="20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20"/>
      <c r="P478" s="20"/>
      <c r="Q478" s="20"/>
      <c r="R478" s="20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20"/>
      <c r="P479" s="20"/>
      <c r="Q479" s="20"/>
      <c r="R479" s="20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20"/>
      <c r="P480" s="20"/>
      <c r="Q480" s="20"/>
      <c r="R480" s="20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20"/>
      <c r="P481" s="20"/>
      <c r="Q481" s="20"/>
      <c r="R481" s="20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20"/>
      <c r="P482" s="20"/>
      <c r="Q482" s="20"/>
      <c r="R482" s="20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20"/>
      <c r="P483" s="20"/>
      <c r="Q483" s="20"/>
      <c r="R483" s="20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20"/>
      <c r="P484" s="20"/>
      <c r="Q484" s="20"/>
      <c r="R484" s="20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20"/>
      <c r="P485" s="20"/>
      <c r="Q485" s="20"/>
      <c r="R485" s="20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20"/>
      <c r="P486" s="20"/>
      <c r="Q486" s="20"/>
      <c r="R486" s="20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20"/>
      <c r="P487" s="20"/>
      <c r="Q487" s="20"/>
      <c r="R487" s="20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20"/>
      <c r="P488" s="20"/>
      <c r="Q488" s="20"/>
      <c r="R488" s="20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20"/>
      <c r="P489" s="20"/>
      <c r="Q489" s="20"/>
      <c r="R489" s="20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20"/>
      <c r="P490" s="20"/>
      <c r="Q490" s="20"/>
      <c r="R490" s="20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20"/>
      <c r="P491" s="20"/>
      <c r="Q491" s="20"/>
      <c r="R491" s="20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20"/>
      <c r="P492" s="20"/>
      <c r="Q492" s="20"/>
      <c r="R492" s="20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20"/>
      <c r="P493" s="20"/>
      <c r="Q493" s="20"/>
      <c r="R493" s="20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20"/>
      <c r="P494" s="20"/>
      <c r="Q494" s="20"/>
      <c r="R494" s="20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20"/>
      <c r="P495" s="20"/>
      <c r="Q495" s="20"/>
      <c r="R495" s="20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20"/>
      <c r="P496" s="20"/>
      <c r="Q496" s="20"/>
      <c r="R496" s="20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20"/>
      <c r="P497" s="20"/>
      <c r="Q497" s="20"/>
      <c r="R497" s="20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20"/>
      <c r="P498" s="20"/>
      <c r="Q498" s="20"/>
      <c r="R498" s="20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20"/>
      <c r="P499" s="20"/>
      <c r="Q499" s="20"/>
      <c r="R499" s="20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20"/>
      <c r="P500" s="20"/>
      <c r="Q500" s="20"/>
      <c r="R500" s="20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2025-10-20T16:47:34Z</dcterms:created>
  <dcterms:modified xsi:type="dcterms:W3CDTF">2025-10-23T15:01:11Z</dcterms:modified>
</cp:coreProperties>
</file>