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Симф Ост\"/>
    </mc:Choice>
  </mc:AlternateContent>
  <xr:revisionPtr revIDLastSave="0" documentId="13_ncr:1_{675F847F-2A27-48F3-9EC8-56D81D3AB7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" i="1"/>
  <c r="V9" i="1"/>
  <c r="V10" i="1"/>
  <c r="V11" i="1"/>
  <c r="V12" i="1"/>
  <c r="V15" i="1"/>
  <c r="V17" i="1"/>
  <c r="V18" i="1"/>
  <c r="V23" i="1"/>
  <c r="V24" i="1"/>
  <c r="V26" i="1"/>
  <c r="V29" i="1"/>
  <c r="V30" i="1"/>
  <c r="V31" i="1"/>
  <c r="V32" i="1"/>
  <c r="V35" i="1"/>
  <c r="V37" i="1"/>
  <c r="V38" i="1"/>
  <c r="V43" i="1"/>
  <c r="V44" i="1"/>
  <c r="V46" i="1"/>
  <c r="V50" i="1"/>
  <c r="V51" i="1"/>
  <c r="V52" i="1"/>
  <c r="V53" i="1"/>
  <c r="V57" i="1"/>
  <c r="V58" i="1"/>
  <c r="V61" i="1"/>
  <c r="V68" i="1"/>
  <c r="V70" i="1"/>
  <c r="V73" i="1"/>
  <c r="V75" i="1"/>
  <c r="V76" i="1"/>
  <c r="V77" i="1"/>
  <c r="V78" i="1"/>
  <c r="V81" i="1"/>
  <c r="V83" i="1"/>
  <c r="V88" i="1"/>
  <c r="V90" i="1"/>
  <c r="V93" i="1"/>
  <c r="V95" i="1"/>
  <c r="V7" i="1"/>
  <c r="U12" i="1"/>
  <c r="U21" i="1"/>
  <c r="U24" i="1"/>
  <c r="U27" i="1"/>
  <c r="U41" i="1"/>
  <c r="U44" i="1"/>
  <c r="U48" i="1"/>
  <c r="U51" i="1"/>
  <c r="U61" i="1"/>
  <c r="U63" i="1"/>
  <c r="U71" i="1"/>
  <c r="U74" i="1"/>
  <c r="U85" i="1"/>
  <c r="U91" i="1"/>
  <c r="U94" i="1"/>
  <c r="S8" i="1"/>
  <c r="V8" i="1" s="1"/>
  <c r="S9" i="1"/>
  <c r="U9" i="1" s="1"/>
  <c r="S10" i="1"/>
  <c r="S11" i="1"/>
  <c r="S12" i="1"/>
  <c r="S13" i="1"/>
  <c r="V13" i="1" s="1"/>
  <c r="S14" i="1"/>
  <c r="U14" i="1" s="1"/>
  <c r="S15" i="1"/>
  <c r="S16" i="1"/>
  <c r="V16" i="1" s="1"/>
  <c r="S17" i="1"/>
  <c r="S18" i="1"/>
  <c r="S19" i="1"/>
  <c r="V19" i="1" s="1"/>
  <c r="S20" i="1"/>
  <c r="V20" i="1" s="1"/>
  <c r="S21" i="1"/>
  <c r="V21" i="1" s="1"/>
  <c r="S22" i="1"/>
  <c r="V22" i="1" s="1"/>
  <c r="S23" i="1"/>
  <c r="S24" i="1"/>
  <c r="S25" i="1"/>
  <c r="V25" i="1" s="1"/>
  <c r="S26" i="1"/>
  <c r="S27" i="1"/>
  <c r="V27" i="1" s="1"/>
  <c r="S28" i="1"/>
  <c r="V28" i="1" s="1"/>
  <c r="S29" i="1"/>
  <c r="S30" i="1"/>
  <c r="S31" i="1"/>
  <c r="S32" i="1"/>
  <c r="S33" i="1"/>
  <c r="V33" i="1" s="1"/>
  <c r="S34" i="1"/>
  <c r="U34" i="1" s="1"/>
  <c r="S35" i="1"/>
  <c r="S36" i="1"/>
  <c r="V36" i="1" s="1"/>
  <c r="S37" i="1"/>
  <c r="S38" i="1"/>
  <c r="S39" i="1"/>
  <c r="V39" i="1" s="1"/>
  <c r="S40" i="1"/>
  <c r="V40" i="1" s="1"/>
  <c r="S41" i="1"/>
  <c r="V41" i="1" s="1"/>
  <c r="S42" i="1"/>
  <c r="V42" i="1" s="1"/>
  <c r="S43" i="1"/>
  <c r="S44" i="1"/>
  <c r="S45" i="1"/>
  <c r="V45" i="1" s="1"/>
  <c r="S46" i="1"/>
  <c r="S47" i="1"/>
  <c r="V47" i="1" s="1"/>
  <c r="S48" i="1"/>
  <c r="V48" i="1" s="1"/>
  <c r="S49" i="1"/>
  <c r="V49" i="1" s="1"/>
  <c r="S50" i="1"/>
  <c r="S51" i="1"/>
  <c r="S52" i="1"/>
  <c r="S53" i="1"/>
  <c r="S54" i="1"/>
  <c r="V54" i="1" s="1"/>
  <c r="S55" i="1"/>
  <c r="V55" i="1" s="1"/>
  <c r="S56" i="1"/>
  <c r="V56" i="1" s="1"/>
  <c r="S57" i="1"/>
  <c r="S58" i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S69" i="1"/>
  <c r="V69" i="1" s="1"/>
  <c r="S70" i="1"/>
  <c r="S71" i="1"/>
  <c r="V71" i="1" s="1"/>
  <c r="S72" i="1"/>
  <c r="V72" i="1" s="1"/>
  <c r="S73" i="1"/>
  <c r="S74" i="1"/>
  <c r="V74" i="1" s="1"/>
  <c r="S75" i="1"/>
  <c r="S76" i="1"/>
  <c r="S77" i="1"/>
  <c r="S78" i="1"/>
  <c r="S79" i="1"/>
  <c r="V79" i="1" s="1"/>
  <c r="S80" i="1"/>
  <c r="V80" i="1" s="1"/>
  <c r="S81" i="1"/>
  <c r="S82" i="1"/>
  <c r="V82" i="1" s="1"/>
  <c r="S83" i="1"/>
  <c r="S84" i="1"/>
  <c r="V84" i="1" s="1"/>
  <c r="S85" i="1"/>
  <c r="V85" i="1" s="1"/>
  <c r="S86" i="1"/>
  <c r="V86" i="1" s="1"/>
  <c r="S87" i="1"/>
  <c r="V87" i="1" s="1"/>
  <c r="S88" i="1"/>
  <c r="S89" i="1"/>
  <c r="V89" i="1" s="1"/>
  <c r="S90" i="1"/>
  <c r="S91" i="1"/>
  <c r="V91" i="1" s="1"/>
  <c r="S92" i="1"/>
  <c r="V92" i="1" s="1"/>
  <c r="S93" i="1"/>
  <c r="S94" i="1"/>
  <c r="V94" i="1" s="1"/>
  <c r="S95" i="1"/>
  <c r="S7" i="1"/>
  <c r="L8" i="1"/>
  <c r="L9" i="1"/>
  <c r="L10" i="1"/>
  <c r="L11" i="1"/>
  <c r="L12" i="1"/>
  <c r="L13" i="1"/>
  <c r="U13" i="1" s="1"/>
  <c r="L14" i="1"/>
  <c r="L15" i="1"/>
  <c r="L16" i="1"/>
  <c r="L17" i="1"/>
  <c r="L18" i="1"/>
  <c r="U18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U31" i="1" s="1"/>
  <c r="L32" i="1"/>
  <c r="L33" i="1"/>
  <c r="U33" i="1" s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U53" i="1" s="1"/>
  <c r="L54" i="1"/>
  <c r="L55" i="1"/>
  <c r="L56" i="1"/>
  <c r="L57" i="1"/>
  <c r="L58" i="1"/>
  <c r="L59" i="1"/>
  <c r="L60" i="1"/>
  <c r="U60" i="1" s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U75" i="1" s="1"/>
  <c r="L76" i="1"/>
  <c r="U76" i="1" s="1"/>
  <c r="L77" i="1"/>
  <c r="L78" i="1"/>
  <c r="L79" i="1"/>
  <c r="L80" i="1"/>
  <c r="L81" i="1"/>
  <c r="L82" i="1"/>
  <c r="U82" i="1" s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" i="1"/>
  <c r="U7" i="1" s="1"/>
  <c r="K8" i="1"/>
  <c r="U8" i="1" s="1"/>
  <c r="K10" i="1"/>
  <c r="U10" i="1" s="1"/>
  <c r="K11" i="1"/>
  <c r="K12" i="1"/>
  <c r="K13" i="1"/>
  <c r="K14" i="1"/>
  <c r="K15" i="1"/>
  <c r="U15" i="1" s="1"/>
  <c r="K16" i="1"/>
  <c r="U16" i="1" s="1"/>
  <c r="K17" i="1"/>
  <c r="U17" i="1" s="1"/>
  <c r="K18" i="1"/>
  <c r="K19" i="1"/>
  <c r="U19" i="1" s="1"/>
  <c r="K20" i="1"/>
  <c r="U20" i="1" s="1"/>
  <c r="K21" i="1"/>
  <c r="K22" i="1"/>
  <c r="U22" i="1" s="1"/>
  <c r="K23" i="1"/>
  <c r="U23" i="1" s="1"/>
  <c r="K24" i="1"/>
  <c r="K25" i="1"/>
  <c r="U25" i="1" s="1"/>
  <c r="K26" i="1"/>
  <c r="U26" i="1" s="1"/>
  <c r="K27" i="1"/>
  <c r="K28" i="1"/>
  <c r="U28" i="1" s="1"/>
  <c r="K29" i="1"/>
  <c r="U29" i="1" s="1"/>
  <c r="K30" i="1"/>
  <c r="U30" i="1" s="1"/>
  <c r="K31" i="1"/>
  <c r="K32" i="1"/>
  <c r="U32" i="1" s="1"/>
  <c r="K33" i="1"/>
  <c r="K34" i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K42" i="1"/>
  <c r="U42" i="1" s="1"/>
  <c r="K43" i="1"/>
  <c r="U43" i="1" s="1"/>
  <c r="K44" i="1"/>
  <c r="K45" i="1"/>
  <c r="U45" i="1" s="1"/>
  <c r="K46" i="1"/>
  <c r="U46" i="1" s="1"/>
  <c r="K47" i="1"/>
  <c r="K48" i="1"/>
  <c r="K49" i="1"/>
  <c r="U49" i="1" s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U57" i="1" s="1"/>
  <c r="K58" i="1"/>
  <c r="U58" i="1" s="1"/>
  <c r="K59" i="1"/>
  <c r="U59" i="1" s="1"/>
  <c r="K60" i="1"/>
  <c r="K61" i="1"/>
  <c r="K62" i="1"/>
  <c r="U62" i="1" s="1"/>
  <c r="K63" i="1"/>
  <c r="K64" i="1"/>
  <c r="K66" i="1"/>
  <c r="U66" i="1" s="1"/>
  <c r="K67" i="1"/>
  <c r="U67" i="1" s="1"/>
  <c r="K68" i="1"/>
  <c r="U68" i="1" s="1"/>
  <c r="K69" i="1"/>
  <c r="U69" i="1" s="1"/>
  <c r="K70" i="1"/>
  <c r="U70" i="1" s="1"/>
  <c r="K71" i="1"/>
  <c r="K72" i="1"/>
  <c r="U72" i="1" s="1"/>
  <c r="K73" i="1"/>
  <c r="U73" i="1" s="1"/>
  <c r="K74" i="1"/>
  <c r="K75" i="1"/>
  <c r="K76" i="1"/>
  <c r="K77" i="1"/>
  <c r="U77" i="1" s="1"/>
  <c r="K78" i="1"/>
  <c r="U78" i="1" s="1"/>
  <c r="K79" i="1"/>
  <c r="U79" i="1" s="1"/>
  <c r="K80" i="1"/>
  <c r="U80" i="1" s="1"/>
  <c r="K81" i="1"/>
  <c r="U81" i="1" s="1"/>
  <c r="K82" i="1"/>
  <c r="K83" i="1"/>
  <c r="U83" i="1" s="1"/>
  <c r="K84" i="1"/>
  <c r="U84" i="1" s="1"/>
  <c r="K85" i="1"/>
  <c r="K86" i="1"/>
  <c r="U86" i="1" s="1"/>
  <c r="K87" i="1"/>
  <c r="U87" i="1" s="1"/>
  <c r="K88" i="1"/>
  <c r="U88" i="1" s="1"/>
  <c r="K89" i="1"/>
  <c r="U89" i="1" s="1"/>
  <c r="K90" i="1"/>
  <c r="U90" i="1" s="1"/>
  <c r="K91" i="1"/>
  <c r="K92" i="1"/>
  <c r="U92" i="1" s="1"/>
  <c r="K93" i="1"/>
  <c r="U93" i="1" s="1"/>
  <c r="K94" i="1"/>
  <c r="K95" i="1"/>
  <c r="U95" i="1" s="1"/>
  <c r="K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7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7" i="1"/>
  <c r="J11" i="1"/>
  <c r="J12" i="1"/>
  <c r="J13" i="1"/>
  <c r="J14" i="1"/>
  <c r="J16" i="1"/>
  <c r="J18" i="1"/>
  <c r="J19" i="1"/>
  <c r="J24" i="1"/>
  <c r="J26" i="1"/>
  <c r="J31" i="1"/>
  <c r="J32" i="1"/>
  <c r="J33" i="1"/>
  <c r="J38" i="1"/>
  <c r="J39" i="1"/>
  <c r="J44" i="1"/>
  <c r="J46" i="1"/>
  <c r="J51" i="1"/>
  <c r="J52" i="1"/>
  <c r="J53" i="1"/>
  <c r="J58" i="1"/>
  <c r="J59" i="1"/>
  <c r="J64" i="1"/>
  <c r="J66" i="1"/>
  <c r="J72" i="1"/>
  <c r="J78" i="1"/>
  <c r="J79" i="1"/>
  <c r="J84" i="1"/>
  <c r="J92" i="1"/>
  <c r="I8" i="1"/>
  <c r="J8" i="1" s="1"/>
  <c r="I9" i="1"/>
  <c r="J9" i="1" s="1"/>
  <c r="I10" i="1"/>
  <c r="J10" i="1" s="1"/>
  <c r="I11" i="1"/>
  <c r="I12" i="1"/>
  <c r="I13" i="1"/>
  <c r="I14" i="1"/>
  <c r="I15" i="1"/>
  <c r="J15" i="1" s="1"/>
  <c r="I16" i="1"/>
  <c r="I17" i="1"/>
  <c r="J17" i="1" s="1"/>
  <c r="I18" i="1"/>
  <c r="I19" i="1"/>
  <c r="I20" i="1"/>
  <c r="J20" i="1" s="1"/>
  <c r="I21" i="1"/>
  <c r="J21" i="1" s="1"/>
  <c r="I22" i="1"/>
  <c r="J22" i="1" s="1"/>
  <c r="I23" i="1"/>
  <c r="J23" i="1" s="1"/>
  <c r="I24" i="1"/>
  <c r="I25" i="1"/>
  <c r="J25" i="1" s="1"/>
  <c r="I26" i="1"/>
  <c r="I27" i="1"/>
  <c r="J27" i="1" s="1"/>
  <c r="I28" i="1"/>
  <c r="J28" i="1" s="1"/>
  <c r="I29" i="1"/>
  <c r="J29" i="1" s="1"/>
  <c r="I30" i="1"/>
  <c r="J30" i="1" s="1"/>
  <c r="I31" i="1"/>
  <c r="I32" i="1"/>
  <c r="I33" i="1"/>
  <c r="I34" i="1"/>
  <c r="J34" i="1" s="1"/>
  <c r="I35" i="1"/>
  <c r="J35" i="1" s="1"/>
  <c r="I36" i="1"/>
  <c r="J36" i="1" s="1"/>
  <c r="I37" i="1"/>
  <c r="J37" i="1" s="1"/>
  <c r="I38" i="1"/>
  <c r="I39" i="1"/>
  <c r="I40" i="1"/>
  <c r="J40" i="1" s="1"/>
  <c r="I41" i="1"/>
  <c r="J41" i="1" s="1"/>
  <c r="I42" i="1"/>
  <c r="J42" i="1" s="1"/>
  <c r="I43" i="1"/>
  <c r="J43" i="1" s="1"/>
  <c r="I44" i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I52" i="1"/>
  <c r="I53" i="1"/>
  <c r="I54" i="1"/>
  <c r="J54" i="1" s="1"/>
  <c r="I55" i="1"/>
  <c r="J55" i="1" s="1"/>
  <c r="I56" i="1"/>
  <c r="J56" i="1" s="1"/>
  <c r="I57" i="1"/>
  <c r="J57" i="1" s="1"/>
  <c r="I58" i="1"/>
  <c r="I59" i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I67" i="1"/>
  <c r="J67" i="1" s="1"/>
  <c r="I68" i="1"/>
  <c r="J68" i="1" s="1"/>
  <c r="I69" i="1"/>
  <c r="J69" i="1" s="1"/>
  <c r="I70" i="1"/>
  <c r="J70" i="1" s="1"/>
  <c r="I71" i="1"/>
  <c r="J71" i="1" s="1"/>
  <c r="I72" i="1"/>
  <c r="I73" i="1"/>
  <c r="J73" i="1" s="1"/>
  <c r="I74" i="1"/>
  <c r="J74" i="1" s="1"/>
  <c r="I75" i="1"/>
  <c r="J75" i="1" s="1"/>
  <c r="I76" i="1"/>
  <c r="J76" i="1" s="1"/>
  <c r="I77" i="1"/>
  <c r="J77" i="1" s="1"/>
  <c r="I78" i="1"/>
  <c r="I79" i="1"/>
  <c r="I80" i="1"/>
  <c r="J80" i="1" s="1"/>
  <c r="I81" i="1"/>
  <c r="J81" i="1" s="1"/>
  <c r="I82" i="1"/>
  <c r="J82" i="1" s="1"/>
  <c r="I83" i="1"/>
  <c r="J83" i="1" s="1"/>
  <c r="I84" i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I93" i="1"/>
  <c r="J93" i="1" s="1"/>
  <c r="I94" i="1"/>
  <c r="J94" i="1" s="1"/>
  <c r="I95" i="1"/>
  <c r="J95" i="1" s="1"/>
  <c r="I7" i="1"/>
  <c r="J7" i="1" s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7" i="1"/>
  <c r="AE7" i="1" s="1"/>
  <c r="V34" i="1" l="1"/>
  <c r="V14" i="1"/>
  <c r="Z6" i="1"/>
  <c r="L6" i="1"/>
  <c r="Y6" i="1"/>
  <c r="U11" i="1"/>
  <c r="U65" i="1"/>
  <c r="AE6" i="1"/>
  <c r="U64" i="1"/>
  <c r="V65" i="1"/>
  <c r="U55" i="1"/>
  <c r="S6" i="1"/>
  <c r="U47" i="1"/>
  <c r="AA6" i="1"/>
  <c r="K6" i="1"/>
  <c r="AB6" i="1"/>
  <c r="J6" i="1"/>
  <c r="I6" i="1"/>
</calcChain>
</file>

<file path=xl/sharedStrings.xml><?xml version="1.0" encoding="utf-8"?>
<sst xmlns="http://schemas.openxmlformats.org/spreadsheetml/2006/main" count="221" uniqueCount="121">
  <si>
    <t>Период: 07.08.2025 - 14.08.2025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</si>
  <si>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</si>
  <si>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</si>
  <si>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</si>
  <si>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</si>
  <si>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</si>
  <si>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</si>
  <si>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</si>
  <si>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</si>
  <si>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</si>
  <si>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</si>
  <si>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</si>
  <si>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</si>
  <si>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</si>
  <si>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</si>
  <si>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</si>
  <si>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</si>
  <si>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</si>
  <si>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</si>
  <si>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</si>
  <si>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</si>
  <si>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</si>
  <si>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</si>
  <si>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</si>
  <si>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</si>
  <si>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</si>
  <si>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</si>
  <si>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</si>
  <si>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</si>
  <si>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</si>
  <si>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</si>
  <si>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</si>
  <si>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</si>
  <si>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</si>
  <si>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</si>
  <si>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</si>
  <si>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</si>
  <si>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</si>
  <si>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</si>
  <si>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</si>
  <si>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</si>
  <si>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</si>
  <si>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</si>
  <si>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</si>
  <si>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</si>
  <si>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</si>
  <si>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</si>
  <si>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</si>
  <si>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</si>
  <si>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</si>
  <si>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</si>
  <si>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</si>
  <si>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</si>
  <si>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</si>
  <si>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</si>
  <si>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</si>
  <si>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</si>
  <si>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</si>
  <si>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</si>
  <si>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</si>
  <si>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</si>
  <si>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</si>
  <si>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</si>
  <si>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</si>
  <si>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</si>
  <si>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</si>
  <si>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7064 СОЧНЫЕ ПМ сос п/о в/у 1/350 8 шт_50с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</si>
  <si>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</si>
  <si>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</si>
  <si>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</si>
  <si>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</si>
  <si>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</si>
  <si>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</si>
  <si>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</si>
  <si>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</si>
  <si>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</si>
  <si>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</si>
  <si>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</si>
  <si>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</si>
  <si>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</si>
  <si>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</si>
  <si>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</si>
  <si>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</si>
  <si>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</si>
  <si>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</si>
  <si>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</si>
  <si>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</si>
  <si>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</si>
  <si>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</si>
  <si>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</si>
  <si>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</si>
  <si>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</si>
  <si>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</si>
  <si>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</si>
  <si>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</si>
  <si>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</si>
  <si>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</si>
  <si>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</si>
  <si>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</si>
  <si>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</si>
  <si>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</si>
  <si>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</si>
  <si>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</si>
  <si>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</si>
  <si>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</si>
  <si>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</si>
  <si>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</si>
  <si>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</si>
  <si>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</si>
  <si>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</si>
  <si>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</si>
  <si>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</si>
  <si>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15,08,</t>
  </si>
  <si>
    <t>16,08,</t>
  </si>
  <si>
    <t>19,08,</t>
  </si>
  <si>
    <t>25,07,</t>
  </si>
  <si>
    <t>01,08,</t>
  </si>
  <si>
    <t>08,08,</t>
  </si>
  <si>
    <t>14,08,</t>
  </si>
  <si>
    <t>конплак</t>
  </si>
  <si>
    <t>11,7т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</si>
</sst>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/>
    <xf numFmtId="164" fontId="8" fillId="4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08,08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8-14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4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01.08.2025 - 08.08.2025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09,08,</v>
          </cell>
          <cell r="L5" t="str">
            <v>11,08г</v>
          </cell>
          <cell r="M5" t="str">
            <v>12,08,</v>
          </cell>
          <cell r="N5" t="str">
            <v>кор</v>
          </cell>
          <cell r="O5" t="str">
            <v>16,08,</v>
          </cell>
          <cell r="Q5" t="str">
            <v>13,08г</v>
          </cell>
          <cell r="R5" t="str">
            <v>14,08,</v>
          </cell>
          <cell r="T5" t="str">
            <v>15,08,</v>
          </cell>
          <cell r="Y5" t="str">
            <v>18,07,</v>
          </cell>
          <cell r="Z5" t="str">
            <v>25,07,</v>
          </cell>
          <cell r="AA5" t="str">
            <v>01,08,</v>
          </cell>
          <cell r="AB5" t="str">
            <v>09,08,</v>
          </cell>
        </row>
        <row r="6">
          <cell r="E6">
            <v>117274.24799999999</v>
          </cell>
          <cell r="F6">
            <v>68467.156999999992</v>
          </cell>
          <cell r="I6">
            <v>121365.978</v>
          </cell>
          <cell r="J6">
            <v>-4091.73</v>
          </cell>
          <cell r="K6">
            <v>7810</v>
          </cell>
          <cell r="L6">
            <v>43010</v>
          </cell>
          <cell r="M6">
            <v>10660</v>
          </cell>
          <cell r="N6">
            <v>-500</v>
          </cell>
          <cell r="O6">
            <v>14590</v>
          </cell>
          <cell r="P6">
            <v>0</v>
          </cell>
          <cell r="Q6">
            <v>41100</v>
          </cell>
          <cell r="R6">
            <v>24490</v>
          </cell>
          <cell r="S6">
            <v>23454.849600000005</v>
          </cell>
          <cell r="T6">
            <v>21300</v>
          </cell>
          <cell r="W6">
            <v>0</v>
          </cell>
          <cell r="X6">
            <v>0</v>
          </cell>
          <cell r="Y6">
            <v>22693.599000000002</v>
          </cell>
          <cell r="Z6">
            <v>23066.634000000013</v>
          </cell>
          <cell r="AA6">
            <v>22637.630599999997</v>
          </cell>
          <cell r="AB6">
            <v>17425.483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346</v>
          </cell>
          <cell r="D7">
            <v>1559</v>
          </cell>
          <cell r="E7">
            <v>996</v>
          </cell>
          <cell r="F7">
            <v>201</v>
          </cell>
          <cell r="G7">
            <v>0.4</v>
          </cell>
          <cell r="H7">
            <v>60</v>
          </cell>
          <cell r="I7">
            <v>1239</v>
          </cell>
          <cell r="J7">
            <v>-243</v>
          </cell>
          <cell r="K7">
            <v>80</v>
          </cell>
          <cell r="L7">
            <v>600</v>
          </cell>
          <cell r="M7">
            <v>200</v>
          </cell>
          <cell r="O7">
            <v>280</v>
          </cell>
          <cell r="Q7">
            <v>320</v>
          </cell>
          <cell r="R7">
            <v>200</v>
          </cell>
          <cell r="S7">
            <v>199.2</v>
          </cell>
          <cell r="T7">
            <v>120</v>
          </cell>
          <cell r="U7">
            <v>10.045180722891567</v>
          </cell>
          <cell r="V7">
            <v>1.0090361445783134</v>
          </cell>
          <cell r="Y7">
            <v>160.4</v>
          </cell>
          <cell r="Z7">
            <v>185.2</v>
          </cell>
          <cell r="AA7">
            <v>149.6</v>
          </cell>
          <cell r="AB7">
            <v>164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36</v>
          </cell>
          <cell r="D8">
            <v>326</v>
          </cell>
          <cell r="E8">
            <v>229</v>
          </cell>
          <cell r="F8">
            <v>84</v>
          </cell>
          <cell r="G8">
            <v>0.25</v>
          </cell>
          <cell r="H8">
            <v>120</v>
          </cell>
          <cell r="I8">
            <v>238</v>
          </cell>
          <cell r="J8">
            <v>-9</v>
          </cell>
          <cell r="K8">
            <v>0</v>
          </cell>
          <cell r="L8">
            <v>0</v>
          </cell>
          <cell r="M8">
            <v>120</v>
          </cell>
          <cell r="O8">
            <v>80</v>
          </cell>
          <cell r="Q8">
            <v>120</v>
          </cell>
          <cell r="R8">
            <v>80</v>
          </cell>
          <cell r="S8">
            <v>45.8</v>
          </cell>
          <cell r="U8">
            <v>10.567685589519652</v>
          </cell>
          <cell r="V8">
            <v>1.8340611353711791</v>
          </cell>
          <cell r="Y8">
            <v>19.8</v>
          </cell>
          <cell r="Z8">
            <v>22.6</v>
          </cell>
          <cell r="AA8">
            <v>20.6</v>
          </cell>
          <cell r="AB8">
            <v>38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505.601</v>
          </cell>
          <cell r="D9">
            <v>3897.2269999999999</v>
          </cell>
          <cell r="E9">
            <v>2066.884</v>
          </cell>
          <cell r="F9">
            <v>1480.1369999999999</v>
          </cell>
          <cell r="G9">
            <v>1</v>
          </cell>
          <cell r="H9">
            <v>60</v>
          </cell>
          <cell r="I9">
            <v>2044.8</v>
          </cell>
          <cell r="J9">
            <v>22.08400000000006</v>
          </cell>
          <cell r="K9">
            <v>0</v>
          </cell>
          <cell r="L9">
            <v>750</v>
          </cell>
          <cell r="M9">
            <v>0</v>
          </cell>
          <cell r="N9">
            <v>-400</v>
          </cell>
          <cell r="O9">
            <v>150</v>
          </cell>
          <cell r="Q9">
            <v>600</v>
          </cell>
          <cell r="R9">
            <v>400</v>
          </cell>
          <cell r="S9">
            <v>413.3768</v>
          </cell>
          <cell r="T9">
            <v>900</v>
          </cell>
          <cell r="U9">
            <v>9.3864411355451001</v>
          </cell>
          <cell r="V9">
            <v>3.5806000723794851</v>
          </cell>
          <cell r="Y9">
            <v>426.02560000000005</v>
          </cell>
          <cell r="Z9">
            <v>423.24620000000004</v>
          </cell>
          <cell r="AA9">
            <v>400.74899999999997</v>
          </cell>
          <cell r="AB9">
            <v>401.42700000000002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90.200999999999993</v>
          </cell>
          <cell r="D10">
            <v>53.741999999999997</v>
          </cell>
          <cell r="E10">
            <v>42.436999999999998</v>
          </cell>
          <cell r="F10">
            <v>99.510999999999996</v>
          </cell>
          <cell r="G10">
            <v>1</v>
          </cell>
          <cell r="H10">
            <v>120</v>
          </cell>
          <cell r="I10">
            <v>44.2</v>
          </cell>
          <cell r="J10">
            <v>-1.7630000000000052</v>
          </cell>
          <cell r="K10">
            <v>0</v>
          </cell>
          <cell r="L10">
            <v>0</v>
          </cell>
          <cell r="M10">
            <v>0</v>
          </cell>
          <cell r="S10">
            <v>8.4873999999999992</v>
          </cell>
          <cell r="T10">
            <v>30</v>
          </cell>
          <cell r="U10">
            <v>15.259207766807268</v>
          </cell>
          <cell r="V10">
            <v>11.724556401253624</v>
          </cell>
          <cell r="Y10">
            <v>12.639199999999999</v>
          </cell>
          <cell r="Z10">
            <v>8.4156000000000013</v>
          </cell>
          <cell r="AA10">
            <v>5.3616000000000001</v>
          </cell>
          <cell r="AB10">
            <v>5.9630000000000001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69.394999999999996</v>
          </cell>
          <cell r="D11">
            <v>225.333</v>
          </cell>
          <cell r="E11">
            <v>124.18600000000001</v>
          </cell>
          <cell r="F11">
            <v>74.307000000000002</v>
          </cell>
          <cell r="G11">
            <v>1</v>
          </cell>
          <cell r="H11">
            <v>60</v>
          </cell>
          <cell r="I11">
            <v>123.7</v>
          </cell>
          <cell r="J11">
            <v>0.48600000000000421</v>
          </cell>
          <cell r="K11">
            <v>30</v>
          </cell>
          <cell r="L11">
            <v>50</v>
          </cell>
          <cell r="M11">
            <v>0</v>
          </cell>
          <cell r="Q11">
            <v>20</v>
          </cell>
          <cell r="R11">
            <v>30</v>
          </cell>
          <cell r="S11">
            <v>24.837200000000003</v>
          </cell>
          <cell r="T11">
            <v>20</v>
          </cell>
          <cell r="U11">
            <v>9.0310904610825702</v>
          </cell>
          <cell r="V11">
            <v>2.9917623564653018</v>
          </cell>
          <cell r="Y11">
            <v>25.921800000000001</v>
          </cell>
          <cell r="Z11">
            <v>30.933999999999997</v>
          </cell>
          <cell r="AA11">
            <v>24.498799999999999</v>
          </cell>
          <cell r="AB11">
            <v>21.338999999999999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104.375</v>
          </cell>
          <cell r="D12">
            <v>1353.836</v>
          </cell>
          <cell r="E12">
            <v>627.41999999999996</v>
          </cell>
          <cell r="F12">
            <v>495.642</v>
          </cell>
          <cell r="G12">
            <v>1</v>
          </cell>
          <cell r="H12">
            <v>60</v>
          </cell>
          <cell r="I12">
            <v>610.27200000000005</v>
          </cell>
          <cell r="J12">
            <v>17.147999999999911</v>
          </cell>
          <cell r="K12">
            <v>100</v>
          </cell>
          <cell r="L12">
            <v>120</v>
          </cell>
          <cell r="M12">
            <v>0</v>
          </cell>
          <cell r="O12">
            <v>100</v>
          </cell>
          <cell r="Q12">
            <v>160</v>
          </cell>
          <cell r="R12">
            <v>150</v>
          </cell>
          <cell r="S12">
            <v>125.48399999999999</v>
          </cell>
          <cell r="T12">
            <v>100</v>
          </cell>
          <cell r="U12">
            <v>9.7673169487743472</v>
          </cell>
          <cell r="V12">
            <v>3.9498422109591664</v>
          </cell>
          <cell r="Y12">
            <v>140.91900000000001</v>
          </cell>
          <cell r="Z12">
            <v>114.94839999999999</v>
          </cell>
          <cell r="AA12">
            <v>139.4888</v>
          </cell>
          <cell r="AB12">
            <v>95.954999999999998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222</v>
          </cell>
          <cell r="D13">
            <v>1213</v>
          </cell>
          <cell r="E13">
            <v>818</v>
          </cell>
          <cell r="F13">
            <v>509</v>
          </cell>
          <cell r="G13">
            <v>0.25</v>
          </cell>
          <cell r="H13">
            <v>120</v>
          </cell>
          <cell r="I13">
            <v>843</v>
          </cell>
          <cell r="J13">
            <v>-25</v>
          </cell>
          <cell r="K13">
            <v>0</v>
          </cell>
          <cell r="L13">
            <v>600</v>
          </cell>
          <cell r="M13">
            <v>0</v>
          </cell>
          <cell r="Q13">
            <v>120</v>
          </cell>
          <cell r="R13">
            <v>120</v>
          </cell>
          <cell r="S13">
            <v>163.6</v>
          </cell>
          <cell r="T13">
            <v>200</v>
          </cell>
          <cell r="U13">
            <v>9.4682151589242061</v>
          </cell>
          <cell r="V13">
            <v>3.1112469437652814</v>
          </cell>
          <cell r="Y13">
            <v>92.8</v>
          </cell>
          <cell r="Z13">
            <v>93.8</v>
          </cell>
          <cell r="AA13">
            <v>92.6</v>
          </cell>
          <cell r="AB13">
            <v>141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70.245000000000005</v>
          </cell>
          <cell r="D14">
            <v>92.856999999999999</v>
          </cell>
          <cell r="E14">
            <v>110.877</v>
          </cell>
          <cell r="F14">
            <v>52.225000000000001</v>
          </cell>
          <cell r="G14">
            <v>1</v>
          </cell>
          <cell r="H14">
            <v>30</v>
          </cell>
          <cell r="I14">
            <v>110.5</v>
          </cell>
          <cell r="J14">
            <v>0.37699999999999534</v>
          </cell>
          <cell r="K14">
            <v>0</v>
          </cell>
          <cell r="L14">
            <v>70</v>
          </cell>
          <cell r="M14">
            <v>0</v>
          </cell>
          <cell r="O14">
            <v>10</v>
          </cell>
          <cell r="Q14">
            <v>30</v>
          </cell>
          <cell r="R14">
            <v>20</v>
          </cell>
          <cell r="S14">
            <v>22.1754</v>
          </cell>
          <cell r="T14">
            <v>20</v>
          </cell>
          <cell r="U14">
            <v>9.119339448217394</v>
          </cell>
          <cell r="V14">
            <v>2.355087168664376</v>
          </cell>
          <cell r="Y14">
            <v>17.602</v>
          </cell>
          <cell r="Z14">
            <v>27.106200000000001</v>
          </cell>
          <cell r="AA14">
            <v>17.188800000000001</v>
          </cell>
          <cell r="AB14">
            <v>1.4950000000000001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16.515000000000001</v>
          </cell>
          <cell r="D15">
            <v>63.113</v>
          </cell>
          <cell r="E15">
            <v>49.454999999999998</v>
          </cell>
          <cell r="F15">
            <v>25.515999999999998</v>
          </cell>
          <cell r="G15">
            <v>1</v>
          </cell>
          <cell r="H15">
            <v>30</v>
          </cell>
          <cell r="I15">
            <v>57.1</v>
          </cell>
          <cell r="J15">
            <v>-7.6450000000000031</v>
          </cell>
          <cell r="K15">
            <v>10</v>
          </cell>
          <cell r="L15">
            <v>10</v>
          </cell>
          <cell r="M15">
            <v>0</v>
          </cell>
          <cell r="Q15">
            <v>20</v>
          </cell>
          <cell r="R15">
            <v>10</v>
          </cell>
          <cell r="S15">
            <v>9.891</v>
          </cell>
          <cell r="T15">
            <v>10</v>
          </cell>
          <cell r="U15">
            <v>8.6458396522090784</v>
          </cell>
          <cell r="V15">
            <v>2.5797189364068345</v>
          </cell>
          <cell r="Y15">
            <v>10.202400000000001</v>
          </cell>
          <cell r="Z15">
            <v>9.8420000000000005</v>
          </cell>
          <cell r="AA15">
            <v>8.98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582</v>
          </cell>
          <cell r="D16">
            <v>3080</v>
          </cell>
          <cell r="E16">
            <v>1403</v>
          </cell>
          <cell r="F16">
            <v>1808</v>
          </cell>
          <cell r="G16">
            <v>0.25</v>
          </cell>
          <cell r="H16">
            <v>120</v>
          </cell>
          <cell r="I16">
            <v>1455</v>
          </cell>
          <cell r="J16">
            <v>-52</v>
          </cell>
          <cell r="K16">
            <v>0</v>
          </cell>
          <cell r="L16">
            <v>400</v>
          </cell>
          <cell r="M16">
            <v>0</v>
          </cell>
          <cell r="R16">
            <v>120</v>
          </cell>
          <cell r="S16">
            <v>280.60000000000002</v>
          </cell>
          <cell r="T16">
            <v>400</v>
          </cell>
          <cell r="U16">
            <v>9.7220242337847456</v>
          </cell>
          <cell r="V16">
            <v>6.4433357091945824</v>
          </cell>
          <cell r="Y16">
            <v>218</v>
          </cell>
          <cell r="Z16">
            <v>235.8</v>
          </cell>
          <cell r="AA16">
            <v>189</v>
          </cell>
          <cell r="AB16">
            <v>199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279.298</v>
          </cell>
          <cell r="D17">
            <v>1689.2619999999999</v>
          </cell>
          <cell r="E17">
            <v>1362.8130000000001</v>
          </cell>
          <cell r="F17">
            <v>585.73500000000001</v>
          </cell>
          <cell r="G17">
            <v>1</v>
          </cell>
          <cell r="H17">
            <v>45</v>
          </cell>
          <cell r="I17">
            <v>1338.1</v>
          </cell>
          <cell r="J17">
            <v>24.713000000000193</v>
          </cell>
          <cell r="K17">
            <v>100</v>
          </cell>
          <cell r="L17">
            <v>600</v>
          </cell>
          <cell r="M17">
            <v>100</v>
          </cell>
          <cell r="O17">
            <v>120</v>
          </cell>
          <cell r="Q17">
            <v>500</v>
          </cell>
          <cell r="R17">
            <v>250</v>
          </cell>
          <cell r="S17">
            <v>272.56260000000003</v>
          </cell>
          <cell r="T17">
            <v>200</v>
          </cell>
          <cell r="U17">
            <v>9.0098017849844396</v>
          </cell>
          <cell r="V17">
            <v>2.1489925617087597</v>
          </cell>
          <cell r="Y17">
            <v>257.92600000000004</v>
          </cell>
          <cell r="Z17">
            <v>264.18040000000002</v>
          </cell>
          <cell r="AA17">
            <v>243.17359999999999</v>
          </cell>
          <cell r="AB17">
            <v>226.702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75</v>
          </cell>
          <cell r="D18">
            <v>1180</v>
          </cell>
          <cell r="E18">
            <v>727</v>
          </cell>
          <cell r="F18">
            <v>258</v>
          </cell>
          <cell r="G18">
            <v>0.15</v>
          </cell>
          <cell r="H18">
            <v>60</v>
          </cell>
          <cell r="I18">
            <v>750</v>
          </cell>
          <cell r="J18">
            <v>-23</v>
          </cell>
          <cell r="K18">
            <v>120</v>
          </cell>
          <cell r="L18">
            <v>200</v>
          </cell>
          <cell r="M18">
            <v>240</v>
          </cell>
          <cell r="O18">
            <v>40</v>
          </cell>
          <cell r="Q18">
            <v>200</v>
          </cell>
          <cell r="R18">
            <v>120</v>
          </cell>
          <cell r="S18">
            <v>145.4</v>
          </cell>
          <cell r="T18">
            <v>120</v>
          </cell>
          <cell r="U18">
            <v>8.9270976616231081</v>
          </cell>
          <cell r="V18">
            <v>1.7744154057771664</v>
          </cell>
          <cell r="Y18">
            <v>126.8</v>
          </cell>
          <cell r="Z18">
            <v>124.2</v>
          </cell>
          <cell r="AA18">
            <v>131</v>
          </cell>
          <cell r="AB18">
            <v>135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512</v>
          </cell>
          <cell r="D19">
            <v>5240</v>
          </cell>
          <cell r="E19">
            <v>3508</v>
          </cell>
          <cell r="F19">
            <v>1240</v>
          </cell>
          <cell r="G19">
            <v>0.12</v>
          </cell>
          <cell r="H19">
            <v>60</v>
          </cell>
          <cell r="I19">
            <v>3572</v>
          </cell>
          <cell r="J19">
            <v>-64</v>
          </cell>
          <cell r="K19">
            <v>400</v>
          </cell>
          <cell r="L19">
            <v>1200</v>
          </cell>
          <cell r="M19">
            <v>1000</v>
          </cell>
          <cell r="O19">
            <v>400</v>
          </cell>
          <cell r="Q19">
            <v>1000</v>
          </cell>
          <cell r="R19">
            <v>800</v>
          </cell>
          <cell r="S19">
            <v>701.6</v>
          </cell>
          <cell r="T19">
            <v>400</v>
          </cell>
          <cell r="U19">
            <v>9.1790193842645387</v>
          </cell>
          <cell r="V19">
            <v>1.767388825541619</v>
          </cell>
          <cell r="Y19">
            <v>753</v>
          </cell>
          <cell r="Z19">
            <v>722.2</v>
          </cell>
          <cell r="AA19">
            <v>737.4</v>
          </cell>
          <cell r="AB19">
            <v>459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533</v>
          </cell>
          <cell r="D20">
            <v>1875</v>
          </cell>
          <cell r="E20">
            <v>1229</v>
          </cell>
          <cell r="F20">
            <v>880</v>
          </cell>
          <cell r="G20">
            <v>0.25</v>
          </cell>
          <cell r="H20">
            <v>120</v>
          </cell>
          <cell r="I20">
            <v>1287</v>
          </cell>
          <cell r="J20">
            <v>-58</v>
          </cell>
          <cell r="K20">
            <v>0</v>
          </cell>
          <cell r="L20">
            <v>1000</v>
          </cell>
          <cell r="M20">
            <v>0</v>
          </cell>
          <cell r="R20">
            <v>160</v>
          </cell>
          <cell r="S20">
            <v>245.8</v>
          </cell>
          <cell r="T20">
            <v>400</v>
          </cell>
          <cell r="U20">
            <v>9.9267697314890153</v>
          </cell>
          <cell r="V20">
            <v>3.5801464605370219</v>
          </cell>
          <cell r="Y20">
            <v>195.6</v>
          </cell>
          <cell r="Z20">
            <v>177.8</v>
          </cell>
          <cell r="AA20">
            <v>161.4</v>
          </cell>
          <cell r="AB20">
            <v>197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64.462000000000003</v>
          </cell>
          <cell r="D21">
            <v>160.22900000000001</v>
          </cell>
          <cell r="E21">
            <v>82.247</v>
          </cell>
          <cell r="F21">
            <v>139.40299999999999</v>
          </cell>
          <cell r="G21">
            <v>1</v>
          </cell>
          <cell r="H21">
            <v>120</v>
          </cell>
          <cell r="I21">
            <v>80.5</v>
          </cell>
          <cell r="J21">
            <v>1.7469999999999999</v>
          </cell>
          <cell r="K21">
            <v>0</v>
          </cell>
          <cell r="L21">
            <v>0</v>
          </cell>
          <cell r="M21">
            <v>0</v>
          </cell>
          <cell r="Q21">
            <v>50</v>
          </cell>
          <cell r="S21">
            <v>16.449400000000001</v>
          </cell>
          <cell r="T21">
            <v>50</v>
          </cell>
          <cell r="U21">
            <v>14.553904701691247</v>
          </cell>
          <cell r="V21">
            <v>8.474655610538985</v>
          </cell>
          <cell r="Y21">
            <v>14.5106</v>
          </cell>
          <cell r="Z21">
            <v>15.340399999999999</v>
          </cell>
          <cell r="AA21">
            <v>13.235200000000001</v>
          </cell>
          <cell r="AB21">
            <v>20.207999999999998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22.928000000000001</v>
          </cell>
          <cell r="D22">
            <v>609.57100000000003</v>
          </cell>
          <cell r="E22">
            <v>277.82299999999998</v>
          </cell>
          <cell r="F22">
            <v>250.78200000000001</v>
          </cell>
          <cell r="G22">
            <v>1</v>
          </cell>
          <cell r="H22">
            <v>60</v>
          </cell>
          <cell r="I22">
            <v>267.80599999999998</v>
          </cell>
          <cell r="J22">
            <v>10.016999999999996</v>
          </cell>
          <cell r="K22">
            <v>100</v>
          </cell>
          <cell r="L22">
            <v>50</v>
          </cell>
          <cell r="M22">
            <v>0</v>
          </cell>
          <cell r="R22">
            <v>100</v>
          </cell>
          <cell r="S22">
            <v>55.564599999999999</v>
          </cell>
          <cell r="U22">
            <v>9.0126087472959409</v>
          </cell>
          <cell r="V22">
            <v>4.5133412280480742</v>
          </cell>
          <cell r="Y22">
            <v>65.722200000000001</v>
          </cell>
          <cell r="Z22">
            <v>58.328599999999994</v>
          </cell>
          <cell r="AA22">
            <v>67.570399999999992</v>
          </cell>
          <cell r="AB22">
            <v>33.749000000000002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-28</v>
          </cell>
          <cell r="D23">
            <v>434</v>
          </cell>
          <cell r="E23">
            <v>18</v>
          </cell>
          <cell r="F23">
            <v>5</v>
          </cell>
          <cell r="G23">
            <v>0.22</v>
          </cell>
          <cell r="H23">
            <v>120</v>
          </cell>
          <cell r="I23">
            <v>1067</v>
          </cell>
          <cell r="J23">
            <v>-1049</v>
          </cell>
          <cell r="K23">
            <v>200</v>
          </cell>
          <cell r="L23">
            <v>2000</v>
          </cell>
          <cell r="M23">
            <v>200</v>
          </cell>
          <cell r="O23">
            <v>400</v>
          </cell>
          <cell r="Q23">
            <v>400</v>
          </cell>
          <cell r="R23">
            <v>400</v>
          </cell>
          <cell r="S23">
            <v>3.6</v>
          </cell>
          <cell r="T23">
            <v>400</v>
          </cell>
          <cell r="U23">
            <v>1112.5</v>
          </cell>
          <cell r="V23">
            <v>1.3888888888888888</v>
          </cell>
          <cell r="Y23">
            <v>296.2</v>
          </cell>
          <cell r="Z23">
            <v>294.39999999999998</v>
          </cell>
          <cell r="AA23">
            <v>296</v>
          </cell>
          <cell r="AB23">
            <v>-10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141</v>
          </cell>
          <cell r="D24">
            <v>2277</v>
          </cell>
          <cell r="E24">
            <v>1637</v>
          </cell>
          <cell r="F24">
            <v>520</v>
          </cell>
          <cell r="G24">
            <v>0.4</v>
          </cell>
          <cell r="H24" t="e">
            <v>#N/A</v>
          </cell>
          <cell r="I24">
            <v>1712</v>
          </cell>
          <cell r="J24">
            <v>-75</v>
          </cell>
          <cell r="K24">
            <v>120</v>
          </cell>
          <cell r="L24">
            <v>800</v>
          </cell>
          <cell r="M24">
            <v>0</v>
          </cell>
          <cell r="O24">
            <v>200</v>
          </cell>
          <cell r="Q24">
            <v>800</v>
          </cell>
          <cell r="R24">
            <v>400</v>
          </cell>
          <cell r="S24">
            <v>327.39999999999998</v>
          </cell>
          <cell r="T24">
            <v>200</v>
          </cell>
          <cell r="U24">
            <v>9.2852779474648752</v>
          </cell>
          <cell r="V24">
            <v>1.588271227855834</v>
          </cell>
          <cell r="Y24">
            <v>372.6</v>
          </cell>
          <cell r="Z24">
            <v>319.2</v>
          </cell>
          <cell r="AA24">
            <v>299.2</v>
          </cell>
          <cell r="AB24">
            <v>262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22</v>
          </cell>
          <cell r="D25">
            <v>1761</v>
          </cell>
          <cell r="E25">
            <v>753</v>
          </cell>
          <cell r="F25">
            <v>859</v>
          </cell>
          <cell r="G25">
            <v>0.09</v>
          </cell>
          <cell r="H25" t="e">
            <v>#N/A</v>
          </cell>
          <cell r="I25">
            <v>1121</v>
          </cell>
          <cell r="J25">
            <v>-368</v>
          </cell>
          <cell r="K25">
            <v>40</v>
          </cell>
          <cell r="L25">
            <v>240</v>
          </cell>
          <cell r="M25">
            <v>0</v>
          </cell>
          <cell r="O25">
            <v>120</v>
          </cell>
          <cell r="Q25">
            <v>240</v>
          </cell>
          <cell r="R25">
            <v>240</v>
          </cell>
          <cell r="S25">
            <v>150.6</v>
          </cell>
          <cell r="T25">
            <v>240</v>
          </cell>
          <cell r="U25">
            <v>13.140770252324037</v>
          </cell>
          <cell r="V25">
            <v>5.7038512616201862</v>
          </cell>
          <cell r="Y25">
            <v>102.2</v>
          </cell>
          <cell r="Z25">
            <v>116.6</v>
          </cell>
          <cell r="AA25">
            <v>202.4</v>
          </cell>
          <cell r="AB25">
            <v>201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250</v>
          </cell>
          <cell r="D26">
            <v>914</v>
          </cell>
          <cell r="E26">
            <v>563</v>
          </cell>
          <cell r="F26">
            <v>274</v>
          </cell>
          <cell r="G26">
            <v>0.09</v>
          </cell>
          <cell r="H26">
            <v>45</v>
          </cell>
          <cell r="I26">
            <v>572</v>
          </cell>
          <cell r="J26">
            <v>-9</v>
          </cell>
          <cell r="K26">
            <v>40</v>
          </cell>
          <cell r="L26">
            <v>120</v>
          </cell>
          <cell r="M26">
            <v>0</v>
          </cell>
          <cell r="Q26">
            <v>320</v>
          </cell>
          <cell r="R26">
            <v>150</v>
          </cell>
          <cell r="S26">
            <v>112.6</v>
          </cell>
          <cell r="T26">
            <v>120</v>
          </cell>
          <cell r="U26">
            <v>9.0941385435168751</v>
          </cell>
          <cell r="V26">
            <v>2.4333925399644762</v>
          </cell>
          <cell r="Y26">
            <v>119.8</v>
          </cell>
          <cell r="Z26">
            <v>108</v>
          </cell>
          <cell r="AA26">
            <v>126.4</v>
          </cell>
          <cell r="AB26">
            <v>78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38</v>
          </cell>
          <cell r="D27">
            <v>315</v>
          </cell>
          <cell r="E27">
            <v>129</v>
          </cell>
          <cell r="F27">
            <v>148</v>
          </cell>
          <cell r="G27">
            <v>0.4</v>
          </cell>
          <cell r="H27">
            <v>60</v>
          </cell>
          <cell r="I27">
            <v>135</v>
          </cell>
          <cell r="J27">
            <v>-6</v>
          </cell>
          <cell r="K27">
            <v>40</v>
          </cell>
          <cell r="L27">
            <v>40</v>
          </cell>
          <cell r="M27">
            <v>0</v>
          </cell>
          <cell r="S27">
            <v>25.8</v>
          </cell>
          <cell r="T27">
            <v>40</v>
          </cell>
          <cell r="U27">
            <v>10.387596899224805</v>
          </cell>
          <cell r="V27">
            <v>5.7364341085271313</v>
          </cell>
          <cell r="Y27">
            <v>29.8</v>
          </cell>
          <cell r="Z27">
            <v>36</v>
          </cell>
          <cell r="AA27">
            <v>35.6</v>
          </cell>
          <cell r="AB27">
            <v>20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251</v>
          </cell>
          <cell r="D28">
            <v>1904</v>
          </cell>
          <cell r="E28">
            <v>1500</v>
          </cell>
          <cell r="F28">
            <v>-12</v>
          </cell>
          <cell r="G28">
            <v>0.4</v>
          </cell>
          <cell r="H28">
            <v>60</v>
          </cell>
          <cell r="I28">
            <v>1602</v>
          </cell>
          <cell r="J28">
            <v>-102</v>
          </cell>
          <cell r="K28">
            <v>120</v>
          </cell>
          <cell r="L28">
            <v>1000</v>
          </cell>
          <cell r="M28">
            <v>480</v>
          </cell>
          <cell r="O28">
            <v>200</v>
          </cell>
          <cell r="Q28">
            <v>720</v>
          </cell>
          <cell r="R28">
            <v>480</v>
          </cell>
          <cell r="S28">
            <v>300</v>
          </cell>
          <cell r="T28">
            <v>400</v>
          </cell>
          <cell r="U28">
            <v>11.293333333333333</v>
          </cell>
          <cell r="V28">
            <v>-0.04</v>
          </cell>
          <cell r="Y28">
            <v>238.8</v>
          </cell>
          <cell r="Z28">
            <v>226.6</v>
          </cell>
          <cell r="AA28">
            <v>211</v>
          </cell>
          <cell r="AB28">
            <v>5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24</v>
          </cell>
          <cell r="D29">
            <v>1677</v>
          </cell>
          <cell r="E29">
            <v>1019</v>
          </cell>
          <cell r="F29">
            <v>249</v>
          </cell>
          <cell r="G29">
            <v>0.15</v>
          </cell>
          <cell r="H29" t="e">
            <v>#N/A</v>
          </cell>
          <cell r="I29">
            <v>1205</v>
          </cell>
          <cell r="J29">
            <v>-186</v>
          </cell>
          <cell r="K29">
            <v>120</v>
          </cell>
          <cell r="L29">
            <v>320</v>
          </cell>
          <cell r="M29">
            <v>120</v>
          </cell>
          <cell r="O29">
            <v>240</v>
          </cell>
          <cell r="Q29">
            <v>480</v>
          </cell>
          <cell r="R29">
            <v>320</v>
          </cell>
          <cell r="S29">
            <v>203.8</v>
          </cell>
          <cell r="T29">
            <v>120</v>
          </cell>
          <cell r="U29">
            <v>9.6614327772325801</v>
          </cell>
          <cell r="V29">
            <v>1.2217860647693817</v>
          </cell>
          <cell r="Y29">
            <v>166.6</v>
          </cell>
          <cell r="Z29">
            <v>182</v>
          </cell>
          <cell r="AA29">
            <v>107.4</v>
          </cell>
          <cell r="AB29">
            <v>114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194.63300000000001</v>
          </cell>
          <cell r="D30">
            <v>692.95500000000004</v>
          </cell>
          <cell r="E30">
            <v>548.30799999999999</v>
          </cell>
          <cell r="F30">
            <v>330.05200000000002</v>
          </cell>
          <cell r="G30">
            <v>1</v>
          </cell>
          <cell r="H30">
            <v>45</v>
          </cell>
          <cell r="I30">
            <v>538.20000000000005</v>
          </cell>
          <cell r="J30">
            <v>10.107999999999947</v>
          </cell>
          <cell r="K30">
            <v>50</v>
          </cell>
          <cell r="L30">
            <v>150</v>
          </cell>
          <cell r="M30">
            <v>50</v>
          </cell>
          <cell r="O30">
            <v>50</v>
          </cell>
          <cell r="Q30">
            <v>180</v>
          </cell>
          <cell r="R30">
            <v>100</v>
          </cell>
          <cell r="S30">
            <v>109.66159999999999</v>
          </cell>
          <cell r="T30">
            <v>100</v>
          </cell>
          <cell r="U30">
            <v>9.2106261444297743</v>
          </cell>
          <cell r="V30">
            <v>3.0097317566039528</v>
          </cell>
          <cell r="Y30">
            <v>131.3494</v>
          </cell>
          <cell r="Z30">
            <v>125.66220000000001</v>
          </cell>
          <cell r="AA30">
            <v>108.08779999999999</v>
          </cell>
          <cell r="AB30">
            <v>114.33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48</v>
          </cell>
          <cell r="D31">
            <v>155</v>
          </cell>
          <cell r="E31">
            <v>86</v>
          </cell>
          <cell r="F31">
            <v>85</v>
          </cell>
          <cell r="G31">
            <v>0.4</v>
          </cell>
          <cell r="H31">
            <v>60</v>
          </cell>
          <cell r="I31">
            <v>85</v>
          </cell>
          <cell r="J31">
            <v>1</v>
          </cell>
          <cell r="K31">
            <v>40</v>
          </cell>
          <cell r="L31">
            <v>0</v>
          </cell>
          <cell r="M31">
            <v>0</v>
          </cell>
          <cell r="R31">
            <v>40</v>
          </cell>
          <cell r="S31">
            <v>17.2</v>
          </cell>
          <cell r="U31">
            <v>9.5930232558139537</v>
          </cell>
          <cell r="V31">
            <v>4.941860465116279</v>
          </cell>
          <cell r="Y31">
            <v>21.2</v>
          </cell>
          <cell r="Z31">
            <v>23.8</v>
          </cell>
          <cell r="AA31">
            <v>23.4</v>
          </cell>
          <cell r="AB31">
            <v>32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382</v>
          </cell>
          <cell r="D32">
            <v>4345</v>
          </cell>
          <cell r="E32">
            <v>2313</v>
          </cell>
          <cell r="F32">
            <v>1318</v>
          </cell>
          <cell r="G32">
            <v>0.4</v>
          </cell>
          <cell r="H32">
            <v>60</v>
          </cell>
          <cell r="I32">
            <v>2411</v>
          </cell>
          <cell r="J32">
            <v>-98</v>
          </cell>
          <cell r="K32">
            <v>240</v>
          </cell>
          <cell r="L32">
            <v>600</v>
          </cell>
          <cell r="M32">
            <v>200</v>
          </cell>
          <cell r="O32">
            <v>200</v>
          </cell>
          <cell r="Q32">
            <v>800</v>
          </cell>
          <cell r="R32">
            <v>480</v>
          </cell>
          <cell r="S32">
            <v>462.6</v>
          </cell>
          <cell r="T32">
            <v>400</v>
          </cell>
          <cell r="U32">
            <v>9.1612624297449194</v>
          </cell>
          <cell r="V32">
            <v>2.8491137051448332</v>
          </cell>
          <cell r="Y32">
            <v>463.8</v>
          </cell>
          <cell r="Z32">
            <v>466</v>
          </cell>
          <cell r="AA32">
            <v>460.2</v>
          </cell>
          <cell r="AB32">
            <v>392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797</v>
          </cell>
          <cell r="D33">
            <v>13762</v>
          </cell>
          <cell r="E33">
            <v>5105</v>
          </cell>
          <cell r="F33">
            <v>4565</v>
          </cell>
          <cell r="G33">
            <v>0.4</v>
          </cell>
          <cell r="H33">
            <v>60</v>
          </cell>
          <cell r="I33">
            <v>5237</v>
          </cell>
          <cell r="J33">
            <v>-132</v>
          </cell>
          <cell r="K33">
            <v>0</v>
          </cell>
          <cell r="L33">
            <v>1200</v>
          </cell>
          <cell r="M33">
            <v>0</v>
          </cell>
          <cell r="O33">
            <v>600</v>
          </cell>
          <cell r="Q33">
            <v>1200</v>
          </cell>
          <cell r="R33">
            <v>1000</v>
          </cell>
          <cell r="S33">
            <v>1021</v>
          </cell>
          <cell r="T33">
            <v>1800</v>
          </cell>
          <cell r="U33">
            <v>10.15181194906954</v>
          </cell>
          <cell r="V33">
            <v>4.471106758080313</v>
          </cell>
          <cell r="Y33">
            <v>1131.8</v>
          </cell>
          <cell r="Z33">
            <v>1078.4000000000001</v>
          </cell>
          <cell r="AA33">
            <v>1099.2</v>
          </cell>
          <cell r="AB33">
            <v>833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221</v>
          </cell>
          <cell r="D34">
            <v>413</v>
          </cell>
          <cell r="E34">
            <v>407</v>
          </cell>
          <cell r="F34">
            <v>223</v>
          </cell>
          <cell r="G34">
            <v>0.5</v>
          </cell>
          <cell r="H34" t="e">
            <v>#N/A</v>
          </cell>
          <cell r="I34">
            <v>410</v>
          </cell>
          <cell r="J34">
            <v>-3</v>
          </cell>
          <cell r="K34">
            <v>40</v>
          </cell>
          <cell r="L34">
            <v>240</v>
          </cell>
          <cell r="M34">
            <v>0</v>
          </cell>
          <cell r="O34">
            <v>120</v>
          </cell>
          <cell r="Q34">
            <v>40</v>
          </cell>
          <cell r="R34">
            <v>80</v>
          </cell>
          <cell r="S34">
            <v>81.400000000000006</v>
          </cell>
          <cell r="T34">
            <v>80</v>
          </cell>
          <cell r="U34">
            <v>10.11056511056511</v>
          </cell>
          <cell r="V34">
            <v>2.7395577395577395</v>
          </cell>
          <cell r="Y34">
            <v>73.599999999999994</v>
          </cell>
          <cell r="Z34">
            <v>98.8</v>
          </cell>
          <cell r="AA34">
            <v>79.2</v>
          </cell>
          <cell r="AB34">
            <v>70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33</v>
          </cell>
          <cell r="D35">
            <v>3711</v>
          </cell>
          <cell r="E35">
            <v>1538</v>
          </cell>
          <cell r="F35">
            <v>1919</v>
          </cell>
          <cell r="G35">
            <v>0.4</v>
          </cell>
          <cell r="H35">
            <v>60</v>
          </cell>
          <cell r="I35">
            <v>1784</v>
          </cell>
          <cell r="J35">
            <v>-246</v>
          </cell>
          <cell r="K35">
            <v>0</v>
          </cell>
          <cell r="L35">
            <v>600</v>
          </cell>
          <cell r="M35">
            <v>0</v>
          </cell>
          <cell r="O35">
            <v>200</v>
          </cell>
          <cell r="Q35">
            <v>200</v>
          </cell>
          <cell r="R35">
            <v>200</v>
          </cell>
          <cell r="S35">
            <v>307.60000000000002</v>
          </cell>
          <cell r="T35">
            <v>200</v>
          </cell>
          <cell r="U35">
            <v>10.789986996098829</v>
          </cell>
          <cell r="V35">
            <v>6.2386215864759427</v>
          </cell>
          <cell r="Y35">
            <v>334</v>
          </cell>
          <cell r="Z35">
            <v>267.60000000000002</v>
          </cell>
          <cell r="AA35">
            <v>340.4</v>
          </cell>
          <cell r="AB35">
            <v>245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-44</v>
          </cell>
          <cell r="D36">
            <v>11231</v>
          </cell>
          <cell r="E36">
            <v>5354</v>
          </cell>
          <cell r="F36">
            <v>3677</v>
          </cell>
          <cell r="G36">
            <v>0.4</v>
          </cell>
          <cell r="H36">
            <v>60</v>
          </cell>
          <cell r="I36">
            <v>5517</v>
          </cell>
          <cell r="J36">
            <v>-163</v>
          </cell>
          <cell r="K36">
            <v>0</v>
          </cell>
          <cell r="L36">
            <v>1800</v>
          </cell>
          <cell r="M36">
            <v>0</v>
          </cell>
          <cell r="O36">
            <v>400</v>
          </cell>
          <cell r="Q36">
            <v>2000</v>
          </cell>
          <cell r="R36">
            <v>1000</v>
          </cell>
          <cell r="S36">
            <v>1070.8</v>
          </cell>
          <cell r="T36">
            <v>1800</v>
          </cell>
          <cell r="U36">
            <v>9.9710496824803894</v>
          </cell>
          <cell r="V36">
            <v>3.4338812103100489</v>
          </cell>
          <cell r="Y36">
            <v>1021</v>
          </cell>
          <cell r="Z36">
            <v>929.4</v>
          </cell>
          <cell r="AA36">
            <v>993</v>
          </cell>
          <cell r="AB36">
            <v>588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49</v>
          </cell>
          <cell r="D37">
            <v>366</v>
          </cell>
          <cell r="E37">
            <v>212</v>
          </cell>
          <cell r="F37">
            <v>150</v>
          </cell>
          <cell r="G37">
            <v>0.1</v>
          </cell>
          <cell r="H37" t="e">
            <v>#N/A</v>
          </cell>
          <cell r="I37">
            <v>216</v>
          </cell>
          <cell r="J37">
            <v>-4</v>
          </cell>
          <cell r="K37">
            <v>40</v>
          </cell>
          <cell r="L37">
            <v>80</v>
          </cell>
          <cell r="M37">
            <v>0</v>
          </cell>
          <cell r="O37">
            <v>40</v>
          </cell>
          <cell r="Q37">
            <v>50</v>
          </cell>
          <cell r="S37">
            <v>42.4</v>
          </cell>
          <cell r="T37">
            <v>40</v>
          </cell>
          <cell r="U37">
            <v>9.433962264150944</v>
          </cell>
          <cell r="V37">
            <v>3.5377358490566038</v>
          </cell>
          <cell r="Y37">
            <v>52.2</v>
          </cell>
          <cell r="Z37">
            <v>46.8</v>
          </cell>
          <cell r="AA37">
            <v>47.6</v>
          </cell>
          <cell r="AB37">
            <v>42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857</v>
          </cell>
          <cell r="D38">
            <v>5092</v>
          </cell>
          <cell r="E38">
            <v>3908</v>
          </cell>
          <cell r="F38">
            <v>494</v>
          </cell>
          <cell r="G38">
            <v>0.1</v>
          </cell>
          <cell r="H38">
            <v>60</v>
          </cell>
          <cell r="I38">
            <v>3908</v>
          </cell>
          <cell r="J38">
            <v>0</v>
          </cell>
          <cell r="K38">
            <v>280</v>
          </cell>
          <cell r="L38">
            <v>2800</v>
          </cell>
          <cell r="M38">
            <v>700</v>
          </cell>
          <cell r="O38">
            <v>700</v>
          </cell>
          <cell r="Q38">
            <v>980</v>
          </cell>
          <cell r="R38">
            <v>980</v>
          </cell>
          <cell r="S38">
            <v>781.6</v>
          </cell>
          <cell r="T38">
            <v>420</v>
          </cell>
          <cell r="U38">
            <v>9.408904810644831</v>
          </cell>
          <cell r="V38">
            <v>0.63203684749232347</v>
          </cell>
          <cell r="Y38">
            <v>668.4</v>
          </cell>
          <cell r="Z38">
            <v>682.4</v>
          </cell>
          <cell r="AA38">
            <v>602.6</v>
          </cell>
          <cell r="AB38">
            <v>466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267</v>
          </cell>
          <cell r="D39">
            <v>6787</v>
          </cell>
          <cell r="E39">
            <v>3008</v>
          </cell>
          <cell r="F39">
            <v>1811</v>
          </cell>
          <cell r="G39">
            <v>0.1</v>
          </cell>
          <cell r="H39">
            <v>60</v>
          </cell>
          <cell r="I39">
            <v>3076</v>
          </cell>
          <cell r="J39">
            <v>-68</v>
          </cell>
          <cell r="K39">
            <v>140</v>
          </cell>
          <cell r="L39">
            <v>980</v>
          </cell>
          <cell r="M39">
            <v>420</v>
          </cell>
          <cell r="O39">
            <v>420</v>
          </cell>
          <cell r="Q39">
            <v>840</v>
          </cell>
          <cell r="R39">
            <v>560</v>
          </cell>
          <cell r="S39">
            <v>601.6</v>
          </cell>
          <cell r="T39">
            <v>420</v>
          </cell>
          <cell r="U39">
            <v>9.2935505319148941</v>
          </cell>
          <cell r="V39">
            <v>3.0103058510638299</v>
          </cell>
          <cell r="Y39">
            <v>562.79999999999995</v>
          </cell>
          <cell r="Z39">
            <v>572.6</v>
          </cell>
          <cell r="AA39">
            <v>594.6</v>
          </cell>
          <cell r="AB39">
            <v>444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224</v>
          </cell>
          <cell r="D40">
            <v>3398</v>
          </cell>
          <cell r="E40">
            <v>2072</v>
          </cell>
          <cell r="F40">
            <v>478</v>
          </cell>
          <cell r="G40">
            <v>0.1</v>
          </cell>
          <cell r="H40" t="e">
            <v>#N/A</v>
          </cell>
          <cell r="I40">
            <v>2051</v>
          </cell>
          <cell r="J40">
            <v>21</v>
          </cell>
          <cell r="K40">
            <v>150</v>
          </cell>
          <cell r="L40">
            <v>1000</v>
          </cell>
          <cell r="M40">
            <v>400</v>
          </cell>
          <cell r="O40">
            <v>240</v>
          </cell>
          <cell r="Q40">
            <v>700</v>
          </cell>
          <cell r="R40">
            <v>500</v>
          </cell>
          <cell r="S40">
            <v>414.4</v>
          </cell>
          <cell r="T40">
            <v>300</v>
          </cell>
          <cell r="U40">
            <v>9.0926640926640925</v>
          </cell>
          <cell r="V40">
            <v>1.1534749034749034</v>
          </cell>
          <cell r="Y40">
            <v>267.2</v>
          </cell>
          <cell r="Z40">
            <v>322.39999999999998</v>
          </cell>
          <cell r="AA40">
            <v>326.39999999999998</v>
          </cell>
          <cell r="AB40">
            <v>255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43.131</v>
          </cell>
          <cell r="D41">
            <v>53.654000000000003</v>
          </cell>
          <cell r="E41">
            <v>60.755000000000003</v>
          </cell>
          <cell r="F41">
            <v>30.03</v>
          </cell>
          <cell r="G41">
            <v>1</v>
          </cell>
          <cell r="H41">
            <v>45</v>
          </cell>
          <cell r="I41">
            <v>62</v>
          </cell>
          <cell r="J41">
            <v>-1.2449999999999974</v>
          </cell>
          <cell r="K41">
            <v>10</v>
          </cell>
          <cell r="L41">
            <v>20</v>
          </cell>
          <cell r="M41">
            <v>10</v>
          </cell>
          <cell r="Q41">
            <v>20</v>
          </cell>
          <cell r="R41">
            <v>10</v>
          </cell>
          <cell r="S41">
            <v>12.151</v>
          </cell>
          <cell r="T41">
            <v>10</v>
          </cell>
          <cell r="U41">
            <v>9.0552217924450673</v>
          </cell>
          <cell r="V41">
            <v>2.4714015307382109</v>
          </cell>
          <cell r="Y41">
            <v>12.232800000000001</v>
          </cell>
          <cell r="Z41">
            <v>13.6694</v>
          </cell>
          <cell r="AA41">
            <v>12.179399999999999</v>
          </cell>
          <cell r="AB41">
            <v>28.864999999999998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-4</v>
          </cell>
          <cell r="D42">
            <v>297</v>
          </cell>
          <cell r="E42">
            <v>236</v>
          </cell>
          <cell r="F42">
            <v>32</v>
          </cell>
          <cell r="G42">
            <v>0.3</v>
          </cell>
          <cell r="H42">
            <v>45</v>
          </cell>
          <cell r="I42">
            <v>382</v>
          </cell>
          <cell r="J42">
            <v>-146</v>
          </cell>
          <cell r="K42">
            <v>30</v>
          </cell>
          <cell r="L42">
            <v>60</v>
          </cell>
          <cell r="M42">
            <v>150</v>
          </cell>
          <cell r="O42">
            <v>60</v>
          </cell>
          <cell r="Q42">
            <v>120</v>
          </cell>
          <cell r="R42">
            <v>90</v>
          </cell>
          <cell r="S42">
            <v>47.2</v>
          </cell>
          <cell r="T42">
            <v>90</v>
          </cell>
          <cell r="U42">
            <v>13.389830508474576</v>
          </cell>
          <cell r="V42">
            <v>0.67796610169491522</v>
          </cell>
          <cell r="Y42">
            <v>70.2</v>
          </cell>
          <cell r="Z42">
            <v>57.6</v>
          </cell>
          <cell r="AA42">
            <v>59.8</v>
          </cell>
          <cell r="AB42">
            <v>11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134.608</v>
          </cell>
          <cell r="D43">
            <v>661.66499999999996</v>
          </cell>
          <cell r="E43">
            <v>539.63599999999997</v>
          </cell>
          <cell r="F43">
            <v>243.297</v>
          </cell>
          <cell r="G43">
            <v>1</v>
          </cell>
          <cell r="H43">
            <v>45</v>
          </cell>
          <cell r="I43">
            <v>535</v>
          </cell>
          <cell r="J43">
            <v>4.6359999999999673</v>
          </cell>
          <cell r="K43">
            <v>40</v>
          </cell>
          <cell r="L43">
            <v>200</v>
          </cell>
          <cell r="M43">
            <v>50</v>
          </cell>
          <cell r="O43">
            <v>50</v>
          </cell>
          <cell r="Q43">
            <v>200</v>
          </cell>
          <cell r="R43">
            <v>120</v>
          </cell>
          <cell r="S43">
            <v>107.9272</v>
          </cell>
          <cell r="T43">
            <v>100</v>
          </cell>
          <cell r="U43">
            <v>9.296053265534546</v>
          </cell>
          <cell r="V43">
            <v>2.2542695446560272</v>
          </cell>
          <cell r="Y43">
            <v>97.589399999999998</v>
          </cell>
          <cell r="Z43">
            <v>102.4704</v>
          </cell>
          <cell r="AA43">
            <v>95.227000000000004</v>
          </cell>
          <cell r="AB43">
            <v>72.418000000000006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76</v>
          </cell>
          <cell r="D44">
            <v>77</v>
          </cell>
          <cell r="E44">
            <v>96</v>
          </cell>
          <cell r="F44">
            <v>52</v>
          </cell>
          <cell r="G44">
            <v>0.4</v>
          </cell>
          <cell r="H44" t="e">
            <v>#N/A</v>
          </cell>
          <cell r="I44">
            <v>100</v>
          </cell>
          <cell r="J44">
            <v>-4</v>
          </cell>
          <cell r="K44">
            <v>0</v>
          </cell>
          <cell r="L44">
            <v>80</v>
          </cell>
          <cell r="M44">
            <v>0</v>
          </cell>
          <cell r="R44">
            <v>40</v>
          </cell>
          <cell r="S44">
            <v>19.2</v>
          </cell>
          <cell r="U44">
            <v>8.9583333333333339</v>
          </cell>
          <cell r="V44">
            <v>2.7083333333333335</v>
          </cell>
          <cell r="Y44">
            <v>16</v>
          </cell>
          <cell r="Z44">
            <v>18</v>
          </cell>
          <cell r="AA44">
            <v>19.399999999999999</v>
          </cell>
          <cell r="AB44">
            <v>8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276</v>
          </cell>
          <cell r="D45">
            <v>420</v>
          </cell>
          <cell r="E45">
            <v>623</v>
          </cell>
          <cell r="F45">
            <v>29</v>
          </cell>
          <cell r="G45">
            <v>0.09</v>
          </cell>
          <cell r="H45">
            <v>45</v>
          </cell>
          <cell r="I45">
            <v>636</v>
          </cell>
          <cell r="J45">
            <v>-13</v>
          </cell>
          <cell r="K45">
            <v>0</v>
          </cell>
          <cell r="L45">
            <v>360</v>
          </cell>
          <cell r="M45">
            <v>240</v>
          </cell>
          <cell r="O45">
            <v>120</v>
          </cell>
          <cell r="Q45">
            <v>240</v>
          </cell>
          <cell r="R45">
            <v>120</v>
          </cell>
          <cell r="S45">
            <v>124.6</v>
          </cell>
          <cell r="T45">
            <v>80</v>
          </cell>
          <cell r="U45">
            <v>9.5425361155698241</v>
          </cell>
          <cell r="V45">
            <v>0.23274478330658108</v>
          </cell>
          <cell r="Y45">
            <v>109.2</v>
          </cell>
          <cell r="Z45">
            <v>139.6</v>
          </cell>
          <cell r="AA45">
            <v>149.80000000000001</v>
          </cell>
          <cell r="AB45">
            <v>13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70</v>
          </cell>
          <cell r="D46">
            <v>134</v>
          </cell>
          <cell r="E46">
            <v>94</v>
          </cell>
          <cell r="F46">
            <v>102</v>
          </cell>
          <cell r="G46">
            <v>0.4</v>
          </cell>
          <cell r="H46" t="e">
            <v>#N/A</v>
          </cell>
          <cell r="I46">
            <v>96</v>
          </cell>
          <cell r="J46">
            <v>-2</v>
          </cell>
          <cell r="K46">
            <v>0</v>
          </cell>
          <cell r="L46">
            <v>0</v>
          </cell>
          <cell r="M46">
            <v>0</v>
          </cell>
          <cell r="Q46">
            <v>40</v>
          </cell>
          <cell r="S46">
            <v>18.8</v>
          </cell>
          <cell r="T46">
            <v>40</v>
          </cell>
          <cell r="U46">
            <v>9.6808510638297864</v>
          </cell>
          <cell r="V46">
            <v>5.4255319148936172</v>
          </cell>
          <cell r="Y46">
            <v>18.8</v>
          </cell>
          <cell r="Z46">
            <v>21.6</v>
          </cell>
          <cell r="AA46">
            <v>21.4</v>
          </cell>
          <cell r="AB46">
            <v>10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614</v>
          </cell>
          <cell r="D47">
            <v>5334</v>
          </cell>
          <cell r="E47">
            <v>3831</v>
          </cell>
          <cell r="F47">
            <v>1715</v>
          </cell>
          <cell r="G47">
            <v>0.3</v>
          </cell>
          <cell r="H47" t="e">
            <v>#N/A</v>
          </cell>
          <cell r="I47">
            <v>3707</v>
          </cell>
          <cell r="J47">
            <v>124</v>
          </cell>
          <cell r="K47">
            <v>240</v>
          </cell>
          <cell r="L47">
            <v>1480</v>
          </cell>
          <cell r="M47">
            <v>480</v>
          </cell>
          <cell r="O47">
            <v>480</v>
          </cell>
          <cell r="Q47">
            <v>1400</v>
          </cell>
          <cell r="R47">
            <v>720</v>
          </cell>
          <cell r="S47">
            <v>766.2</v>
          </cell>
          <cell r="T47">
            <v>480</v>
          </cell>
          <cell r="U47">
            <v>9.1294701122422346</v>
          </cell>
          <cell r="V47">
            <v>2.2383189767684675</v>
          </cell>
          <cell r="Y47">
            <v>641.6</v>
          </cell>
          <cell r="Z47">
            <v>712</v>
          </cell>
          <cell r="AA47">
            <v>696.6</v>
          </cell>
          <cell r="AB47">
            <v>535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708</v>
          </cell>
          <cell r="D48">
            <v>10759</v>
          </cell>
          <cell r="E48">
            <v>6064</v>
          </cell>
          <cell r="F48">
            <v>3175</v>
          </cell>
          <cell r="G48">
            <v>0.35</v>
          </cell>
          <cell r="H48">
            <v>45</v>
          </cell>
          <cell r="I48">
            <v>6174</v>
          </cell>
          <cell r="J48">
            <v>-110</v>
          </cell>
          <cell r="K48">
            <v>200</v>
          </cell>
          <cell r="L48">
            <v>2200</v>
          </cell>
          <cell r="M48">
            <v>400</v>
          </cell>
          <cell r="O48">
            <v>600</v>
          </cell>
          <cell r="Q48">
            <v>2400</v>
          </cell>
          <cell r="R48">
            <v>1200</v>
          </cell>
          <cell r="S48">
            <v>1212.8</v>
          </cell>
          <cell r="T48">
            <v>800</v>
          </cell>
          <cell r="U48">
            <v>9.0493073878627968</v>
          </cell>
          <cell r="V48">
            <v>2.6179089709762535</v>
          </cell>
          <cell r="Y48">
            <v>1112.8</v>
          </cell>
          <cell r="Z48">
            <v>1126.2</v>
          </cell>
          <cell r="AA48">
            <v>1135.4000000000001</v>
          </cell>
          <cell r="AB48">
            <v>926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737</v>
          </cell>
          <cell r="D49">
            <v>3348</v>
          </cell>
          <cell r="E49">
            <v>2546</v>
          </cell>
          <cell r="F49">
            <v>1491</v>
          </cell>
          <cell r="G49">
            <v>0.41</v>
          </cell>
          <cell r="H49">
            <v>45</v>
          </cell>
          <cell r="I49">
            <v>2547</v>
          </cell>
          <cell r="J49">
            <v>-1</v>
          </cell>
          <cell r="K49">
            <v>240</v>
          </cell>
          <cell r="L49">
            <v>840</v>
          </cell>
          <cell r="M49">
            <v>0</v>
          </cell>
          <cell r="O49">
            <v>240</v>
          </cell>
          <cell r="Q49">
            <v>840</v>
          </cell>
          <cell r="R49">
            <v>600</v>
          </cell>
          <cell r="S49">
            <v>509.2</v>
          </cell>
          <cell r="T49">
            <v>320</v>
          </cell>
          <cell r="U49">
            <v>8.9768263943440694</v>
          </cell>
          <cell r="V49">
            <v>2.9281225451688924</v>
          </cell>
          <cell r="Y49">
            <v>542.79999999999995</v>
          </cell>
          <cell r="Z49">
            <v>581</v>
          </cell>
          <cell r="AA49">
            <v>521.79999999999995</v>
          </cell>
          <cell r="AB49">
            <v>394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156</v>
          </cell>
          <cell r="D50">
            <v>1711</v>
          </cell>
          <cell r="E50">
            <v>1280</v>
          </cell>
          <cell r="F50">
            <v>550</v>
          </cell>
          <cell r="G50">
            <v>0.41</v>
          </cell>
          <cell r="H50" t="e">
            <v>#N/A</v>
          </cell>
          <cell r="I50">
            <v>1318</v>
          </cell>
          <cell r="J50">
            <v>-38</v>
          </cell>
          <cell r="K50">
            <v>90</v>
          </cell>
          <cell r="L50">
            <v>400</v>
          </cell>
          <cell r="M50">
            <v>250</v>
          </cell>
          <cell r="O50">
            <v>120</v>
          </cell>
          <cell r="Q50">
            <v>450</v>
          </cell>
          <cell r="R50">
            <v>280</v>
          </cell>
          <cell r="S50">
            <v>256</v>
          </cell>
          <cell r="T50">
            <v>150</v>
          </cell>
          <cell r="U50">
            <v>8.9453125</v>
          </cell>
          <cell r="V50">
            <v>2.1484375</v>
          </cell>
          <cell r="Y50">
            <v>217.8</v>
          </cell>
          <cell r="Z50">
            <v>233.2</v>
          </cell>
          <cell r="AA50">
            <v>236.4</v>
          </cell>
          <cell r="AB50">
            <v>180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204</v>
          </cell>
          <cell r="D51">
            <v>762</v>
          </cell>
          <cell r="E51">
            <v>644</v>
          </cell>
          <cell r="F51">
            <v>312</v>
          </cell>
          <cell r="G51">
            <v>0.36</v>
          </cell>
          <cell r="H51" t="e">
            <v>#N/A</v>
          </cell>
          <cell r="I51">
            <v>642</v>
          </cell>
          <cell r="J51">
            <v>2</v>
          </cell>
          <cell r="K51">
            <v>60</v>
          </cell>
          <cell r="L51">
            <v>180</v>
          </cell>
          <cell r="M51">
            <v>120</v>
          </cell>
          <cell r="O51">
            <v>60</v>
          </cell>
          <cell r="Q51">
            <v>240</v>
          </cell>
          <cell r="R51">
            <v>120</v>
          </cell>
          <cell r="S51">
            <v>128.80000000000001</v>
          </cell>
          <cell r="T51">
            <v>60</v>
          </cell>
          <cell r="U51">
            <v>8.9440993788819867</v>
          </cell>
          <cell r="V51">
            <v>2.4223602484472049</v>
          </cell>
          <cell r="Y51">
            <v>141.19999999999999</v>
          </cell>
          <cell r="Z51">
            <v>136</v>
          </cell>
          <cell r="AA51">
            <v>124.4</v>
          </cell>
          <cell r="AB51">
            <v>83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29</v>
          </cell>
          <cell r="D52">
            <v>426</v>
          </cell>
          <cell r="E52">
            <v>257</v>
          </cell>
          <cell r="F52">
            <v>122</v>
          </cell>
          <cell r="G52">
            <v>0.33</v>
          </cell>
          <cell r="H52" t="e">
            <v>#N/A</v>
          </cell>
          <cell r="I52">
            <v>264</v>
          </cell>
          <cell r="J52">
            <v>-7</v>
          </cell>
          <cell r="K52">
            <v>40</v>
          </cell>
          <cell r="L52">
            <v>40</v>
          </cell>
          <cell r="M52">
            <v>40</v>
          </cell>
          <cell r="O52">
            <v>40</v>
          </cell>
          <cell r="Q52">
            <v>120</v>
          </cell>
          <cell r="R52">
            <v>40</v>
          </cell>
          <cell r="S52">
            <v>51.4</v>
          </cell>
          <cell r="T52">
            <v>40</v>
          </cell>
          <cell r="U52">
            <v>9.3774319066147864</v>
          </cell>
          <cell r="V52">
            <v>2.3735408560311284</v>
          </cell>
          <cell r="Y52">
            <v>50.4</v>
          </cell>
          <cell r="Z52">
            <v>47.6</v>
          </cell>
          <cell r="AA52">
            <v>48.8</v>
          </cell>
          <cell r="AB52">
            <v>30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127</v>
          </cell>
          <cell r="D53">
            <v>639</v>
          </cell>
          <cell r="E53">
            <v>272</v>
          </cell>
          <cell r="F53">
            <v>446</v>
          </cell>
          <cell r="G53">
            <v>0.33</v>
          </cell>
          <cell r="H53" t="e">
            <v>#N/A</v>
          </cell>
          <cell r="I53">
            <v>276</v>
          </cell>
          <cell r="J53">
            <v>-4</v>
          </cell>
          <cell r="K53">
            <v>0</v>
          </cell>
          <cell r="L53">
            <v>0</v>
          </cell>
          <cell r="M53">
            <v>0</v>
          </cell>
          <cell r="S53">
            <v>54.4</v>
          </cell>
          <cell r="T53">
            <v>40</v>
          </cell>
          <cell r="U53">
            <v>8.9338235294117645</v>
          </cell>
          <cell r="V53">
            <v>8.1985294117647065</v>
          </cell>
          <cell r="Y53">
            <v>43.2</v>
          </cell>
          <cell r="Z53">
            <v>64</v>
          </cell>
          <cell r="AA53">
            <v>46.4</v>
          </cell>
          <cell r="AB53">
            <v>28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336</v>
          </cell>
          <cell r="D54">
            <v>621</v>
          </cell>
          <cell r="E54">
            <v>638</v>
          </cell>
          <cell r="F54">
            <v>242</v>
          </cell>
          <cell r="G54">
            <v>0.33</v>
          </cell>
          <cell r="H54" t="e">
            <v>#N/A</v>
          </cell>
          <cell r="I54">
            <v>664</v>
          </cell>
          <cell r="J54">
            <v>-26</v>
          </cell>
          <cell r="K54">
            <v>0</v>
          </cell>
          <cell r="L54">
            <v>280</v>
          </cell>
          <cell r="M54">
            <v>120</v>
          </cell>
          <cell r="O54">
            <v>80</v>
          </cell>
          <cell r="Q54">
            <v>240</v>
          </cell>
          <cell r="R54">
            <v>120</v>
          </cell>
          <cell r="S54">
            <v>127.6</v>
          </cell>
          <cell r="T54">
            <v>80</v>
          </cell>
          <cell r="U54">
            <v>9.1065830721003138</v>
          </cell>
          <cell r="V54">
            <v>1.896551724137931</v>
          </cell>
          <cell r="Y54">
            <v>84.2</v>
          </cell>
          <cell r="Z54">
            <v>126.2</v>
          </cell>
          <cell r="AA54">
            <v>88.2</v>
          </cell>
          <cell r="AB54">
            <v>83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-70.102000000000004</v>
          </cell>
          <cell r="D55">
            <v>2840.0770000000002</v>
          </cell>
          <cell r="E55">
            <v>1060</v>
          </cell>
          <cell r="F55">
            <v>1723</v>
          </cell>
          <cell r="G55">
            <v>1</v>
          </cell>
          <cell r="H55" t="e">
            <v>#N/A</v>
          </cell>
          <cell r="I55">
            <v>990.2</v>
          </cell>
          <cell r="J55">
            <v>69.799999999999955</v>
          </cell>
          <cell r="K55">
            <v>160</v>
          </cell>
          <cell r="L55">
            <v>100</v>
          </cell>
          <cell r="M55">
            <v>0</v>
          </cell>
          <cell r="S55">
            <v>212</v>
          </cell>
          <cell r="U55">
            <v>9.3537735849056602</v>
          </cell>
          <cell r="V55">
            <v>8.1273584905660385</v>
          </cell>
          <cell r="Y55">
            <v>291.2</v>
          </cell>
          <cell r="Z55">
            <v>310.39999999999998</v>
          </cell>
          <cell r="AA55">
            <v>355</v>
          </cell>
          <cell r="AB55">
            <v>143.321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572</v>
          </cell>
          <cell r="D56">
            <v>1979</v>
          </cell>
          <cell r="E56">
            <v>1642</v>
          </cell>
          <cell r="F56">
            <v>858</v>
          </cell>
          <cell r="G56">
            <v>0.4</v>
          </cell>
          <cell r="H56" t="e">
            <v>#N/A</v>
          </cell>
          <cell r="I56">
            <v>1635</v>
          </cell>
          <cell r="J56">
            <v>7</v>
          </cell>
          <cell r="K56">
            <v>240</v>
          </cell>
          <cell r="L56">
            <v>280</v>
          </cell>
          <cell r="M56">
            <v>0</v>
          </cell>
          <cell r="O56">
            <v>240</v>
          </cell>
          <cell r="Q56">
            <v>840</v>
          </cell>
          <cell r="R56">
            <v>360</v>
          </cell>
          <cell r="S56">
            <v>328.4</v>
          </cell>
          <cell r="T56">
            <v>240</v>
          </cell>
          <cell r="U56">
            <v>9.311814859926919</v>
          </cell>
          <cell r="V56">
            <v>2.6126674786845312</v>
          </cell>
          <cell r="Y56">
            <v>314</v>
          </cell>
          <cell r="Z56">
            <v>357.4</v>
          </cell>
          <cell r="AA56">
            <v>321.60000000000002</v>
          </cell>
          <cell r="AB56">
            <v>250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136</v>
          </cell>
          <cell r="D57">
            <v>250</v>
          </cell>
          <cell r="E57">
            <v>289</v>
          </cell>
          <cell r="F57">
            <v>13</v>
          </cell>
          <cell r="G57">
            <v>0.3</v>
          </cell>
          <cell r="H57" t="e">
            <v>#N/A</v>
          </cell>
          <cell r="I57">
            <v>285</v>
          </cell>
          <cell r="J57">
            <v>4</v>
          </cell>
          <cell r="K57">
            <v>0</v>
          </cell>
          <cell r="L57">
            <v>120</v>
          </cell>
          <cell r="M57">
            <v>80</v>
          </cell>
          <cell r="O57">
            <v>40</v>
          </cell>
          <cell r="Q57">
            <v>200</v>
          </cell>
          <cell r="R57">
            <v>40</v>
          </cell>
          <cell r="S57">
            <v>57.8</v>
          </cell>
          <cell r="T57">
            <v>40</v>
          </cell>
          <cell r="U57">
            <v>9.2214532871972317</v>
          </cell>
          <cell r="V57">
            <v>0.22491349480968859</v>
          </cell>
          <cell r="Y57">
            <v>50.6</v>
          </cell>
          <cell r="Z57">
            <v>46</v>
          </cell>
          <cell r="AA57">
            <v>64.599999999999994</v>
          </cell>
          <cell r="AB57">
            <v>16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62.320999999999998</v>
          </cell>
          <cell r="D58">
            <v>242.78299999999999</v>
          </cell>
          <cell r="E58">
            <v>249.636</v>
          </cell>
          <cell r="F58">
            <v>45.631999999999998</v>
          </cell>
          <cell r="G58">
            <v>1</v>
          </cell>
          <cell r="H58" t="e">
            <v>#N/A</v>
          </cell>
          <cell r="I58">
            <v>260.2</v>
          </cell>
          <cell r="J58">
            <v>-10.563999999999993</v>
          </cell>
          <cell r="K58">
            <v>40</v>
          </cell>
          <cell r="L58">
            <v>100</v>
          </cell>
          <cell r="M58">
            <v>500</v>
          </cell>
          <cell r="Q58">
            <v>1000</v>
          </cell>
          <cell r="R58">
            <v>200</v>
          </cell>
          <cell r="S58">
            <v>49.927199999999999</v>
          </cell>
          <cell r="T58">
            <v>200</v>
          </cell>
          <cell r="U58">
            <v>41.773462160906284</v>
          </cell>
          <cell r="V58">
            <v>0.91397074139947765</v>
          </cell>
          <cell r="Y58">
            <v>37.249600000000001</v>
          </cell>
          <cell r="Z58">
            <v>39.876400000000004</v>
          </cell>
          <cell r="AA58">
            <v>38.788799999999995</v>
          </cell>
          <cell r="AB58">
            <v>59.055999999999997</v>
          </cell>
          <cell r="AC58" t="str">
            <v>Витал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142.49</v>
          </cell>
          <cell r="D59">
            <v>359.798</v>
          </cell>
          <cell r="E59">
            <v>333.45</v>
          </cell>
          <cell r="F59">
            <v>165.79499999999999</v>
          </cell>
          <cell r="G59">
            <v>1</v>
          </cell>
          <cell r="H59" t="e">
            <v>#N/A</v>
          </cell>
          <cell r="I59">
            <v>327.7</v>
          </cell>
          <cell r="J59">
            <v>5.75</v>
          </cell>
          <cell r="K59">
            <v>50</v>
          </cell>
          <cell r="L59">
            <v>250</v>
          </cell>
          <cell r="M59">
            <v>0</v>
          </cell>
          <cell r="Q59">
            <v>100</v>
          </cell>
          <cell r="R59">
            <v>50</v>
          </cell>
          <cell r="S59">
            <v>66.69</v>
          </cell>
          <cell r="T59">
            <v>100</v>
          </cell>
          <cell r="U59">
            <v>10.733168391063128</v>
          </cell>
          <cell r="V59">
            <v>2.4860548807917229</v>
          </cell>
          <cell r="Y59">
            <v>51.088799999999999</v>
          </cell>
          <cell r="Z59">
            <v>61.826999999999998</v>
          </cell>
          <cell r="AA59">
            <v>54.034599999999998</v>
          </cell>
          <cell r="AB59">
            <v>57.795000000000002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214.364</v>
          </cell>
          <cell r="D60">
            <v>198.02699999999999</v>
          </cell>
          <cell r="E60">
            <v>283.74400000000003</v>
          </cell>
          <cell r="F60">
            <v>111.922</v>
          </cell>
          <cell r="G60">
            <v>1</v>
          </cell>
          <cell r="H60" t="e">
            <v>#N/A</v>
          </cell>
          <cell r="I60">
            <v>284.5</v>
          </cell>
          <cell r="J60">
            <v>-0.75599999999997181</v>
          </cell>
          <cell r="K60">
            <v>20</v>
          </cell>
          <cell r="L60">
            <v>80</v>
          </cell>
          <cell r="M60">
            <v>50</v>
          </cell>
          <cell r="O60">
            <v>30</v>
          </cell>
          <cell r="Q60">
            <v>140</v>
          </cell>
          <cell r="R60">
            <v>60</v>
          </cell>
          <cell r="S60">
            <v>56.748800000000003</v>
          </cell>
          <cell r="T60">
            <v>40</v>
          </cell>
          <cell r="U60">
            <v>9.3732730912371718</v>
          </cell>
          <cell r="V60">
            <v>1.9722355362580353</v>
          </cell>
          <cell r="Y60">
            <v>76.631799999999998</v>
          </cell>
          <cell r="Z60">
            <v>59.075800000000001</v>
          </cell>
          <cell r="AA60">
            <v>47.469000000000001</v>
          </cell>
          <cell r="AB60">
            <v>49.031999999999996</v>
          </cell>
          <cell r="AC60" t="str">
            <v>зв60</v>
          </cell>
          <cell r="AD60" t="e">
            <v>#N/A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110</v>
          </cell>
          <cell r="D61">
            <v>246</v>
          </cell>
          <cell r="E61">
            <v>218</v>
          </cell>
          <cell r="F61">
            <v>132</v>
          </cell>
          <cell r="G61">
            <v>0.27</v>
          </cell>
          <cell r="H61" t="e">
            <v>#N/A</v>
          </cell>
          <cell r="I61">
            <v>223</v>
          </cell>
          <cell r="J61">
            <v>-5</v>
          </cell>
          <cell r="K61">
            <v>40</v>
          </cell>
          <cell r="L61">
            <v>80</v>
          </cell>
          <cell r="M61">
            <v>0</v>
          </cell>
          <cell r="Q61">
            <v>80</v>
          </cell>
          <cell r="R61">
            <v>40</v>
          </cell>
          <cell r="S61">
            <v>43.6</v>
          </cell>
          <cell r="T61">
            <v>40</v>
          </cell>
          <cell r="U61">
            <v>9.4495412844036686</v>
          </cell>
          <cell r="V61">
            <v>3.0275229357798166</v>
          </cell>
          <cell r="Y61">
            <v>43.4</v>
          </cell>
          <cell r="Z61">
            <v>53.4</v>
          </cell>
          <cell r="AA61">
            <v>44.4</v>
          </cell>
          <cell r="AB61">
            <v>26</v>
          </cell>
          <cell r="AC61" t="str">
            <v>вит</v>
          </cell>
          <cell r="AD61" t="e">
            <v>#N/A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326</v>
          </cell>
          <cell r="D62">
            <v>1363</v>
          </cell>
          <cell r="E62">
            <v>452</v>
          </cell>
          <cell r="F62">
            <v>1206</v>
          </cell>
          <cell r="G62">
            <v>0.3</v>
          </cell>
          <cell r="H62" t="e">
            <v>#N/A</v>
          </cell>
          <cell r="I62">
            <v>480</v>
          </cell>
          <cell r="J62">
            <v>-28</v>
          </cell>
          <cell r="K62">
            <v>80</v>
          </cell>
          <cell r="L62">
            <v>0</v>
          </cell>
          <cell r="M62">
            <v>0</v>
          </cell>
          <cell r="S62">
            <v>90.4</v>
          </cell>
          <cell r="U62">
            <v>14.225663716814159</v>
          </cell>
          <cell r="V62">
            <v>13.340707964601769</v>
          </cell>
          <cell r="Y62">
            <v>103</v>
          </cell>
          <cell r="Z62">
            <v>98</v>
          </cell>
          <cell r="AA62">
            <v>210.6</v>
          </cell>
          <cell r="AB62">
            <v>122</v>
          </cell>
          <cell r="AC62" t="str">
            <v>вит</v>
          </cell>
          <cell r="AD62" t="e">
            <v>#N/A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4</v>
          </cell>
          <cell r="D63">
            <v>5</v>
          </cell>
          <cell r="E63">
            <v>5</v>
          </cell>
          <cell r="F63">
            <v>1</v>
          </cell>
          <cell r="G63">
            <v>0</v>
          </cell>
          <cell r="H63" t="e">
            <v>#N/A</v>
          </cell>
          <cell r="I63">
            <v>6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S63">
            <v>1</v>
          </cell>
          <cell r="U63">
            <v>1</v>
          </cell>
          <cell r="V63">
            <v>1</v>
          </cell>
          <cell r="Y63">
            <v>2.6</v>
          </cell>
          <cell r="Z63">
            <v>0.8</v>
          </cell>
          <cell r="AA63">
            <v>2</v>
          </cell>
          <cell r="AB63">
            <v>0</v>
          </cell>
          <cell r="AC63" t="str">
            <v>завод</v>
          </cell>
          <cell r="AD63" t="e">
            <v>#N/A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2110</v>
          </cell>
          <cell r="D64">
            <v>16219</v>
          </cell>
          <cell r="E64">
            <v>9226</v>
          </cell>
          <cell r="F64">
            <v>7226</v>
          </cell>
          <cell r="G64">
            <v>0.41</v>
          </cell>
          <cell r="H64" t="e">
            <v>#N/A</v>
          </cell>
          <cell r="I64">
            <v>9045</v>
          </cell>
          <cell r="J64">
            <v>181</v>
          </cell>
          <cell r="K64">
            <v>0</v>
          </cell>
          <cell r="L64">
            <v>2200</v>
          </cell>
          <cell r="M64">
            <v>0</v>
          </cell>
          <cell r="O64">
            <v>1200</v>
          </cell>
          <cell r="Q64">
            <v>3000</v>
          </cell>
          <cell r="R64">
            <v>2000</v>
          </cell>
          <cell r="S64">
            <v>1845.2</v>
          </cell>
          <cell r="T64">
            <v>2200</v>
          </cell>
          <cell r="U64">
            <v>9.6607413830479079</v>
          </cell>
          <cell r="V64">
            <v>3.9161066551051378</v>
          </cell>
          <cell r="Y64">
            <v>2058.1999999999998</v>
          </cell>
          <cell r="Z64">
            <v>2049</v>
          </cell>
          <cell r="AA64">
            <v>1999.4</v>
          </cell>
          <cell r="AB64">
            <v>1241</v>
          </cell>
          <cell r="AC64">
            <v>0</v>
          </cell>
          <cell r="AD64" t="e">
            <v>#N/A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1890.07</v>
          </cell>
          <cell r="D65">
            <v>7556.0590000000002</v>
          </cell>
          <cell r="E65">
            <v>6028</v>
          </cell>
          <cell r="F65">
            <v>2756</v>
          </cell>
          <cell r="G65">
            <v>1</v>
          </cell>
          <cell r="H65" t="e">
            <v>#N/A</v>
          </cell>
          <cell r="I65">
            <v>5447.4</v>
          </cell>
          <cell r="J65">
            <v>580.60000000000036</v>
          </cell>
          <cell r="K65">
            <v>0</v>
          </cell>
          <cell r="L65">
            <v>3200</v>
          </cell>
          <cell r="M65">
            <v>550</v>
          </cell>
          <cell r="N65">
            <v>-100</v>
          </cell>
          <cell r="O65">
            <v>800</v>
          </cell>
          <cell r="Q65">
            <v>1600</v>
          </cell>
          <cell r="R65">
            <v>1400</v>
          </cell>
          <cell r="S65">
            <v>1205.5999999999999</v>
          </cell>
          <cell r="T65">
            <v>1200</v>
          </cell>
          <cell r="U65">
            <v>9.4608493696084945</v>
          </cell>
          <cell r="V65">
            <v>2.285998672859987</v>
          </cell>
          <cell r="Y65">
            <v>1152.4000000000001</v>
          </cell>
          <cell r="Z65">
            <v>1220.5999999999999</v>
          </cell>
          <cell r="AA65">
            <v>1066.5999999999999</v>
          </cell>
          <cell r="AB65">
            <v>1106.9860000000001</v>
          </cell>
          <cell r="AC65" t="str">
            <v>м2400</v>
          </cell>
          <cell r="AD65" t="e">
            <v>#N/A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874</v>
          </cell>
          <cell r="D66">
            <v>2734</v>
          </cell>
          <cell r="E66">
            <v>2449</v>
          </cell>
          <cell r="F66">
            <v>1091</v>
          </cell>
          <cell r="G66">
            <v>0.35</v>
          </cell>
          <cell r="H66" t="e">
            <v>#N/A</v>
          </cell>
          <cell r="I66">
            <v>2493</v>
          </cell>
          <cell r="J66">
            <v>-44</v>
          </cell>
          <cell r="K66">
            <v>480</v>
          </cell>
          <cell r="L66">
            <v>720</v>
          </cell>
          <cell r="M66">
            <v>0</v>
          </cell>
          <cell r="O66">
            <v>240</v>
          </cell>
          <cell r="Q66">
            <v>1080</v>
          </cell>
          <cell r="R66">
            <v>480</v>
          </cell>
          <cell r="S66">
            <v>489.8</v>
          </cell>
          <cell r="T66">
            <v>480</v>
          </cell>
          <cell r="U66">
            <v>9.3323805634953043</v>
          </cell>
          <cell r="V66">
            <v>2.2274397713352387</v>
          </cell>
          <cell r="Y66">
            <v>522.20000000000005</v>
          </cell>
          <cell r="Z66">
            <v>513.79999999999995</v>
          </cell>
          <cell r="AA66">
            <v>452.4</v>
          </cell>
          <cell r="AB66">
            <v>392</v>
          </cell>
          <cell r="AC66" t="str">
            <v>м960</v>
          </cell>
          <cell r="AD66" t="e">
            <v>#N/A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183</v>
          </cell>
          <cell r="D67">
            <v>31</v>
          </cell>
          <cell r="E67">
            <v>123</v>
          </cell>
          <cell r="F67">
            <v>57</v>
          </cell>
          <cell r="G67">
            <v>0.6</v>
          </cell>
          <cell r="H67" t="e">
            <v>#N/A</v>
          </cell>
          <cell r="I67">
            <v>150</v>
          </cell>
          <cell r="J67">
            <v>-27</v>
          </cell>
          <cell r="K67">
            <v>0</v>
          </cell>
          <cell r="L67">
            <v>20</v>
          </cell>
          <cell r="M67">
            <v>80</v>
          </cell>
          <cell r="Q67">
            <v>40</v>
          </cell>
          <cell r="S67">
            <v>24.6</v>
          </cell>
          <cell r="T67">
            <v>40</v>
          </cell>
          <cell r="U67">
            <v>9.6341463414634134</v>
          </cell>
          <cell r="V67">
            <v>2.3170731707317072</v>
          </cell>
          <cell r="Y67">
            <v>27.6</v>
          </cell>
          <cell r="Z67">
            <v>24</v>
          </cell>
          <cell r="AA67">
            <v>16.600000000000001</v>
          </cell>
          <cell r="AB67">
            <v>41</v>
          </cell>
          <cell r="AC67" t="str">
            <v>увел</v>
          </cell>
          <cell r="AD67" t="e">
            <v>#N/A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97.588999999999999</v>
          </cell>
          <cell r="D68">
            <v>172.18600000000001</v>
          </cell>
          <cell r="E68">
            <v>141.91399999999999</v>
          </cell>
          <cell r="F68">
            <v>118.505</v>
          </cell>
          <cell r="G68">
            <v>1</v>
          </cell>
          <cell r="H68" t="e">
            <v>#N/A</v>
          </cell>
          <cell r="I68">
            <v>145.6</v>
          </cell>
          <cell r="J68">
            <v>-3.686000000000007</v>
          </cell>
          <cell r="K68">
            <v>40</v>
          </cell>
          <cell r="L68">
            <v>0</v>
          </cell>
          <cell r="M68">
            <v>0</v>
          </cell>
          <cell r="O68">
            <v>40</v>
          </cell>
          <cell r="Q68">
            <v>40</v>
          </cell>
          <cell r="R68">
            <v>40</v>
          </cell>
          <cell r="S68">
            <v>28.382799999999996</v>
          </cell>
          <cell r="U68">
            <v>9.812456840058065</v>
          </cell>
          <cell r="V68">
            <v>4.175239934044563</v>
          </cell>
          <cell r="Y68">
            <v>29.696800000000003</v>
          </cell>
          <cell r="Z68">
            <v>27.768000000000001</v>
          </cell>
          <cell r="AA68">
            <v>32.5732</v>
          </cell>
          <cell r="AB68">
            <v>15.007</v>
          </cell>
          <cell r="AC68" t="str">
            <v>увел</v>
          </cell>
          <cell r="AD68" t="e">
            <v>#N/A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624</v>
          </cell>
          <cell r="D69">
            <v>4004</v>
          </cell>
          <cell r="E69">
            <v>2961</v>
          </cell>
          <cell r="F69">
            <v>1586</v>
          </cell>
          <cell r="G69">
            <v>0.4</v>
          </cell>
          <cell r="H69" t="e">
            <v>#N/A</v>
          </cell>
          <cell r="I69">
            <v>2992</v>
          </cell>
          <cell r="J69">
            <v>-31</v>
          </cell>
          <cell r="K69">
            <v>480</v>
          </cell>
          <cell r="L69">
            <v>720</v>
          </cell>
          <cell r="M69">
            <v>240</v>
          </cell>
          <cell r="O69">
            <v>480</v>
          </cell>
          <cell r="Q69">
            <v>1080</v>
          </cell>
          <cell r="R69">
            <v>640</v>
          </cell>
          <cell r="S69">
            <v>592.20000000000005</v>
          </cell>
          <cell r="T69">
            <v>480</v>
          </cell>
          <cell r="U69">
            <v>9.6352583586626128</v>
          </cell>
          <cell r="V69">
            <v>2.6781492738939545</v>
          </cell>
          <cell r="Y69">
            <v>545.4</v>
          </cell>
          <cell r="Z69">
            <v>595.79999999999995</v>
          </cell>
          <cell r="AA69">
            <v>577.20000000000005</v>
          </cell>
          <cell r="AB69">
            <v>511</v>
          </cell>
          <cell r="AC69" t="str">
            <v>м840</v>
          </cell>
          <cell r="AD69" t="e">
            <v>#N/A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-71</v>
          </cell>
          <cell r="D70">
            <v>10268</v>
          </cell>
          <cell r="E70">
            <v>6537</v>
          </cell>
          <cell r="F70">
            <v>3075</v>
          </cell>
          <cell r="G70">
            <v>0.41</v>
          </cell>
          <cell r="H70" t="e">
            <v>#N/A</v>
          </cell>
          <cell r="I70">
            <v>7638</v>
          </cell>
          <cell r="J70">
            <v>-1101</v>
          </cell>
          <cell r="K70">
            <v>500</v>
          </cell>
          <cell r="L70">
            <v>2500</v>
          </cell>
          <cell r="M70">
            <v>400</v>
          </cell>
          <cell r="O70">
            <v>1200</v>
          </cell>
          <cell r="Q70">
            <v>2600</v>
          </cell>
          <cell r="R70">
            <v>1300</v>
          </cell>
          <cell r="S70">
            <v>1307.4000000000001</v>
          </cell>
          <cell r="T70">
            <v>1000</v>
          </cell>
          <cell r="U70">
            <v>9.6183264494416392</v>
          </cell>
          <cell r="V70">
            <v>2.3519963285910968</v>
          </cell>
          <cell r="Y70">
            <v>1000.4</v>
          </cell>
          <cell r="Z70">
            <v>999.4</v>
          </cell>
          <cell r="AA70">
            <v>1138.4000000000001</v>
          </cell>
          <cell r="AB70">
            <v>1041</v>
          </cell>
          <cell r="AC70" t="str">
            <v>Витмаг</v>
          </cell>
          <cell r="AD70" t="e">
            <v>#N/A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89.74</v>
          </cell>
          <cell r="D71">
            <v>187.89400000000001</v>
          </cell>
          <cell r="E71">
            <v>214.59299999999999</v>
          </cell>
          <cell r="F71">
            <v>53.792000000000002</v>
          </cell>
          <cell r="G71">
            <v>1</v>
          </cell>
          <cell r="H71" t="e">
            <v>#N/A</v>
          </cell>
          <cell r="I71">
            <v>215.1</v>
          </cell>
          <cell r="J71">
            <v>-0.507000000000005</v>
          </cell>
          <cell r="K71">
            <v>30</v>
          </cell>
          <cell r="L71">
            <v>100</v>
          </cell>
          <cell r="M71">
            <v>60</v>
          </cell>
          <cell r="Q71">
            <v>60</v>
          </cell>
          <cell r="R71">
            <v>40</v>
          </cell>
          <cell r="S71">
            <v>42.918599999999998</v>
          </cell>
          <cell r="T71">
            <v>50</v>
          </cell>
          <cell r="U71">
            <v>9.1753225874096564</v>
          </cell>
          <cell r="V71">
            <v>1.2533493636791508</v>
          </cell>
          <cell r="Y71">
            <v>40.811399999999999</v>
          </cell>
          <cell r="Z71">
            <v>45.101999999999997</v>
          </cell>
          <cell r="AA71">
            <v>37.456200000000003</v>
          </cell>
          <cell r="AB71">
            <v>27.765000000000001</v>
          </cell>
          <cell r="AC71" t="e">
            <v>#N/A</v>
          </cell>
          <cell r="AD71" t="e">
            <v>#N/A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141</v>
          </cell>
          <cell r="D72">
            <v>253</v>
          </cell>
          <cell r="E72">
            <v>359</v>
          </cell>
          <cell r="F72">
            <v>28</v>
          </cell>
          <cell r="G72">
            <v>0.3</v>
          </cell>
          <cell r="H72">
            <v>50</v>
          </cell>
          <cell r="I72">
            <v>355</v>
          </cell>
          <cell r="J72">
            <v>4</v>
          </cell>
          <cell r="K72">
            <v>40</v>
          </cell>
          <cell r="L72">
            <v>0</v>
          </cell>
          <cell r="M72">
            <v>0</v>
          </cell>
          <cell r="Q72">
            <v>360</v>
          </cell>
          <cell r="R72">
            <v>120</v>
          </cell>
          <cell r="S72">
            <v>71.8</v>
          </cell>
          <cell r="T72">
            <v>120</v>
          </cell>
          <cell r="U72">
            <v>9.3036211699164344</v>
          </cell>
          <cell r="V72">
            <v>0.38997214484679665</v>
          </cell>
          <cell r="Y72">
            <v>75</v>
          </cell>
          <cell r="Z72">
            <v>72.599999999999994</v>
          </cell>
          <cell r="AA72">
            <v>79</v>
          </cell>
          <cell r="AB72">
            <v>17</v>
          </cell>
          <cell r="AC72" t="str">
            <v>Вит</v>
          </cell>
          <cell r="AD72" t="e">
            <v>#N/A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264</v>
          </cell>
          <cell r="D73">
            <v>1333</v>
          </cell>
          <cell r="E73">
            <v>930</v>
          </cell>
          <cell r="F73">
            <v>310</v>
          </cell>
          <cell r="G73">
            <v>0.3</v>
          </cell>
          <cell r="H73" t="e">
            <v>#N/A</v>
          </cell>
          <cell r="I73">
            <v>947</v>
          </cell>
          <cell r="J73">
            <v>-17</v>
          </cell>
          <cell r="K73">
            <v>120</v>
          </cell>
          <cell r="L73">
            <v>240</v>
          </cell>
          <cell r="M73">
            <v>0</v>
          </cell>
          <cell r="O73">
            <v>120</v>
          </cell>
          <cell r="Q73">
            <v>720</v>
          </cell>
          <cell r="R73">
            <v>120</v>
          </cell>
          <cell r="S73">
            <v>186</v>
          </cell>
          <cell r="T73">
            <v>120</v>
          </cell>
          <cell r="U73">
            <v>9.408602150537634</v>
          </cell>
          <cell r="V73">
            <v>1.6666666666666667</v>
          </cell>
          <cell r="Y73">
            <v>181.4</v>
          </cell>
          <cell r="Z73">
            <v>172</v>
          </cell>
          <cell r="AA73">
            <v>156.80000000000001</v>
          </cell>
          <cell r="AB73">
            <v>106</v>
          </cell>
          <cell r="AC73" t="e">
            <v>#N/A</v>
          </cell>
          <cell r="AD73" t="e">
            <v>#N/A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378</v>
          </cell>
          <cell r="D74">
            <v>4137</v>
          </cell>
          <cell r="E74">
            <v>1597</v>
          </cell>
          <cell r="F74">
            <v>382</v>
          </cell>
          <cell r="G74">
            <v>0.14000000000000001</v>
          </cell>
          <cell r="H74" t="e">
            <v>#N/A</v>
          </cell>
          <cell r="I74">
            <v>1640</v>
          </cell>
          <cell r="J74">
            <v>-43</v>
          </cell>
          <cell r="K74">
            <v>120</v>
          </cell>
          <cell r="L74">
            <v>720</v>
          </cell>
          <cell r="M74">
            <v>480</v>
          </cell>
          <cell r="O74">
            <v>240</v>
          </cell>
          <cell r="Q74">
            <v>720</v>
          </cell>
          <cell r="R74">
            <v>120</v>
          </cell>
          <cell r="S74">
            <v>319.39999999999998</v>
          </cell>
          <cell r="T74">
            <v>240</v>
          </cell>
          <cell r="U74">
            <v>9.4614902943018162</v>
          </cell>
          <cell r="V74">
            <v>1.1959924859110833</v>
          </cell>
          <cell r="Y74">
            <v>298.60000000000002</v>
          </cell>
          <cell r="Z74">
            <v>272.2</v>
          </cell>
          <cell r="AA74">
            <v>240.6</v>
          </cell>
          <cell r="AB74">
            <v>196</v>
          </cell>
          <cell r="AC74" t="e">
            <v>#N/A</v>
          </cell>
          <cell r="AD74" t="e">
            <v>#N/A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36</v>
          </cell>
          <cell r="D75">
            <v>60</v>
          </cell>
          <cell r="E75">
            <v>82</v>
          </cell>
          <cell r="F75">
            <v>14</v>
          </cell>
          <cell r="G75">
            <v>0.09</v>
          </cell>
          <cell r="H75">
            <v>60</v>
          </cell>
          <cell r="I75">
            <v>82</v>
          </cell>
          <cell r="J75">
            <v>0</v>
          </cell>
          <cell r="K75">
            <v>0</v>
          </cell>
          <cell r="L75">
            <v>60</v>
          </cell>
          <cell r="M75">
            <v>0</v>
          </cell>
          <cell r="O75">
            <v>60</v>
          </cell>
          <cell r="Q75">
            <v>60</v>
          </cell>
          <cell r="S75">
            <v>16.399999999999999</v>
          </cell>
          <cell r="U75">
            <v>11.829268292682928</v>
          </cell>
          <cell r="V75">
            <v>0.85365853658536595</v>
          </cell>
          <cell r="Y75">
            <v>14.8</v>
          </cell>
          <cell r="Z75">
            <v>23</v>
          </cell>
          <cell r="AA75">
            <v>24.6</v>
          </cell>
          <cell r="AB75">
            <v>3</v>
          </cell>
          <cell r="AC75" t="str">
            <v>Витал</v>
          </cell>
          <cell r="AD75" t="e">
            <v>#N/A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C76">
            <v>108</v>
          </cell>
          <cell r="D76">
            <v>13</v>
          </cell>
          <cell r="E76">
            <v>104</v>
          </cell>
          <cell r="G76">
            <v>0.22</v>
          </cell>
          <cell r="H76">
            <v>120</v>
          </cell>
          <cell r="I76">
            <v>138</v>
          </cell>
          <cell r="J76">
            <v>-34</v>
          </cell>
          <cell r="K76">
            <v>0</v>
          </cell>
          <cell r="L76">
            <v>120</v>
          </cell>
          <cell r="M76">
            <v>120</v>
          </cell>
          <cell r="S76">
            <v>20.8</v>
          </cell>
          <cell r="U76">
            <v>11.538461538461538</v>
          </cell>
          <cell r="V76">
            <v>0</v>
          </cell>
          <cell r="Y76">
            <v>23.4</v>
          </cell>
          <cell r="Z76">
            <v>23.8</v>
          </cell>
          <cell r="AA76">
            <v>11.8</v>
          </cell>
          <cell r="AB76">
            <v>-1</v>
          </cell>
          <cell r="AC76" t="str">
            <v>Вит</v>
          </cell>
          <cell r="AD76" t="e">
            <v>#N/A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45</v>
          </cell>
          <cell r="D77">
            <v>34</v>
          </cell>
          <cell r="E77">
            <v>46</v>
          </cell>
          <cell r="F77">
            <v>31</v>
          </cell>
          <cell r="G77">
            <v>0.84</v>
          </cell>
          <cell r="H77">
            <v>50</v>
          </cell>
          <cell r="I77">
            <v>52</v>
          </cell>
          <cell r="J77">
            <v>-6</v>
          </cell>
          <cell r="K77">
            <v>0</v>
          </cell>
          <cell r="L77">
            <v>30</v>
          </cell>
          <cell r="M77">
            <v>0</v>
          </cell>
          <cell r="R77">
            <v>30</v>
          </cell>
          <cell r="S77">
            <v>9.1999999999999993</v>
          </cell>
          <cell r="U77">
            <v>9.8913043478260878</v>
          </cell>
          <cell r="V77">
            <v>3.3695652173913047</v>
          </cell>
          <cell r="Y77">
            <v>9.8000000000000007</v>
          </cell>
          <cell r="Z77">
            <v>7</v>
          </cell>
          <cell r="AA77">
            <v>8.6</v>
          </cell>
          <cell r="AB77">
            <v>6</v>
          </cell>
          <cell r="AC77" t="str">
            <v>увел</v>
          </cell>
          <cell r="AD77" t="e">
            <v>#N/A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686</v>
          </cell>
          <cell r="D78">
            <v>5684</v>
          </cell>
          <cell r="E78">
            <v>3258</v>
          </cell>
          <cell r="F78">
            <v>2481</v>
          </cell>
          <cell r="G78">
            <v>0.35</v>
          </cell>
          <cell r="H78" t="e">
            <v>#N/A</v>
          </cell>
          <cell r="I78">
            <v>3326</v>
          </cell>
          <cell r="J78">
            <v>-68</v>
          </cell>
          <cell r="K78">
            <v>400</v>
          </cell>
          <cell r="L78">
            <v>600</v>
          </cell>
          <cell r="M78">
            <v>0</v>
          </cell>
          <cell r="O78">
            <v>400</v>
          </cell>
          <cell r="Q78">
            <v>1000</v>
          </cell>
          <cell r="R78">
            <v>800</v>
          </cell>
          <cell r="S78">
            <v>651.6</v>
          </cell>
          <cell r="T78">
            <v>400</v>
          </cell>
          <cell r="U78">
            <v>9.3324125230202579</v>
          </cell>
          <cell r="V78">
            <v>3.8075506445672191</v>
          </cell>
          <cell r="Y78">
            <v>748.2</v>
          </cell>
          <cell r="Z78">
            <v>774</v>
          </cell>
          <cell r="AA78">
            <v>755.2</v>
          </cell>
          <cell r="AB78">
            <v>571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168.827</v>
          </cell>
          <cell r="D79">
            <v>779.59400000000005</v>
          </cell>
          <cell r="E79">
            <v>644.92700000000002</v>
          </cell>
          <cell r="F79">
            <v>299.971</v>
          </cell>
          <cell r="G79">
            <v>1</v>
          </cell>
          <cell r="H79" t="e">
            <v>#N/A</v>
          </cell>
          <cell r="I79">
            <v>607.6</v>
          </cell>
          <cell r="J79">
            <v>37.326999999999998</v>
          </cell>
          <cell r="K79">
            <v>100</v>
          </cell>
          <cell r="L79">
            <v>100</v>
          </cell>
          <cell r="M79">
            <v>0</v>
          </cell>
          <cell r="Q79">
            <v>600</v>
          </cell>
          <cell r="S79">
            <v>128.9854</v>
          </cell>
          <cell r="T79">
            <v>100</v>
          </cell>
          <cell r="U79">
            <v>9.3031536902626186</v>
          </cell>
          <cell r="V79">
            <v>2.325619798829945</v>
          </cell>
          <cell r="Y79">
            <v>121.6262</v>
          </cell>
          <cell r="Z79">
            <v>121.9238</v>
          </cell>
          <cell r="AA79">
            <v>114.19539999999999</v>
          </cell>
          <cell r="AB79">
            <v>68.950999999999993</v>
          </cell>
          <cell r="AC79" t="e">
            <v>#N/A</v>
          </cell>
          <cell r="AD79" t="e">
            <v>#N/A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359</v>
          </cell>
          <cell r="D80">
            <v>8057</v>
          </cell>
          <cell r="E80">
            <v>5015</v>
          </cell>
          <cell r="F80">
            <v>2295</v>
          </cell>
          <cell r="G80">
            <v>0.35</v>
          </cell>
          <cell r="H80" t="e">
            <v>#N/A</v>
          </cell>
          <cell r="I80">
            <v>5138</v>
          </cell>
          <cell r="J80">
            <v>-123</v>
          </cell>
          <cell r="K80">
            <v>400</v>
          </cell>
          <cell r="L80">
            <v>1400</v>
          </cell>
          <cell r="M80">
            <v>600</v>
          </cell>
          <cell r="O80">
            <v>600</v>
          </cell>
          <cell r="Q80">
            <v>2200</v>
          </cell>
          <cell r="R80">
            <v>1200</v>
          </cell>
          <cell r="S80">
            <v>1003</v>
          </cell>
          <cell r="T80">
            <v>600</v>
          </cell>
          <cell r="U80">
            <v>9.2671984047856437</v>
          </cell>
          <cell r="V80">
            <v>2.2881355932203391</v>
          </cell>
          <cell r="Y80">
            <v>904.2</v>
          </cell>
          <cell r="Z80">
            <v>921.4</v>
          </cell>
          <cell r="AA80">
            <v>966</v>
          </cell>
          <cell r="AB80">
            <v>687</v>
          </cell>
          <cell r="AC80" t="e">
            <v>#N/A</v>
          </cell>
          <cell r="AD80" t="e">
            <v>#N/A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136</v>
          </cell>
          <cell r="D81">
            <v>1933</v>
          </cell>
          <cell r="E81">
            <v>1153</v>
          </cell>
          <cell r="F81">
            <v>638</v>
          </cell>
          <cell r="G81">
            <v>0.3</v>
          </cell>
          <cell r="H81" t="e">
            <v>#N/A</v>
          </cell>
          <cell r="I81">
            <v>1172</v>
          </cell>
          <cell r="J81">
            <v>-19</v>
          </cell>
          <cell r="K81">
            <v>0</v>
          </cell>
          <cell r="L81">
            <v>720</v>
          </cell>
          <cell r="M81">
            <v>0</v>
          </cell>
          <cell r="O81">
            <v>240</v>
          </cell>
          <cell r="Q81">
            <v>240</v>
          </cell>
          <cell r="R81">
            <v>240</v>
          </cell>
          <cell r="S81">
            <v>230.6</v>
          </cell>
          <cell r="T81">
            <v>120</v>
          </cell>
          <cell r="U81">
            <v>9.5316565481352988</v>
          </cell>
          <cell r="V81">
            <v>2.766695576756288</v>
          </cell>
          <cell r="Y81">
            <v>184.2</v>
          </cell>
          <cell r="Z81">
            <v>227.4</v>
          </cell>
          <cell r="AA81">
            <v>222.2</v>
          </cell>
          <cell r="AB81">
            <v>223</v>
          </cell>
          <cell r="AC81" t="str">
            <v>Вит</v>
          </cell>
          <cell r="AD81" t="e">
            <v>#N/A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6</v>
          </cell>
          <cell r="E82">
            <v>1</v>
          </cell>
          <cell r="F82">
            <v>2</v>
          </cell>
          <cell r="G82">
            <v>0.18</v>
          </cell>
          <cell r="H82" t="e">
            <v>#N/A</v>
          </cell>
          <cell r="I82">
            <v>4</v>
          </cell>
          <cell r="J82">
            <v>-3</v>
          </cell>
          <cell r="K82">
            <v>0</v>
          </cell>
          <cell r="L82">
            <v>0</v>
          </cell>
          <cell r="M82">
            <v>0</v>
          </cell>
          <cell r="S82">
            <v>0.2</v>
          </cell>
          <cell r="U82">
            <v>10</v>
          </cell>
          <cell r="V82">
            <v>10</v>
          </cell>
          <cell r="Y82">
            <v>2.6</v>
          </cell>
          <cell r="Z82">
            <v>2.4</v>
          </cell>
          <cell r="AA82">
            <v>1.6</v>
          </cell>
          <cell r="AB82">
            <v>0</v>
          </cell>
          <cell r="AC82" t="str">
            <v>Вит</v>
          </cell>
          <cell r="AD82" t="e">
            <v>#N/A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220</v>
          </cell>
          <cell r="D83">
            <v>15</v>
          </cell>
          <cell r="E83">
            <v>210</v>
          </cell>
          <cell r="F83">
            <v>10</v>
          </cell>
          <cell r="G83">
            <v>0.18</v>
          </cell>
          <cell r="H83" t="e">
            <v>#N/A</v>
          </cell>
          <cell r="I83">
            <v>217</v>
          </cell>
          <cell r="J83">
            <v>-7</v>
          </cell>
          <cell r="K83">
            <v>0</v>
          </cell>
          <cell r="L83">
            <v>0</v>
          </cell>
          <cell r="M83">
            <v>200</v>
          </cell>
          <cell r="O83">
            <v>40</v>
          </cell>
          <cell r="Q83">
            <v>80</v>
          </cell>
          <cell r="R83">
            <v>40</v>
          </cell>
          <cell r="S83">
            <v>42</v>
          </cell>
          <cell r="T83">
            <v>40</v>
          </cell>
          <cell r="U83">
            <v>9.7619047619047628</v>
          </cell>
          <cell r="V83">
            <v>0.23809523809523808</v>
          </cell>
          <cell r="Y83">
            <v>14.8</v>
          </cell>
          <cell r="Z83">
            <v>23.2</v>
          </cell>
          <cell r="AA83">
            <v>17.600000000000001</v>
          </cell>
          <cell r="AB83">
            <v>2</v>
          </cell>
          <cell r="AC83" t="str">
            <v>Вит</v>
          </cell>
          <cell r="AD83" t="e">
            <v>#N/A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452</v>
          </cell>
          <cell r="D84">
            <v>2370</v>
          </cell>
          <cell r="E84">
            <v>1680</v>
          </cell>
          <cell r="F84">
            <v>810</v>
          </cell>
          <cell r="G84">
            <v>0.3</v>
          </cell>
          <cell r="H84" t="e">
            <v>#N/A</v>
          </cell>
          <cell r="I84">
            <v>1715</v>
          </cell>
          <cell r="J84">
            <v>-35</v>
          </cell>
          <cell r="K84">
            <v>120</v>
          </cell>
          <cell r="L84">
            <v>480</v>
          </cell>
          <cell r="M84">
            <v>0</v>
          </cell>
          <cell r="O84">
            <v>240</v>
          </cell>
          <cell r="Q84">
            <v>840</v>
          </cell>
          <cell r="R84">
            <v>400</v>
          </cell>
          <cell r="S84">
            <v>336</v>
          </cell>
          <cell r="T84">
            <v>240</v>
          </cell>
          <cell r="U84">
            <v>9.3154761904761898</v>
          </cell>
          <cell r="V84">
            <v>2.4107142857142856</v>
          </cell>
          <cell r="Y84">
            <v>329</v>
          </cell>
          <cell r="Z84">
            <v>337.4</v>
          </cell>
          <cell r="AA84">
            <v>319</v>
          </cell>
          <cell r="AB84">
            <v>335</v>
          </cell>
          <cell r="AC84" t="e">
            <v>#N/A</v>
          </cell>
          <cell r="AD84" t="e">
            <v>#N/A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530</v>
          </cell>
          <cell r="D85">
            <v>3653</v>
          </cell>
          <cell r="E85">
            <v>1906</v>
          </cell>
          <cell r="F85">
            <v>986</v>
          </cell>
          <cell r="G85">
            <v>0.28000000000000003</v>
          </cell>
          <cell r="H85" t="e">
            <v>#N/A</v>
          </cell>
          <cell r="I85">
            <v>2011</v>
          </cell>
          <cell r="J85">
            <v>-105</v>
          </cell>
          <cell r="K85">
            <v>200</v>
          </cell>
          <cell r="L85">
            <v>600</v>
          </cell>
          <cell r="M85">
            <v>280</v>
          </cell>
          <cell r="O85">
            <v>400</v>
          </cell>
          <cell r="Q85">
            <v>600</v>
          </cell>
          <cell r="R85">
            <v>400</v>
          </cell>
          <cell r="S85">
            <v>381.2</v>
          </cell>
          <cell r="T85">
            <v>200</v>
          </cell>
          <cell r="U85">
            <v>9.6169989506820563</v>
          </cell>
          <cell r="V85">
            <v>2.5865687303252884</v>
          </cell>
          <cell r="Y85">
            <v>381</v>
          </cell>
          <cell r="Z85">
            <v>407</v>
          </cell>
          <cell r="AA85">
            <v>358.2</v>
          </cell>
          <cell r="AB85">
            <v>307</v>
          </cell>
          <cell r="AC85" t="e">
            <v>#N/A</v>
          </cell>
          <cell r="AD85" t="e">
            <v>#N/A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57</v>
          </cell>
          <cell r="D86">
            <v>16</v>
          </cell>
          <cell r="E86">
            <v>74</v>
          </cell>
          <cell r="F86">
            <v>-3</v>
          </cell>
          <cell r="G86">
            <v>0.35</v>
          </cell>
          <cell r="H86" t="e">
            <v>#N/A</v>
          </cell>
          <cell r="I86">
            <v>79</v>
          </cell>
          <cell r="J86">
            <v>-5</v>
          </cell>
          <cell r="K86">
            <v>0</v>
          </cell>
          <cell r="L86">
            <v>40</v>
          </cell>
          <cell r="M86">
            <v>40</v>
          </cell>
          <cell r="Q86">
            <v>40</v>
          </cell>
          <cell r="S86">
            <v>14.8</v>
          </cell>
          <cell r="T86">
            <v>40</v>
          </cell>
          <cell r="U86">
            <v>10.608108108108107</v>
          </cell>
          <cell r="V86">
            <v>-0.20270270270270269</v>
          </cell>
          <cell r="Y86">
            <v>4.5999999999999996</v>
          </cell>
          <cell r="Z86">
            <v>5.2</v>
          </cell>
          <cell r="AA86">
            <v>5.2</v>
          </cell>
          <cell r="AB86">
            <v>0</v>
          </cell>
          <cell r="AC86" t="str">
            <v>увел</v>
          </cell>
          <cell r="AD86" t="e">
            <v>#N/A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1163</v>
          </cell>
          <cell r="D87">
            <v>6938</v>
          </cell>
          <cell r="E87">
            <v>4189</v>
          </cell>
          <cell r="F87">
            <v>1674</v>
          </cell>
          <cell r="G87">
            <v>0.28000000000000003</v>
          </cell>
          <cell r="H87">
            <v>45</v>
          </cell>
          <cell r="I87">
            <v>4284</v>
          </cell>
          <cell r="J87">
            <v>-95</v>
          </cell>
          <cell r="K87">
            <v>400</v>
          </cell>
          <cell r="L87">
            <v>1200</v>
          </cell>
          <cell r="M87">
            <v>600</v>
          </cell>
          <cell r="O87">
            <v>600</v>
          </cell>
          <cell r="Q87">
            <v>1800</v>
          </cell>
          <cell r="R87">
            <v>1000</v>
          </cell>
          <cell r="S87">
            <v>837.8</v>
          </cell>
          <cell r="T87">
            <v>480</v>
          </cell>
          <cell r="U87">
            <v>9.2551921699689661</v>
          </cell>
          <cell r="V87">
            <v>1.9980902363332538</v>
          </cell>
          <cell r="Y87">
            <v>795.4</v>
          </cell>
          <cell r="Z87">
            <v>837.2</v>
          </cell>
          <cell r="AA87">
            <v>745.6</v>
          </cell>
          <cell r="AB87">
            <v>663</v>
          </cell>
          <cell r="AC87" t="e">
            <v>#N/A</v>
          </cell>
          <cell r="AD87" t="e">
            <v>#N/A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333</v>
          </cell>
          <cell r="D88">
            <v>2161</v>
          </cell>
          <cell r="E88">
            <v>1248</v>
          </cell>
          <cell r="F88">
            <v>646</v>
          </cell>
          <cell r="G88">
            <v>0.28000000000000003</v>
          </cell>
          <cell r="H88" t="e">
            <v>#N/A</v>
          </cell>
          <cell r="I88">
            <v>1297</v>
          </cell>
          <cell r="J88">
            <v>-49</v>
          </cell>
          <cell r="K88">
            <v>120</v>
          </cell>
          <cell r="L88">
            <v>320</v>
          </cell>
          <cell r="M88">
            <v>120</v>
          </cell>
          <cell r="O88">
            <v>120</v>
          </cell>
          <cell r="Q88">
            <v>480</v>
          </cell>
          <cell r="R88">
            <v>320</v>
          </cell>
          <cell r="S88">
            <v>249.6</v>
          </cell>
          <cell r="T88">
            <v>120</v>
          </cell>
          <cell r="U88">
            <v>8.9983974358974361</v>
          </cell>
          <cell r="V88">
            <v>2.5881410256410255</v>
          </cell>
          <cell r="Y88">
            <v>214.6</v>
          </cell>
          <cell r="Z88">
            <v>271</v>
          </cell>
          <cell r="AA88">
            <v>240.2</v>
          </cell>
          <cell r="AB88">
            <v>199</v>
          </cell>
          <cell r="AC88" t="str">
            <v>Мерч</v>
          </cell>
          <cell r="AD88" t="e">
            <v>#N/A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30</v>
          </cell>
          <cell r="D89">
            <v>138</v>
          </cell>
          <cell r="E89">
            <v>130</v>
          </cell>
          <cell r="F89">
            <v>17</v>
          </cell>
          <cell r="G89">
            <v>0.4</v>
          </cell>
          <cell r="H89" t="e">
            <v>#N/A</v>
          </cell>
          <cell r="I89">
            <v>146</v>
          </cell>
          <cell r="J89">
            <v>-16</v>
          </cell>
          <cell r="K89">
            <v>0</v>
          </cell>
          <cell r="L89">
            <v>40</v>
          </cell>
          <cell r="M89">
            <v>80</v>
          </cell>
          <cell r="O89">
            <v>40</v>
          </cell>
          <cell r="Q89">
            <v>40</v>
          </cell>
          <cell r="R89">
            <v>40</v>
          </cell>
          <cell r="S89">
            <v>26</v>
          </cell>
          <cell r="U89">
            <v>9.884615384615385</v>
          </cell>
          <cell r="V89">
            <v>0.65384615384615385</v>
          </cell>
          <cell r="Y89">
            <v>26.4</v>
          </cell>
          <cell r="Z89">
            <v>21.4</v>
          </cell>
          <cell r="AA89">
            <v>18</v>
          </cell>
          <cell r="AB89">
            <v>13</v>
          </cell>
          <cell r="AC89" t="e">
            <v>#N/A</v>
          </cell>
          <cell r="AD89" t="e">
            <v>#N/A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80.031000000000006</v>
          </cell>
          <cell r="D90">
            <v>279.524</v>
          </cell>
          <cell r="E90">
            <v>135.16</v>
          </cell>
          <cell r="F90">
            <v>210.571</v>
          </cell>
          <cell r="G90">
            <v>1</v>
          </cell>
          <cell r="H90" t="e">
            <v>#N/A</v>
          </cell>
          <cell r="I90">
            <v>135</v>
          </cell>
          <cell r="J90">
            <v>0.15999999999999659</v>
          </cell>
          <cell r="K90">
            <v>50</v>
          </cell>
          <cell r="L90">
            <v>50</v>
          </cell>
          <cell r="M90">
            <v>0</v>
          </cell>
          <cell r="O90">
            <v>30</v>
          </cell>
          <cell r="S90">
            <v>27.032</v>
          </cell>
          <cell r="U90">
            <v>12.598808819177272</v>
          </cell>
          <cell r="V90">
            <v>7.78969369635987</v>
          </cell>
          <cell r="Y90">
            <v>23.5824</v>
          </cell>
          <cell r="Z90">
            <v>1.4128000000000001</v>
          </cell>
          <cell r="AA90">
            <v>41.875399999999999</v>
          </cell>
          <cell r="AB90">
            <v>61.183999999999997</v>
          </cell>
          <cell r="AC90" t="str">
            <v>Вит</v>
          </cell>
          <cell r="AD90" t="e">
            <v>#N/A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68</v>
          </cell>
          <cell r="D91">
            <v>371</v>
          </cell>
          <cell r="E91">
            <v>282</v>
          </cell>
          <cell r="F91">
            <v>152</v>
          </cell>
          <cell r="G91">
            <v>0.33</v>
          </cell>
          <cell r="H91">
            <v>30</v>
          </cell>
          <cell r="I91">
            <v>284</v>
          </cell>
          <cell r="J91">
            <v>-2</v>
          </cell>
          <cell r="K91">
            <v>30</v>
          </cell>
          <cell r="L91">
            <v>60</v>
          </cell>
          <cell r="M91">
            <v>90</v>
          </cell>
          <cell r="O91">
            <v>30</v>
          </cell>
          <cell r="Q91">
            <v>60</v>
          </cell>
          <cell r="R91">
            <v>60</v>
          </cell>
          <cell r="S91">
            <v>56.4</v>
          </cell>
          <cell r="T91">
            <v>30</v>
          </cell>
          <cell r="U91">
            <v>9.0780141843971638</v>
          </cell>
          <cell r="V91">
            <v>2.6950354609929077</v>
          </cell>
          <cell r="Y91">
            <v>53</v>
          </cell>
          <cell r="Z91">
            <v>62.8</v>
          </cell>
          <cell r="AA91">
            <v>58</v>
          </cell>
          <cell r="AB91">
            <v>52</v>
          </cell>
          <cell r="AC91" t="e">
            <v>#N/A</v>
          </cell>
          <cell r="AD91" t="e">
            <v>#N/A</v>
          </cell>
        </row>
        <row r="92">
          <cell r="A92" t="str">
            <v>БОНУС МОЛОЧНЫЕ КЛАССИЧЕСКИЕ сос п/о в/у 0.3кг (6084)  ОСТАНКИНО</v>
          </cell>
          <cell r="B92" t="str">
            <v>шт</v>
          </cell>
          <cell r="C92">
            <v>78</v>
          </cell>
          <cell r="D92">
            <v>603</v>
          </cell>
          <cell r="E92">
            <v>110</v>
          </cell>
          <cell r="F92">
            <v>569</v>
          </cell>
          <cell r="G92">
            <v>0</v>
          </cell>
          <cell r="H92" t="e">
            <v>#N/A</v>
          </cell>
          <cell r="I92">
            <v>112</v>
          </cell>
          <cell r="J92">
            <v>-2</v>
          </cell>
          <cell r="K92">
            <v>0</v>
          </cell>
          <cell r="L92">
            <v>0</v>
          </cell>
          <cell r="M92">
            <v>0</v>
          </cell>
          <cell r="S92">
            <v>22</v>
          </cell>
          <cell r="U92">
            <v>25.863636363636363</v>
          </cell>
          <cell r="V92">
            <v>25.863636363636363</v>
          </cell>
          <cell r="Y92">
            <v>21.2</v>
          </cell>
          <cell r="Z92">
            <v>21.2</v>
          </cell>
          <cell r="AA92">
            <v>22.4</v>
          </cell>
          <cell r="AB92">
            <v>14</v>
          </cell>
          <cell r="AC92" t="e">
            <v>#N/A</v>
          </cell>
          <cell r="AD92" t="e">
            <v>#N/A</v>
          </cell>
        </row>
        <row r="93">
          <cell r="A93" t="str">
            <v>БОНУС МОЛОЧНЫЕ КЛАССИЧЕСКИЕ сос п/о мгс 2*4_С (4980)  ОСТАНКИНО</v>
          </cell>
          <cell r="B93" t="str">
            <v>кг</v>
          </cell>
          <cell r="C93">
            <v>102.669</v>
          </cell>
          <cell r="D93">
            <v>300</v>
          </cell>
          <cell r="E93">
            <v>31.437000000000001</v>
          </cell>
          <cell r="F93">
            <v>371.23200000000003</v>
          </cell>
          <cell r="G93">
            <v>0</v>
          </cell>
          <cell r="H93" t="e">
            <v>#N/A</v>
          </cell>
          <cell r="I93">
            <v>28</v>
          </cell>
          <cell r="J93">
            <v>3.4370000000000012</v>
          </cell>
          <cell r="K93">
            <v>0</v>
          </cell>
          <cell r="L93">
            <v>0</v>
          </cell>
          <cell r="M93">
            <v>0</v>
          </cell>
          <cell r="S93">
            <v>6.2873999999999999</v>
          </cell>
          <cell r="U93">
            <v>59.043801889493281</v>
          </cell>
          <cell r="V93">
            <v>59.043801889493281</v>
          </cell>
          <cell r="Y93">
            <v>8.0237999999999996</v>
          </cell>
          <cell r="Z93">
            <v>4.2085999999999997</v>
          </cell>
          <cell r="AA93">
            <v>15.6778</v>
          </cell>
          <cell r="AB93">
            <v>2.2000000000000002</v>
          </cell>
          <cell r="AC93" t="e">
            <v>#N/A</v>
          </cell>
          <cell r="AD93" t="e">
            <v>#N/A</v>
          </cell>
        </row>
        <row r="94">
          <cell r="A94" t="str">
            <v>БОНУС СОЧНЫЕ Папа может сос п/о мгс 1.5*4 (6954)  ОСТАНКИНО</v>
          </cell>
          <cell r="B94" t="str">
            <v>кг</v>
          </cell>
          <cell r="C94">
            <v>272.64600000000002</v>
          </cell>
          <cell r="D94">
            <v>1509</v>
          </cell>
          <cell r="E94">
            <v>458.54599999999999</v>
          </cell>
          <cell r="F94">
            <v>1314.1</v>
          </cell>
          <cell r="G94">
            <v>0</v>
          </cell>
          <cell r="H94" t="e">
            <v>#N/A</v>
          </cell>
          <cell r="I94">
            <v>459.5</v>
          </cell>
          <cell r="J94">
            <v>-0.95400000000000773</v>
          </cell>
          <cell r="K94">
            <v>0</v>
          </cell>
          <cell r="L94">
            <v>0</v>
          </cell>
          <cell r="M94">
            <v>0</v>
          </cell>
          <cell r="S94">
            <v>91.709199999999996</v>
          </cell>
          <cell r="U94">
            <v>14.328987713337375</v>
          </cell>
          <cell r="V94">
            <v>14.328987713337375</v>
          </cell>
          <cell r="Y94">
            <v>86.247799999999998</v>
          </cell>
          <cell r="Z94">
            <v>96.495800000000003</v>
          </cell>
          <cell r="AA94">
            <v>94.019800000000004</v>
          </cell>
          <cell r="AB94">
            <v>62.734999999999999</v>
          </cell>
          <cell r="AC94" t="e">
            <v>#N/A</v>
          </cell>
          <cell r="AD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100</v>
          </cell>
          <cell r="D95">
            <v>1510</v>
          </cell>
          <cell r="E95">
            <v>411</v>
          </cell>
          <cell r="F95">
            <v>1192</v>
          </cell>
          <cell r="G95">
            <v>0</v>
          </cell>
          <cell r="H95">
            <v>0</v>
          </cell>
          <cell r="I95">
            <v>408</v>
          </cell>
          <cell r="J95">
            <v>3</v>
          </cell>
          <cell r="K95">
            <v>0</v>
          </cell>
          <cell r="L95">
            <v>0</v>
          </cell>
          <cell r="M95">
            <v>0</v>
          </cell>
          <cell r="S95">
            <v>82.2</v>
          </cell>
          <cell r="U95">
            <v>14.501216545012165</v>
          </cell>
          <cell r="V95">
            <v>14.501216545012165</v>
          </cell>
          <cell r="Y95">
            <v>76.2</v>
          </cell>
          <cell r="Z95">
            <v>68.400000000000006</v>
          </cell>
          <cell r="AA95">
            <v>51.8</v>
          </cell>
          <cell r="AB95">
            <v>45</v>
          </cell>
          <cell r="AC95">
            <v>0</v>
          </cell>
          <cell r="AD9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08.08.2025 - 14.08.2025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656.45100000000002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1728.5930000000001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3490.212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804</v>
          </cell>
          <cell r="F10">
            <v>4765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1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23</v>
          </cell>
          <cell r="F12">
            <v>7365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3024</v>
          </cell>
          <cell r="F13">
            <v>9177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105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436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462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</v>
          </cell>
          <cell r="F17">
            <v>1946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576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157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768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</v>
          </cell>
          <cell r="F21">
            <v>768</v>
          </cell>
        </row>
        <row r="22">
          <cell r="A22" t="str">
            <v xml:space="preserve"> 200  Ветчина Дугушка ТМ Стародворье, вектор в/у    ПОКОМ</v>
          </cell>
          <cell r="F22">
            <v>736.78499999999997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7.5</v>
          </cell>
          <cell r="F23">
            <v>6428.1559999999999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1.65</v>
          </cell>
          <cell r="F24">
            <v>430.36799999999999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2209.2919999999999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0.85</v>
          </cell>
          <cell r="F26">
            <v>811.02099999999996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241.684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0.85</v>
          </cell>
          <cell r="F29">
            <v>214.90600000000001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1.65</v>
          </cell>
          <cell r="F30">
            <v>716.34400000000005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133.34399999999999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208.93600000000001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2.7</v>
          </cell>
          <cell r="F33">
            <v>1978.7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168.01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505.53699999999998</v>
          </cell>
        </row>
        <row r="36">
          <cell r="A36" t="str">
            <v xml:space="preserve"> 263  Шпикачки Стародворские, ВЕС.  ПОКОМ</v>
          </cell>
          <cell r="F36">
            <v>157.50899999999999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11.775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12.906000000000001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</v>
          </cell>
          <cell r="F40">
            <v>1547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1538</v>
          </cell>
          <cell r="F41">
            <v>6245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2024</v>
          </cell>
          <cell r="F42">
            <v>9219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2.6</v>
          </cell>
          <cell r="F44">
            <v>575.42999999999995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</v>
          </cell>
          <cell r="F45">
            <v>1040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7</v>
          </cell>
          <cell r="F46">
            <v>1659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3.9</v>
          </cell>
          <cell r="F47">
            <v>967.33299999999997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25</v>
          </cell>
          <cell r="F48">
            <v>1534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26</v>
          </cell>
          <cell r="F49">
            <v>4002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231.822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3.1</v>
          </cell>
          <cell r="F51">
            <v>936.15200000000004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6</v>
          </cell>
          <cell r="F52">
            <v>1651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8</v>
          </cell>
          <cell r="F53">
            <v>2708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8</v>
          </cell>
          <cell r="F54">
            <v>1951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366.62700000000001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2077.174</v>
          </cell>
        </row>
        <row r="57">
          <cell r="A57" t="str">
            <v xml:space="preserve"> 316  Колбаса Нежная ТМ Зареченские ВЕС  ПОКОМ</v>
          </cell>
          <cell r="F57">
            <v>42.3</v>
          </cell>
        </row>
        <row r="58">
          <cell r="A58" t="str">
            <v xml:space="preserve"> 318  Сосиски Датские ТМ Зареченские, ВЕС  ПОКОМ</v>
          </cell>
          <cell r="D58">
            <v>1.4</v>
          </cell>
          <cell r="F58">
            <v>6035.1019999999999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3017</v>
          </cell>
          <cell r="F59">
            <v>6798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2024</v>
          </cell>
          <cell r="F60">
            <v>7057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13</v>
          </cell>
          <cell r="F61">
            <v>1635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522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440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1.3</v>
          </cell>
          <cell r="F64">
            <v>1170.644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17</v>
          </cell>
          <cell r="F65">
            <v>685</v>
          </cell>
        </row>
        <row r="66">
          <cell r="A66" t="str">
            <v xml:space="preserve"> 335  Колбаса Сливушка ТМ Вязанка. ВЕС.  ПОКОМ </v>
          </cell>
          <cell r="D66">
            <v>2.6</v>
          </cell>
          <cell r="F66">
            <v>310.899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2015</v>
          </cell>
          <cell r="F67">
            <v>6399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11</v>
          </cell>
          <cell r="F68">
            <v>4014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F69">
            <v>684.82299999999998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265.42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756.11500000000001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361.67599999999999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F73">
            <v>151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F74">
            <v>535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2</v>
          </cell>
          <cell r="F75">
            <v>803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264.92200000000003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1069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3</v>
          </cell>
          <cell r="F78">
            <v>1173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</v>
          </cell>
          <cell r="F79">
            <v>1202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</v>
          </cell>
          <cell r="F80">
            <v>1179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</v>
          </cell>
          <cell r="F81">
            <v>837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F82">
            <v>406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2019</v>
          </cell>
          <cell r="F83">
            <v>7034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3017</v>
          </cell>
          <cell r="F84">
            <v>14456</v>
          </cell>
        </row>
        <row r="85">
          <cell r="A85" t="str">
            <v xml:space="preserve"> 420  Колбаса Мясорубская 0,28 кг ТМ Стародворье в оболочке черева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</v>
          </cell>
          <cell r="F86">
            <v>903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1.3</v>
          </cell>
          <cell r="F87">
            <v>892.005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</v>
          </cell>
          <cell r="F88">
            <v>470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98.001999999999995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4</v>
          </cell>
          <cell r="F90">
            <v>1291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</v>
          </cell>
          <cell r="F91">
            <v>544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0.85</v>
          </cell>
          <cell r="F92">
            <v>566.68600000000004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7.5</v>
          </cell>
          <cell r="F93">
            <v>5313.29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12.5</v>
          </cell>
          <cell r="F94">
            <v>5916.7389999999996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7.5</v>
          </cell>
          <cell r="F95">
            <v>9724.8320000000003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</v>
          </cell>
          <cell r="F96">
            <v>231.13300000000001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214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37.704000000000001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1007</v>
          </cell>
          <cell r="F99">
            <v>2664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993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306</v>
          </cell>
          <cell r="F101">
            <v>1574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6</v>
          </cell>
          <cell r="F102">
            <v>862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6.65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13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</v>
          </cell>
          <cell r="F105">
            <v>556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324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276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5</v>
          </cell>
          <cell r="F108">
            <v>886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2</v>
          </cell>
          <cell r="F109">
            <v>860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779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1</v>
          </cell>
          <cell r="F111">
            <v>234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1</v>
          </cell>
          <cell r="F112">
            <v>162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4</v>
          </cell>
          <cell r="F113">
            <v>4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14.5</v>
          </cell>
          <cell r="F114">
            <v>14.5</v>
          </cell>
        </row>
        <row r="115">
          <cell r="A115" t="str">
            <v>0447 Сыр Голландский 45% Нарезка 125г ТМ Папа может ОСТАНКИНО</v>
          </cell>
          <cell r="D115">
            <v>124</v>
          </cell>
          <cell r="F115">
            <v>124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144</v>
          </cell>
          <cell r="F116">
            <v>144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13.5</v>
          </cell>
          <cell r="F117">
            <v>13.5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3</v>
          </cell>
          <cell r="F118">
            <v>3</v>
          </cell>
        </row>
        <row r="119">
          <cell r="A119" t="str">
            <v>3215 ВЕТЧ.МЯСНАЯ Папа может п/о 0.4кг 8шт.    ОСТАНКИНО</v>
          </cell>
          <cell r="D119">
            <v>1301</v>
          </cell>
          <cell r="F119">
            <v>1302</v>
          </cell>
        </row>
        <row r="120">
          <cell r="A120" t="str">
            <v>3684 ПРЕСИЖН с/к в/у 1/250 8шт.   ОСТАНКИНО</v>
          </cell>
          <cell r="D120">
            <v>232</v>
          </cell>
          <cell r="F120">
            <v>232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3</v>
          </cell>
          <cell r="F121">
            <v>3</v>
          </cell>
        </row>
        <row r="122">
          <cell r="A122" t="str">
            <v>4063 МЯСНАЯ Папа может вар п/о_Л   ОСТАНКИНО</v>
          </cell>
          <cell r="D122">
            <v>1925.27</v>
          </cell>
          <cell r="F122">
            <v>1926.62</v>
          </cell>
        </row>
        <row r="123">
          <cell r="A123" t="str">
            <v>4117 ЭКСТРА Папа может с/к в/у_Л   ОСТАНКИНО</v>
          </cell>
          <cell r="D123">
            <v>68.099999999999994</v>
          </cell>
          <cell r="F123">
            <v>68.099999999999994</v>
          </cell>
        </row>
        <row r="124">
          <cell r="A124" t="str">
            <v>4163 Сыр Боккончини копченый 40% 100 гр.  ОСТАНКИНО</v>
          </cell>
          <cell r="D124">
            <v>242</v>
          </cell>
          <cell r="F124">
            <v>242</v>
          </cell>
        </row>
        <row r="125">
          <cell r="A125" t="str">
            <v>4170 Сыр Скаморца свежий 40% 100 гр.  ОСТАНКИНО</v>
          </cell>
          <cell r="D125">
            <v>292</v>
          </cell>
          <cell r="F125">
            <v>292</v>
          </cell>
        </row>
        <row r="126">
          <cell r="A126" t="str">
            <v>4187 Сыр Чечил свежий 45% 100г/6шт ТМ Папа Может  ОСТАНКИНО</v>
          </cell>
          <cell r="D126">
            <v>453</v>
          </cell>
          <cell r="F126">
            <v>453</v>
          </cell>
        </row>
        <row r="127">
          <cell r="A127" t="str">
            <v>4194 Сыр Чечил копченый 43% 100г/6шт ТМ Папа Может  ОСТАНКИНО</v>
          </cell>
          <cell r="D127">
            <v>404</v>
          </cell>
          <cell r="F127">
            <v>404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174.9</v>
          </cell>
          <cell r="F128">
            <v>174.9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654.22199999999998</v>
          </cell>
          <cell r="F130">
            <v>655.572</v>
          </cell>
        </row>
        <row r="131">
          <cell r="A131" t="str">
            <v>4819 Сыр "Пармезан" 40% кусок 180 гр  ОСТАНКИНО</v>
          </cell>
          <cell r="D131">
            <v>82</v>
          </cell>
          <cell r="F131">
            <v>82</v>
          </cell>
        </row>
        <row r="132">
          <cell r="A132" t="str">
            <v>4903 Сыр Перлини 40% 100гр (8шт)  ОСТАНКИНО</v>
          </cell>
          <cell r="D132">
            <v>110</v>
          </cell>
          <cell r="F132">
            <v>110</v>
          </cell>
        </row>
        <row r="133">
          <cell r="A133" t="str">
            <v>4910 Сыр Перлини копченый 40% 100гр (8шт)  ОСТАНКИНО</v>
          </cell>
          <cell r="D133">
            <v>81</v>
          </cell>
          <cell r="F133">
            <v>81</v>
          </cell>
        </row>
        <row r="134">
          <cell r="A134" t="str">
            <v>4927 Сыр Перлини со вкусом Васаби 40% 100гр (8шт)  ОСТАНКИНО</v>
          </cell>
          <cell r="D134">
            <v>54</v>
          </cell>
          <cell r="F134">
            <v>54</v>
          </cell>
        </row>
        <row r="135">
          <cell r="A135" t="str">
            <v>4993 САЛЯМИ ИТАЛЬЯНСКАЯ с/к в/у 1/250*8_120c ОСТАНКИНО</v>
          </cell>
          <cell r="D135">
            <v>862</v>
          </cell>
          <cell r="F135">
            <v>863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83.7</v>
          </cell>
          <cell r="F136">
            <v>83.7</v>
          </cell>
        </row>
        <row r="137">
          <cell r="A137" t="str">
            <v>5235 Сыр полутвердый "Голландский" 45%, брус ВЕС  ОСТАНКИНО</v>
          </cell>
          <cell r="D137">
            <v>44.5</v>
          </cell>
          <cell r="F137">
            <v>44.5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11.5</v>
          </cell>
          <cell r="F138">
            <v>15.034000000000001</v>
          </cell>
        </row>
        <row r="139">
          <cell r="A139" t="str">
            <v>5246 ДОКТОРСКАЯ ПРЕМИУМ вар б/о мгс_30с ОСТАНКИНО</v>
          </cell>
          <cell r="D139">
            <v>157.19999999999999</v>
          </cell>
          <cell r="F139">
            <v>157.19999999999999</v>
          </cell>
        </row>
        <row r="140">
          <cell r="A140" t="str">
            <v>5247 РУССКАЯ ПРЕМИУМ вар б/о мгс_30с ОСТАНКИНО</v>
          </cell>
          <cell r="D140">
            <v>52.8</v>
          </cell>
          <cell r="F140">
            <v>52.8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1</v>
          </cell>
          <cell r="F141">
            <v>1</v>
          </cell>
        </row>
        <row r="142">
          <cell r="A142" t="str">
            <v>5483 ЭКСТРА Папа может с/к в/у 1/250 8шт.   ОСТАНКИНО</v>
          </cell>
          <cell r="D142">
            <v>1610</v>
          </cell>
          <cell r="F142">
            <v>1610</v>
          </cell>
        </row>
        <row r="143">
          <cell r="A143" t="str">
            <v>5544 Сервелат Финский в/к в/у_45с НОВАЯ ОСТАНКИНО</v>
          </cell>
          <cell r="D143">
            <v>1289.95</v>
          </cell>
          <cell r="F143">
            <v>1291.55</v>
          </cell>
        </row>
        <row r="144">
          <cell r="A144" t="str">
            <v>5679 САЛЯМИ ИТАЛЬЯНСКАЯ с/к в/у 1/150_60с ОСТАНКИНО</v>
          </cell>
          <cell r="D144">
            <v>765</v>
          </cell>
          <cell r="F144">
            <v>765</v>
          </cell>
        </row>
        <row r="145">
          <cell r="A145" t="str">
            <v>5682 САЛЯМИ МЕЛКОЗЕРНЕНАЯ с/к в/у 1/120_60с   ОСТАНКИНО</v>
          </cell>
          <cell r="D145">
            <v>3712</v>
          </cell>
          <cell r="F145">
            <v>3713</v>
          </cell>
        </row>
        <row r="146">
          <cell r="A146" t="str">
            <v>5706 АРОМАТНАЯ Папа может с/к в/у 1/250 8шт.  ОСТАНКИНО</v>
          </cell>
          <cell r="D146">
            <v>1262</v>
          </cell>
          <cell r="F146">
            <v>1263</v>
          </cell>
        </row>
        <row r="147">
          <cell r="A147" t="str">
            <v>5708 ПОСОЛЬСКАЯ Папа может с/к в/у ОСТАНКИНО</v>
          </cell>
          <cell r="D147">
            <v>99.9</v>
          </cell>
          <cell r="F147">
            <v>99.9</v>
          </cell>
        </row>
        <row r="148">
          <cell r="A148" t="str">
            <v>5851 ЭКСТРА Папа может вар п/о   ОСТАНКИНО</v>
          </cell>
          <cell r="D148">
            <v>300.10000000000002</v>
          </cell>
          <cell r="F148">
            <v>300.10000000000002</v>
          </cell>
        </row>
        <row r="149">
          <cell r="A149" t="str">
            <v>5931 ОХОТНИЧЬЯ Папа может с/к в/у 1/220 8шт.   ОСТАНКИНО</v>
          </cell>
          <cell r="D149">
            <v>1759</v>
          </cell>
          <cell r="F149">
            <v>1760</v>
          </cell>
        </row>
        <row r="150">
          <cell r="A150" t="str">
            <v>5992 ВРЕМЯ ОКРОШКИ Папа может вар п/о 0.4кг   ОСТАНКИНО</v>
          </cell>
          <cell r="D150">
            <v>1717</v>
          </cell>
          <cell r="F150">
            <v>1718</v>
          </cell>
        </row>
        <row r="151">
          <cell r="A151" t="str">
            <v>6004 РАГУ СВИНОЕ 1кг 8шт.зам_120с ОСТАНКИНО</v>
          </cell>
          <cell r="D151">
            <v>160</v>
          </cell>
          <cell r="F151">
            <v>160</v>
          </cell>
        </row>
        <row r="152">
          <cell r="A152" t="str">
            <v>6221 НЕАПОЛИТАНСКИЙ ДУЭТ с/к с/н мгс 1/90  ОСТАНКИНО</v>
          </cell>
          <cell r="D152">
            <v>1170</v>
          </cell>
          <cell r="F152">
            <v>1170</v>
          </cell>
        </row>
        <row r="153">
          <cell r="A153" t="str">
            <v>6228 МЯСНОЕ АССОРТИ к/з с/н мгс 1/90 10шт.  ОСТАНКИНО</v>
          </cell>
          <cell r="D153">
            <v>623</v>
          </cell>
          <cell r="F153">
            <v>623</v>
          </cell>
        </row>
        <row r="154">
          <cell r="A154" t="str">
            <v>6247 ДОМАШНЯЯ Папа может вар п/о 0,4кг 8шт.  ОСТАНКИНО</v>
          </cell>
          <cell r="D154">
            <v>133</v>
          </cell>
          <cell r="F154">
            <v>133</v>
          </cell>
        </row>
        <row r="155">
          <cell r="A155" t="str">
            <v>6268 ГОВЯЖЬЯ Папа может вар п/о 0,4кг 8 шт.  ОСТАНКИНО</v>
          </cell>
          <cell r="D155">
            <v>1206</v>
          </cell>
          <cell r="F155">
            <v>1207</v>
          </cell>
        </row>
        <row r="156">
          <cell r="A156" t="str">
            <v>6279 КОРЕЙКА ПО-ОСТ.к/в в/с с/н в/у 1/150_45с  ОСТАНКИНО</v>
          </cell>
          <cell r="D156">
            <v>1152</v>
          </cell>
          <cell r="F156">
            <v>1152</v>
          </cell>
        </row>
        <row r="157">
          <cell r="A157" t="str">
            <v>6303 МЯСНЫЕ Папа может сос п/о мгс 1.5*3  ОСТАНКИНО</v>
          </cell>
          <cell r="D157">
            <v>647</v>
          </cell>
          <cell r="F157">
            <v>647</v>
          </cell>
        </row>
        <row r="158">
          <cell r="A158" t="str">
            <v>6324 ДОКТОРСКАЯ ГОСТ вар п/о 0.4кг 8шт.  ОСТАНКИНО</v>
          </cell>
          <cell r="D158">
            <v>153</v>
          </cell>
          <cell r="F158">
            <v>153</v>
          </cell>
        </row>
        <row r="159">
          <cell r="A159" t="str">
            <v>6325 ДОКТОРСКАЯ ПРЕМИУМ вар п/о 0.4кг 8шт.  ОСТАНКИНО</v>
          </cell>
          <cell r="D159">
            <v>2404</v>
          </cell>
          <cell r="F159">
            <v>2404</v>
          </cell>
        </row>
        <row r="160">
          <cell r="A160" t="str">
            <v>6333 МЯСНАЯ Папа может вар п/о 0.4кг 8шт.  ОСТАНКИНО</v>
          </cell>
          <cell r="D160">
            <v>5633</v>
          </cell>
          <cell r="F160">
            <v>5634</v>
          </cell>
        </row>
        <row r="161">
          <cell r="A161" t="str">
            <v>6340 ДОМАШНИЙ РЕЦЕПТ Коровино 0.5кг 8шт.  ОСТАНКИНО</v>
          </cell>
          <cell r="D161">
            <v>393</v>
          </cell>
          <cell r="F161">
            <v>393</v>
          </cell>
        </row>
        <row r="162">
          <cell r="A162" t="str">
            <v>6353 ЭКСТРА Папа может вар п/о 0.4кг 8шт.  ОСТАНКИНО</v>
          </cell>
          <cell r="D162">
            <v>1765</v>
          </cell>
          <cell r="F162">
            <v>1765</v>
          </cell>
        </row>
        <row r="163">
          <cell r="A163" t="str">
            <v>6392 ФИЛЕЙНАЯ Папа может вар п/о 0.4кг. ОСТАНКИНО</v>
          </cell>
          <cell r="D163">
            <v>5027</v>
          </cell>
          <cell r="F163">
            <v>5028</v>
          </cell>
        </row>
        <row r="164">
          <cell r="A164" t="str">
            <v>6448 СВИНИНА МАДЕРА с/к с/н в/у 1/100 10шт.   ОСТАНКИНО</v>
          </cell>
          <cell r="D164">
            <v>254</v>
          </cell>
          <cell r="F164">
            <v>254</v>
          </cell>
        </row>
        <row r="165">
          <cell r="A165" t="str">
            <v>6453 ЭКСТРА Папа может с/к с/н в/у 1/100 14шт.   ОСТАНКИНО</v>
          </cell>
          <cell r="D165">
            <v>3818</v>
          </cell>
          <cell r="F165">
            <v>3819</v>
          </cell>
        </row>
        <row r="166">
          <cell r="A166" t="str">
            <v>6454 АРОМАТНАЯ с/к с/н в/у 1/100 14шт.  ОСТАНКИНО</v>
          </cell>
          <cell r="D166">
            <v>3187</v>
          </cell>
          <cell r="F166">
            <v>3188</v>
          </cell>
        </row>
        <row r="167">
          <cell r="A167" t="str">
            <v>6459 СЕРВЕЛАТ ШВЕЙЦАРСК. в/к с/н в/у 1/100*10  ОСТАНКИНО</v>
          </cell>
          <cell r="D167">
            <v>2292</v>
          </cell>
          <cell r="F167">
            <v>2294</v>
          </cell>
        </row>
        <row r="168">
          <cell r="A168" t="str">
            <v>6470 ВЕТЧ.МРАМОРНАЯ в/у_45с  ОСТАНКИНО</v>
          </cell>
          <cell r="D168">
            <v>101.8</v>
          </cell>
          <cell r="F168">
            <v>101.8</v>
          </cell>
        </row>
        <row r="169">
          <cell r="A169" t="str">
            <v>6495 ВЕТЧ.МРАМОРНАЯ в/у срез 0.3кг 6шт_45с  ОСТАНКИНО</v>
          </cell>
          <cell r="D169">
            <v>345</v>
          </cell>
          <cell r="F169">
            <v>345</v>
          </cell>
        </row>
        <row r="170">
          <cell r="A170" t="str">
            <v>6527 ШПИКАЧКИ СОЧНЫЕ ПМ сар б/о мгс 1*3 45с ОСТАНКИНО</v>
          </cell>
          <cell r="D170">
            <v>486.7</v>
          </cell>
          <cell r="F170">
            <v>487.7</v>
          </cell>
        </row>
        <row r="171">
          <cell r="A171" t="str">
            <v>6528 ШПИКАЧКИ СОЧНЫЕ ПМ сар б/о мгс 0.4кг 45с  ОСТАНКИНО</v>
          </cell>
          <cell r="D171">
            <v>92</v>
          </cell>
          <cell r="F171">
            <v>92</v>
          </cell>
        </row>
        <row r="172">
          <cell r="A172" t="str">
            <v>6586 МРАМОРНАЯ И БАЛЫКОВАЯ в/к с/н мгс 1/90 ОСТАНКИНО</v>
          </cell>
          <cell r="D172">
            <v>484</v>
          </cell>
          <cell r="F172">
            <v>484</v>
          </cell>
        </row>
        <row r="173">
          <cell r="A173" t="str">
            <v>6609 С ГОВЯДИНОЙ ПМ сар б/о мгс 0.4кг_45с ОСТАНКИНО</v>
          </cell>
          <cell r="D173">
            <v>112</v>
          </cell>
          <cell r="F173">
            <v>112</v>
          </cell>
        </row>
        <row r="174">
          <cell r="A174" t="str">
            <v>6616 МОЛОЧНЫЕ КЛАССИЧЕСКИЕ сос п/о в/у 0.3кг  ОСТАНКИНО</v>
          </cell>
          <cell r="D174">
            <v>3428</v>
          </cell>
          <cell r="F174">
            <v>3428</v>
          </cell>
        </row>
        <row r="175">
          <cell r="A175" t="str">
            <v>6697 СЕРВЕЛАТ ФИНСКИЙ ПМ в/к в/у 0,35кг 8шт.  ОСТАНКИНО</v>
          </cell>
          <cell r="D175">
            <v>6674</v>
          </cell>
          <cell r="F175">
            <v>6676</v>
          </cell>
        </row>
        <row r="176">
          <cell r="A176" t="str">
            <v>6713 СОЧНЫЙ ГРИЛЬ ПМ сос п/о мгс 0.41кг 8шт.  ОСТАНКИНО</v>
          </cell>
          <cell r="D176">
            <v>2406</v>
          </cell>
          <cell r="F176">
            <v>2406</v>
          </cell>
        </row>
        <row r="177">
          <cell r="A177" t="str">
            <v>6724 МОЛОЧНЫЕ ПМ сос п/о мгс 0.41кг 10шт.  ОСТАНКИНО</v>
          </cell>
          <cell r="D177">
            <v>1403</v>
          </cell>
          <cell r="F177">
            <v>1405</v>
          </cell>
        </row>
        <row r="178">
          <cell r="A178" t="str">
            <v>6765 РУБЛЕНЫЕ сос ц/о мгс 0.36кг 6шт.  ОСТАНКИНО</v>
          </cell>
          <cell r="D178">
            <v>704</v>
          </cell>
          <cell r="F178">
            <v>704</v>
          </cell>
        </row>
        <row r="179">
          <cell r="A179" t="str">
            <v>6785 ВЕНСКАЯ САЛЯМИ п/к в/у 0.33кг 8шт.  ОСТАНКИНО</v>
          </cell>
          <cell r="D179">
            <v>299</v>
          </cell>
          <cell r="F179">
            <v>299</v>
          </cell>
        </row>
        <row r="180">
          <cell r="A180" t="str">
            <v>6787 СЕРВЕЛАТ КРЕМЛЕВСКИЙ в/к в/у 0,33кг 8шт.  ОСТАНКИНО</v>
          </cell>
          <cell r="D180">
            <v>313</v>
          </cell>
          <cell r="F180">
            <v>313</v>
          </cell>
        </row>
        <row r="181">
          <cell r="A181" t="str">
            <v>6793 БАЛЫКОВАЯ в/к в/у 0,33кг 8шт.  ОСТАНКИНО</v>
          </cell>
          <cell r="D181">
            <v>678</v>
          </cell>
          <cell r="F181">
            <v>678</v>
          </cell>
        </row>
        <row r="182">
          <cell r="A182" t="str">
            <v>6829 МОЛОЧНЫЕ КЛАССИЧЕСКИЕ сос п/о мгс 2*4_С  ОСТАНКИНО</v>
          </cell>
          <cell r="D182">
            <v>943</v>
          </cell>
          <cell r="F182">
            <v>945</v>
          </cell>
        </row>
        <row r="183">
          <cell r="A183" t="str">
            <v>6837 ФИЛЕЙНЫЕ Папа Может сос ц/о мгс 0.4кг  ОСТАНКИНО</v>
          </cell>
          <cell r="D183">
            <v>1786</v>
          </cell>
          <cell r="F183">
            <v>1786</v>
          </cell>
        </row>
        <row r="184">
          <cell r="A184" t="str">
            <v>6842 ДЫМОВИЦА ИЗ ОКОРОКА к/в мл/к в/у 0,3кг  ОСТАНКИНО</v>
          </cell>
          <cell r="D184">
            <v>287</v>
          </cell>
          <cell r="F184">
            <v>287</v>
          </cell>
        </row>
        <row r="185">
          <cell r="A185" t="str">
            <v>6861 ДОМАШНИЙ РЕЦЕПТ Коровино вар п/о  ОСТАНКИНО</v>
          </cell>
          <cell r="D185">
            <v>481.5</v>
          </cell>
          <cell r="F185">
            <v>483.6</v>
          </cell>
        </row>
        <row r="186">
          <cell r="A186" t="str">
            <v>6866 ВЕТЧ.НЕЖНАЯ Коровино п/о_Маяк  ОСТАНКИНО</v>
          </cell>
          <cell r="D186">
            <v>293.2</v>
          </cell>
          <cell r="F186">
            <v>294.7</v>
          </cell>
        </row>
        <row r="187">
          <cell r="A187" t="str">
            <v>6872 ШАШЛЫК ИЗ СВИНИНЫ зам. ВЕС ОСТАНКИНО</v>
          </cell>
          <cell r="D187">
            <v>10</v>
          </cell>
          <cell r="F187">
            <v>10</v>
          </cell>
        </row>
        <row r="188">
          <cell r="A188" t="str">
            <v>6909 ДЛЯ ДЕТЕЙ сос п/о мгс 0.33кг 8шт.  ОСТАНКИНО</v>
          </cell>
          <cell r="D188">
            <v>2</v>
          </cell>
          <cell r="F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281.86599999999999</v>
          </cell>
          <cell r="F189">
            <v>281.86599999999999</v>
          </cell>
        </row>
        <row r="190">
          <cell r="A190" t="str">
            <v>7040 С ИНДЕЙКОЙ ПМ сос ц/о в/у 1/270 8шт.  ОСТАНКИНО</v>
          </cell>
          <cell r="D190">
            <v>243</v>
          </cell>
          <cell r="F190">
            <v>243</v>
          </cell>
        </row>
        <row r="191">
          <cell r="A191" t="str">
            <v>7059 ШПИКАЧКИ СОЧНЫЕ С БЕК. п/о мгс 0.3кг_60с  ОСТАНКИНО</v>
          </cell>
          <cell r="D191">
            <v>761</v>
          </cell>
          <cell r="F191">
            <v>761</v>
          </cell>
        </row>
        <row r="192">
          <cell r="A192" t="str">
            <v>7064 СОЧНЫЕ ПМ сос п/о в/у 1/350 8 шт_50с ОСТАНКИНО</v>
          </cell>
          <cell r="D192">
            <v>11</v>
          </cell>
          <cell r="F192">
            <v>11</v>
          </cell>
        </row>
        <row r="193">
          <cell r="A193" t="str">
            <v>7066 СОЧНЫЕ ПМ сос п/о мгс 0.41кг 10шт_50с  ОСТАНКИНО</v>
          </cell>
          <cell r="D193">
            <v>9742</v>
          </cell>
          <cell r="F193">
            <v>9744</v>
          </cell>
        </row>
        <row r="194">
          <cell r="A194" t="str">
            <v>7070 СОЧНЫЕ ПМ сос п/о мгс 1.5*4_А_50с  ОСТАНКИНО</v>
          </cell>
          <cell r="D194">
            <v>4964.82</v>
          </cell>
          <cell r="F194">
            <v>4966.32</v>
          </cell>
        </row>
        <row r="195">
          <cell r="A195" t="str">
            <v>7073 МОЛОЧ.ПРЕМИУМ ПМ сос п/о в/у 1/350_50с  ОСТАНКИНО</v>
          </cell>
          <cell r="D195">
            <v>2858</v>
          </cell>
          <cell r="F195">
            <v>2858</v>
          </cell>
        </row>
        <row r="196">
          <cell r="A196" t="str">
            <v>7074 МОЛОЧ.ПРЕМИУМ ПМ сос п/о мгс 0.6кг_50с  ОСТАНКИНО</v>
          </cell>
          <cell r="D196">
            <v>115</v>
          </cell>
          <cell r="F196">
            <v>115</v>
          </cell>
        </row>
        <row r="197">
          <cell r="A197" t="str">
            <v>7075 МОЛОЧ.ПРЕМИУМ ПМ сос п/о мгс 1.5*4_О_50с  ОСТАНКИНО</v>
          </cell>
          <cell r="D197">
            <v>153.6</v>
          </cell>
          <cell r="F197">
            <v>153.6</v>
          </cell>
        </row>
        <row r="198">
          <cell r="A198" t="str">
            <v>7077 МЯСНЫЕ С ГОВЯД.ПМ сос п/о мгс 0.4кг_50с  ОСТАНКИНО</v>
          </cell>
          <cell r="D198">
            <v>3379</v>
          </cell>
          <cell r="F198">
            <v>3380</v>
          </cell>
        </row>
        <row r="199">
          <cell r="A199" t="str">
            <v>7080 СЛИВОЧНЫЕ ПМ сос п/о мгс 0.41кг 10шт. 50с  ОСТАНКИНО</v>
          </cell>
          <cell r="D199">
            <v>8380</v>
          </cell>
          <cell r="F199">
            <v>8381</v>
          </cell>
        </row>
        <row r="200">
          <cell r="A200" t="str">
            <v>7082 СЛИВОЧНЫЕ ПМ сос п/о мгс 1.5*4_50с  ОСТАНКИНО</v>
          </cell>
          <cell r="D200">
            <v>193.7</v>
          </cell>
          <cell r="F200">
            <v>193.7</v>
          </cell>
        </row>
        <row r="201">
          <cell r="A201" t="str">
            <v>7087 ШПИК С ЧЕСНОК.И ПЕРЦЕМ к/в в/у 0.3кг_50с  ОСТАНКИНО</v>
          </cell>
          <cell r="D201">
            <v>312</v>
          </cell>
          <cell r="F201">
            <v>312</v>
          </cell>
        </row>
        <row r="202">
          <cell r="A202" t="str">
            <v>7090 СВИНИНА ПО-ДОМ. к/в мл/к в/у 0.3кг_50с  ОСТАНКИНО</v>
          </cell>
          <cell r="D202">
            <v>865</v>
          </cell>
          <cell r="F202">
            <v>865</v>
          </cell>
        </row>
        <row r="203">
          <cell r="A203" t="str">
            <v>7092 БЕКОН Папа может с/к с/н в/у 1/140_50с  ОСТАНКИНО</v>
          </cell>
          <cell r="D203">
            <v>1562</v>
          </cell>
          <cell r="F203">
            <v>1564</v>
          </cell>
        </row>
        <row r="204">
          <cell r="A204" t="str">
            <v>7106 ТОСКАНО с/к с/н мгс 1/90 12шт.  ОСТАНКИНО</v>
          </cell>
          <cell r="D204">
            <v>22</v>
          </cell>
          <cell r="F204">
            <v>22</v>
          </cell>
        </row>
        <row r="205">
          <cell r="A205" t="str">
            <v>7107 САН-РЕМО с/в с/н мгс 1/90 12шт.  ОСТАНКИНО</v>
          </cell>
          <cell r="D205">
            <v>110</v>
          </cell>
          <cell r="F205">
            <v>110</v>
          </cell>
        </row>
        <row r="206">
          <cell r="A206" t="str">
            <v>7147 САЛЬЧИЧОН Останкино с/к в/у 1/220 8шт.  ОСТАНКИНО</v>
          </cell>
          <cell r="D206">
            <v>47</v>
          </cell>
          <cell r="F206">
            <v>47</v>
          </cell>
        </row>
        <row r="207">
          <cell r="A207" t="str">
            <v>7149 БАЛЫКОВАЯ Коровино п/к в/у 0.84кг_50с  ОСТАНКИНО</v>
          </cell>
          <cell r="D207">
            <v>57</v>
          </cell>
          <cell r="F207">
            <v>57</v>
          </cell>
        </row>
        <row r="208">
          <cell r="A208" t="str">
            <v>7150 САЛЬЧИЧОН Папа может с/к в/у ОСТАНКИНО</v>
          </cell>
          <cell r="D208">
            <v>1</v>
          </cell>
          <cell r="F208">
            <v>1</v>
          </cell>
        </row>
        <row r="209">
          <cell r="A209" t="str">
            <v>7154 СЕРВЕЛАТ ЗЕРНИСТЫЙ ПМ в/к в/у 0.35кг_50с  ОСТАНКИНО</v>
          </cell>
          <cell r="D209">
            <v>3656</v>
          </cell>
          <cell r="F209">
            <v>3658</v>
          </cell>
        </row>
        <row r="210">
          <cell r="A210" t="str">
            <v>7166 СЕРВЕЛТ ОХОТНИЧИЙ ПМ в/к в/у_50с  ОСТАНКИНО</v>
          </cell>
          <cell r="D210">
            <v>551.70000000000005</v>
          </cell>
          <cell r="F210">
            <v>553.1</v>
          </cell>
        </row>
        <row r="211">
          <cell r="A211" t="str">
            <v>7169 СЕРВЕЛАТ ОХОТНИЧИЙ ПМ в/к в/у 0.35кг_50с  ОСТАНКИНО</v>
          </cell>
          <cell r="D211">
            <v>5226</v>
          </cell>
          <cell r="F211">
            <v>5228</v>
          </cell>
        </row>
        <row r="212">
          <cell r="A212" t="str">
            <v>7187 ГРУДИНКА ПРЕМИУМ к/в мл/к в/у 0,3кг_50с ОСТАНКИНО</v>
          </cell>
          <cell r="D212">
            <v>1236</v>
          </cell>
          <cell r="F212">
            <v>1236</v>
          </cell>
        </row>
        <row r="213">
          <cell r="A213" t="str">
            <v>7226 ЧОРИЗО ПРЕМИУМ Останкино с/к в/у 1/180  ОСТАНКИНО</v>
          </cell>
          <cell r="D213">
            <v>3</v>
          </cell>
          <cell r="F213">
            <v>3</v>
          </cell>
        </row>
        <row r="214">
          <cell r="A214" t="str">
            <v>7227 САЛЯМИ ФИНСКАЯ Папа может с/к в/у 1/180  ОСТАНКИНО</v>
          </cell>
          <cell r="D214">
            <v>72</v>
          </cell>
          <cell r="F214">
            <v>72</v>
          </cell>
        </row>
        <row r="215">
          <cell r="A215" t="str">
            <v>7231 КЛАССИЧЕСКАЯ ПМ вар п/о 0,3кг 8шт_209к ОСТАНКИНО</v>
          </cell>
          <cell r="D215">
            <v>1856</v>
          </cell>
          <cell r="F215">
            <v>1856</v>
          </cell>
        </row>
        <row r="216">
          <cell r="A216" t="str">
            <v>7232 БОЯNСКАЯ ПМ п/к в/у 0,28кг 8шт_209к ОСТАНКИНО</v>
          </cell>
          <cell r="D216">
            <v>2152</v>
          </cell>
          <cell r="F216">
            <v>2154</v>
          </cell>
        </row>
        <row r="217">
          <cell r="A217" t="str">
            <v>7235 ВЕТЧ.КЛАССИЧЕСКАЯ ПМ п/о 0,35кг 8шт_209к ОСТАНКИНО</v>
          </cell>
          <cell r="D217">
            <v>76</v>
          </cell>
          <cell r="F217">
            <v>76</v>
          </cell>
        </row>
        <row r="218">
          <cell r="A218" t="str">
            <v>7236 СЕРВЕЛАТ КАРЕЛЬСКИЙ в/к в/у 0,28кг_209к ОСТАНКИНО</v>
          </cell>
          <cell r="D218">
            <v>4668</v>
          </cell>
          <cell r="F218">
            <v>4670</v>
          </cell>
        </row>
        <row r="219">
          <cell r="A219" t="str">
            <v>7241 САЛЯМИ Папа может п/к в/у 0,28кг_209к ОСТАНКИНО</v>
          </cell>
          <cell r="D219">
            <v>1457</v>
          </cell>
          <cell r="F219">
            <v>1457</v>
          </cell>
        </row>
        <row r="220">
          <cell r="A220" t="str">
            <v>7245 ВЕТЧ.ФИЛЕЙНАЯ ПМ п/о 0,4кг 8шт ОСТАНКИНО</v>
          </cell>
          <cell r="D220">
            <v>116</v>
          </cell>
          <cell r="F220">
            <v>116</v>
          </cell>
        </row>
        <row r="221">
          <cell r="A221" t="str">
            <v>7271 МЯСНЫЕ С ГОВЯДИНОЙ ПМ сос п/о мгс 1.5*4 ВЕС  ОСТАНКИНО</v>
          </cell>
          <cell r="D221">
            <v>167.2</v>
          </cell>
          <cell r="F221">
            <v>167.2</v>
          </cell>
        </row>
        <row r="222">
          <cell r="A222" t="str">
            <v>7284 ДЛЯ ДЕТЕЙ сос п/о мгс 0,33кг 6шт  ОСТАНКИНО</v>
          </cell>
          <cell r="D222">
            <v>340</v>
          </cell>
          <cell r="F222">
            <v>340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289</v>
          </cell>
          <cell r="F223">
            <v>291</v>
          </cell>
        </row>
        <row r="224">
          <cell r="A224" t="str">
            <v>8391 Сыр творожный с зеленью 60% Папа может 140 гр.  ОСТАНКИНО</v>
          </cell>
          <cell r="D224">
            <v>133</v>
          </cell>
          <cell r="F224">
            <v>135</v>
          </cell>
        </row>
        <row r="225">
          <cell r="A225" t="str">
            <v>8398 Сыр ПАПА МОЖЕТ "Тильзитер" 45% 180 г  ОСТАНКИНО</v>
          </cell>
          <cell r="D225">
            <v>439</v>
          </cell>
          <cell r="F225">
            <v>439</v>
          </cell>
        </row>
        <row r="226">
          <cell r="A226" t="str">
            <v>8411 Сыр ПАПА МОЖЕТ "Гауда Голд" 45% 180 г  ОСТАНКИНО</v>
          </cell>
          <cell r="D226">
            <v>465</v>
          </cell>
          <cell r="F226">
            <v>465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1368</v>
          </cell>
          <cell r="F227">
            <v>1369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67</v>
          </cell>
          <cell r="F228">
            <v>68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53</v>
          </cell>
          <cell r="F229">
            <v>54</v>
          </cell>
        </row>
        <row r="230">
          <cell r="A230" t="str">
            <v>8452 Сыр колбасный копченый Папа Может 400 гр  ОСТАНКИНО</v>
          </cell>
          <cell r="D230">
            <v>10</v>
          </cell>
          <cell r="F230">
            <v>10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1293</v>
          </cell>
          <cell r="F231">
            <v>1294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17</v>
          </cell>
          <cell r="F232">
            <v>17</v>
          </cell>
        </row>
        <row r="233">
          <cell r="A233" t="str">
            <v>8619 Сыр Папа Может "Тильзитер", 45% брусок ВЕС   ОСТАНКИНО</v>
          </cell>
          <cell r="D233">
            <v>2.5</v>
          </cell>
          <cell r="F233">
            <v>2.5</v>
          </cell>
        </row>
        <row r="234">
          <cell r="A234" t="str">
            <v>8674 Плавленый сыр "Шоколадный" 30% 180 гр ТМ "ПАПА МОЖЕТ"  ОСТАНКИНО</v>
          </cell>
          <cell r="D234">
            <v>20</v>
          </cell>
          <cell r="F234">
            <v>20</v>
          </cell>
        </row>
        <row r="235">
          <cell r="A235" t="str">
            <v>8681 Сыр плавленый Сливочный ж 45 % 180г ТМ Папа Может (16шт) ОСТАНКИНО</v>
          </cell>
          <cell r="D235">
            <v>109</v>
          </cell>
          <cell r="F235">
            <v>111</v>
          </cell>
        </row>
        <row r="236">
          <cell r="A236" t="str">
            <v>8831 Сыр ПАПА МОЖЕТ "Министерский" 180гр, 45 %  ОСТАНКИНО</v>
          </cell>
          <cell r="D236">
            <v>151</v>
          </cell>
          <cell r="F236">
            <v>152</v>
          </cell>
        </row>
        <row r="237">
          <cell r="A237" t="str">
            <v>8855 Сыр ПАПА МОЖЕТ "Папин завтрак" 180гр, 45 %  ОСТАНКИНО</v>
          </cell>
          <cell r="D237">
            <v>99</v>
          </cell>
          <cell r="F237">
            <v>100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330</v>
          </cell>
          <cell r="F238">
            <v>330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452</v>
          </cell>
          <cell r="F239">
            <v>452</v>
          </cell>
        </row>
        <row r="240">
          <cell r="A240" t="str">
            <v>Балыковая с/к 200 гр. срез "Эликатессе" термоформ.пак.  СПК</v>
          </cell>
          <cell r="D240">
            <v>204</v>
          </cell>
          <cell r="F240">
            <v>204</v>
          </cell>
        </row>
        <row r="241">
          <cell r="A241" t="str">
            <v>БОНУС МОЛОЧНЫЕ КЛАССИЧЕСКИЕ сос п/о в/у 0.3кг (6084)  ОСТАНКИНО</v>
          </cell>
          <cell r="D241">
            <v>119</v>
          </cell>
          <cell r="F241">
            <v>119</v>
          </cell>
        </row>
        <row r="242">
          <cell r="A242" t="str">
            <v>БОНУС МОЛОЧНЫЕ КЛАССИЧЕСКИЕ сос п/о мгс 2*4_С (4980)  ОСТАНКИНО</v>
          </cell>
          <cell r="D242">
            <v>20</v>
          </cell>
          <cell r="F242">
            <v>20</v>
          </cell>
        </row>
        <row r="243">
          <cell r="A243" t="str">
            <v>БОНУС СОЧНЫЕ Папа может сос п/о мгс 1.5*4 (6954)  ОСТАНКИНО</v>
          </cell>
          <cell r="D243">
            <v>444</v>
          </cell>
          <cell r="F243">
            <v>444</v>
          </cell>
        </row>
        <row r="244">
          <cell r="A244" t="str">
            <v>БОНУС СОЧНЫЕ сос п/о мгс 0.41кг_UZ (6087)  ОСТАНКИНО</v>
          </cell>
          <cell r="D244">
            <v>407</v>
          </cell>
          <cell r="F244">
            <v>407</v>
          </cell>
        </row>
        <row r="245">
          <cell r="A245" t="str">
            <v>БОНУС_307 Колбаса Сервелат Мясорубский с мелкорубленным окороком 0,35 кг срез ТМ Стародворье   Поком</v>
          </cell>
          <cell r="F245">
            <v>787</v>
          </cell>
        </row>
        <row r="246">
          <cell r="A246" t="str">
            <v>БОНУС_319  Колбаса вареная Филейская ТМ Вязанка ТС Классическая, 0,45 кг. ПОКОМ</v>
          </cell>
          <cell r="F246">
            <v>3306</v>
          </cell>
        </row>
        <row r="247">
          <cell r="A247" t="str">
            <v>Бутербродная вареная 0,47 кг шт.  СПК</v>
          </cell>
          <cell r="D247">
            <v>110</v>
          </cell>
          <cell r="F247">
            <v>110</v>
          </cell>
        </row>
        <row r="248">
          <cell r="A248" t="str">
            <v>Вацлавская п/к (черева) 390 гр.шт. термоус.пак  СПК</v>
          </cell>
          <cell r="D248">
            <v>124</v>
          </cell>
          <cell r="F248">
            <v>124</v>
          </cell>
        </row>
        <row r="249">
          <cell r="A249" t="str">
            <v>Ветчина Альтаирская Столовая (для ХОРЕКА)  СПК</v>
          </cell>
          <cell r="D249">
            <v>4</v>
          </cell>
          <cell r="F249">
            <v>6.4370000000000003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291</v>
          </cell>
        </row>
        <row r="251">
          <cell r="A251" t="str">
            <v>Готовые чебупели острые с мясом 0,24кг ТМ Горячая штучка  ПОКОМ</v>
          </cell>
          <cell r="F251">
            <v>6</v>
          </cell>
        </row>
        <row r="252">
          <cell r="A252" t="str">
            <v>Готовые чебупели острые с мясом Горячая штучка 0,3 кг зам  ПОКОМ</v>
          </cell>
          <cell r="D252">
            <v>1</v>
          </cell>
          <cell r="F252">
            <v>1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6</v>
          </cell>
          <cell r="F253">
            <v>11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4</v>
          </cell>
          <cell r="F254">
            <v>2517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3</v>
          </cell>
          <cell r="F255">
            <v>3</v>
          </cell>
        </row>
        <row r="256">
          <cell r="A256" t="str">
            <v>Готовые чебупели сочные с мясом ТМ Горячая штучка флоу-пак 0,24 кг  ПОКОМ</v>
          </cell>
          <cell r="D256">
            <v>807</v>
          </cell>
          <cell r="F256">
            <v>3206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3</v>
          </cell>
          <cell r="F257">
            <v>658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Грудинка "По-московски" в/к термоус.пак.  СПК</v>
          </cell>
          <cell r="D259">
            <v>1</v>
          </cell>
          <cell r="F259">
            <v>1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18</v>
          </cell>
          <cell r="F260">
            <v>19</v>
          </cell>
        </row>
        <row r="261">
          <cell r="A261" t="str">
            <v>Грудинка По-московски в/к 2,0 кг. термоус.пак. СПК</v>
          </cell>
          <cell r="D261">
            <v>2</v>
          </cell>
          <cell r="F261">
            <v>2</v>
          </cell>
        </row>
        <row r="262">
          <cell r="A262" t="str">
            <v>Гуцульская с/к "КолбасГрад" 160 гр.шт. термоус. пак  СПК</v>
          </cell>
          <cell r="D262">
            <v>210</v>
          </cell>
          <cell r="F262">
            <v>210</v>
          </cell>
        </row>
        <row r="263">
          <cell r="A263" t="str">
            <v>Дельгаро с/в "Эликатессе" 140 гр.шт.  СПК</v>
          </cell>
          <cell r="D263">
            <v>117</v>
          </cell>
          <cell r="F263">
            <v>117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318</v>
          </cell>
          <cell r="F264">
            <v>318</v>
          </cell>
        </row>
        <row r="265">
          <cell r="A265" t="str">
            <v>Докторская вареная в/с 0,47 кг шт.  СПК</v>
          </cell>
          <cell r="D265">
            <v>89</v>
          </cell>
          <cell r="F265">
            <v>89</v>
          </cell>
        </row>
        <row r="266">
          <cell r="A266" t="str">
            <v>Докторская вареная термоус.пак. "Высокий вкус"  СПК</v>
          </cell>
          <cell r="D266">
            <v>266.32499999999999</v>
          </cell>
          <cell r="F266">
            <v>266.32499999999999</v>
          </cell>
        </row>
        <row r="267">
          <cell r="A267" t="str">
            <v>Европоддон (невозвратный)</v>
          </cell>
          <cell r="F267">
            <v>350</v>
          </cell>
        </row>
        <row r="268">
          <cell r="A268" t="str">
            <v>ЖАР-ладушки с клубникой и вишней ТМ Стародворье 0,2 кг ПОКОМ</v>
          </cell>
          <cell r="D268">
            <v>3</v>
          </cell>
          <cell r="F268">
            <v>66</v>
          </cell>
        </row>
        <row r="269">
          <cell r="A269" t="str">
            <v>ЖАР-ладушки с мясом 0,2кг ТМ Стародворье  ПОКОМ</v>
          </cell>
          <cell r="D269">
            <v>26</v>
          </cell>
          <cell r="F269">
            <v>635</v>
          </cell>
        </row>
        <row r="270">
          <cell r="A270" t="str">
            <v>ЖАР-ладушки с яблоком и грушей ТМ Стародворье 0,2 кг. ПОКОМ</v>
          </cell>
          <cell r="D270">
            <v>2</v>
          </cell>
          <cell r="F270">
            <v>79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1087</v>
          </cell>
          <cell r="F271">
            <v>1087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1936</v>
          </cell>
          <cell r="F272">
            <v>1936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350.3</v>
          </cell>
          <cell r="F273">
            <v>350.3</v>
          </cell>
        </row>
        <row r="274">
          <cell r="A274" t="str">
            <v>К825 Сыч/Прод Коровино Тильзитер Оригин 50% ВЕС НОВАЯ (5 кг брус) СЗМЖ  ОСТАНКИНО</v>
          </cell>
          <cell r="D274">
            <v>76.5</v>
          </cell>
          <cell r="F274">
            <v>76.5</v>
          </cell>
        </row>
        <row r="275">
          <cell r="A275" t="str">
            <v>Карбонад Юбилейный термоус.пак.  СПК</v>
          </cell>
          <cell r="D275">
            <v>92</v>
          </cell>
          <cell r="F275">
            <v>94.405000000000001</v>
          </cell>
        </row>
        <row r="276">
          <cell r="A276" t="str">
            <v>Классическая вареная 400 гр.шт.  СПК</v>
          </cell>
          <cell r="D276">
            <v>23</v>
          </cell>
          <cell r="F276">
            <v>23</v>
          </cell>
        </row>
        <row r="277">
          <cell r="A277" t="str">
            <v>Классическая с/к 80 гр.шт.нар. (лоток с ср.защ.атм.)  СПК</v>
          </cell>
          <cell r="D277">
            <v>324</v>
          </cell>
          <cell r="F277">
            <v>324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1356</v>
          </cell>
          <cell r="F278">
            <v>1356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1124</v>
          </cell>
          <cell r="F279">
            <v>1124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283</v>
          </cell>
          <cell r="F280">
            <v>283</v>
          </cell>
        </row>
        <row r="281">
          <cell r="A281" t="str">
            <v>Круггетсы с сырным соусом ТМ Горячая штучка 0,25 кг зам  ПОКОМ</v>
          </cell>
          <cell r="D281">
            <v>5</v>
          </cell>
          <cell r="F281">
            <v>16</v>
          </cell>
        </row>
        <row r="282">
          <cell r="A282" t="str">
            <v>Круггетсы с сырным соусом ТМ Горячая штучка ТС Круггетсы флоу-пак 0,2 кг  ПОКОМ</v>
          </cell>
          <cell r="F282">
            <v>673</v>
          </cell>
        </row>
        <row r="283">
          <cell r="A283" t="str">
            <v>Круггетсы сочные ТМ Горячая штучка ТС Круггетсы 0,25 кг зам  ПОКОМ</v>
          </cell>
          <cell r="F283">
            <v>18</v>
          </cell>
        </row>
        <row r="284">
          <cell r="A284" t="str">
            <v>Круггетсы сочные ТМ Горячая штучка ТС Круггетсы флоу-пак 0,2 кг.  ПОКОМ</v>
          </cell>
          <cell r="D284">
            <v>720</v>
          </cell>
          <cell r="F284">
            <v>1054</v>
          </cell>
        </row>
        <row r="285">
          <cell r="A285" t="str">
            <v>Купеческая п/к 0,38 кг.шт. термофор.пак.  СПК</v>
          </cell>
          <cell r="D285">
            <v>1</v>
          </cell>
          <cell r="F285">
            <v>1</v>
          </cell>
        </row>
        <row r="286">
          <cell r="A286" t="str">
            <v>Ла Фаворте с/в "Эликатессе" 140 гр.шт.  СПК</v>
          </cell>
          <cell r="D286">
            <v>204</v>
          </cell>
          <cell r="F286">
            <v>204</v>
          </cell>
        </row>
        <row r="287">
          <cell r="A287" t="str">
            <v>Ливерная Печеночная 250 гр.шт.  СПК</v>
          </cell>
          <cell r="D287">
            <v>173</v>
          </cell>
          <cell r="F287">
            <v>173</v>
          </cell>
        </row>
        <row r="288">
          <cell r="A288" t="str">
            <v>Любительская вареная термоус.пак. "Высокий вкус"  СПК</v>
          </cell>
          <cell r="D288">
            <v>116.8</v>
          </cell>
          <cell r="F288">
            <v>116.8</v>
          </cell>
        </row>
        <row r="289">
          <cell r="A289" t="str">
            <v>Мини-сосиски в тесте "Фрайпики" 3,7кг ВЕС, ТМ Зареченские  ПОКОМ</v>
          </cell>
          <cell r="D289">
            <v>7.4</v>
          </cell>
          <cell r="F289">
            <v>18.5</v>
          </cell>
        </row>
        <row r="290">
          <cell r="A290" t="str">
            <v>Мини-сосиски в тесте 3,7кг ВЕС заморож. ТМ Зареченские  ПОКОМ</v>
          </cell>
          <cell r="D290">
            <v>3.7</v>
          </cell>
          <cell r="F290">
            <v>351.91199999999998</v>
          </cell>
        </row>
        <row r="291">
          <cell r="A291" t="str">
            <v>Мини-чебуречки с мясом ВЕС 5,5кг ТМ Зареченские  ПОКОМ</v>
          </cell>
          <cell r="F291">
            <v>104</v>
          </cell>
        </row>
        <row r="292">
          <cell r="A292" t="str">
            <v>Мини-шарики с курочкой и сыром ТМ Зареченские ВЕС  ПОКОМ</v>
          </cell>
          <cell r="F292">
            <v>153</v>
          </cell>
        </row>
        <row r="293">
          <cell r="A293" t="str">
            <v>Наггетсы из печи 0,25кг ТМ Вязанка ТС Няняггетсы Сливушки замор.  ПОКОМ</v>
          </cell>
          <cell r="D293">
            <v>6</v>
          </cell>
          <cell r="F293">
            <v>2511</v>
          </cell>
        </row>
        <row r="294">
          <cell r="A294" t="str">
            <v>Наггетсы Нагетосы Сочная курочка в хрустящей панировке 0,25кг ТМ Горячая штучка   ПОКОМ</v>
          </cell>
          <cell r="D294">
            <v>1</v>
          </cell>
          <cell r="F294">
            <v>1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5</v>
          </cell>
          <cell r="F295">
            <v>2188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851</v>
          </cell>
          <cell r="F296">
            <v>3099</v>
          </cell>
        </row>
        <row r="297">
          <cell r="A297" t="str">
            <v>Наггетсы с куриным филе и сыром ТМ Вязанка 0,25 кг ПОКОМ</v>
          </cell>
          <cell r="D297">
            <v>6</v>
          </cell>
          <cell r="F297">
            <v>1874</v>
          </cell>
        </row>
        <row r="298">
          <cell r="A298" t="str">
            <v>Наггетсы Хрустящие ТМ Зареченские. ВЕС ПОКОМ</v>
          </cell>
          <cell r="D298">
            <v>6</v>
          </cell>
          <cell r="F298">
            <v>2559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5</v>
          </cell>
          <cell r="F299">
            <v>594</v>
          </cell>
        </row>
        <row r="300">
          <cell r="A300" t="str">
            <v>Оригинальная с перцем с/к  СПК</v>
          </cell>
          <cell r="D300">
            <v>274.89999999999998</v>
          </cell>
          <cell r="F300">
            <v>274.89999999999998</v>
          </cell>
        </row>
        <row r="301">
          <cell r="A301" t="str">
            <v>Паштет печеночный 140 гр.шт.  СПК</v>
          </cell>
          <cell r="D301">
            <v>32</v>
          </cell>
          <cell r="F301">
            <v>32</v>
          </cell>
        </row>
        <row r="302">
          <cell r="A302" t="str">
            <v>Пельмени Grandmeni с говядиной и свининой 0,7кг ТМ Горячая штучка  ПОКОМ</v>
          </cell>
          <cell r="F302">
            <v>446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1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D304">
            <v>2</v>
          </cell>
          <cell r="F304">
            <v>855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310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2</v>
          </cell>
          <cell r="F306">
            <v>1047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1068</v>
          </cell>
        </row>
        <row r="308">
          <cell r="A308" t="str">
            <v>Пельмени Бульмени мини с мясом и оливковым маслом 0,7 кг ТМ Горячая штучка  ПОКОМ</v>
          </cell>
          <cell r="D308">
            <v>2</v>
          </cell>
          <cell r="F308">
            <v>882</v>
          </cell>
        </row>
        <row r="309">
          <cell r="A309" t="str">
            <v>Пельмени Бульмени Нейробуст с мясом ТМ Горячая штучка ТС Бульмени ГШ сфера флоу-пак 0,6 кг.  ПОКОМ</v>
          </cell>
          <cell r="D309">
            <v>1</v>
          </cell>
          <cell r="F309">
            <v>573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5кг Горячая штучка ВЕС  ПОКОМ</v>
          </cell>
          <cell r="F311">
            <v>2766</v>
          </cell>
        </row>
        <row r="312">
          <cell r="A312" t="str">
            <v>Пельмени Бульмени с говядиной и свининой СЕВЕРНАЯ КОЛЛЕКЦИЯ 0,7кг ТМ Горячая штучка сфера  ПОКОМ</v>
          </cell>
          <cell r="F312">
            <v>795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8</v>
          </cell>
          <cell r="F313">
            <v>1815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1104</v>
          </cell>
          <cell r="F314">
            <v>4409</v>
          </cell>
        </row>
        <row r="315">
          <cell r="A315" t="str">
            <v>Пельмени Бульмени со сливочным маслом Горячая штучка 0,9 кг  ПОКОМ</v>
          </cell>
          <cell r="F315">
            <v>2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7</v>
          </cell>
          <cell r="F316">
            <v>2082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258</v>
          </cell>
          <cell r="F317">
            <v>4345</v>
          </cell>
        </row>
        <row r="318">
          <cell r="A318" t="str">
            <v>Пельмени Бульмени хрустящие с мясом 0,22 кг ТМ Горячая штучка  ПОКОМ</v>
          </cell>
          <cell r="D318">
            <v>5</v>
          </cell>
          <cell r="F318">
            <v>531</v>
          </cell>
        </row>
        <row r="319">
          <cell r="A319" t="str">
            <v>Пельмени Добросельские со свининой и говядиной ТМ Стародворье флоу-пак клас. форма 0,65 кг.  ПОКОМ</v>
          </cell>
          <cell r="D319">
            <v>1</v>
          </cell>
          <cell r="F319">
            <v>248</v>
          </cell>
        </row>
        <row r="320">
          <cell r="A320" t="str">
            <v>Пельмени Зареченские сфера 5 кг.  ПОКОМ</v>
          </cell>
          <cell r="F320">
            <v>61</v>
          </cell>
        </row>
        <row r="321">
          <cell r="A321" t="str">
            <v>Пельмени Медвежьи ушки с фермерскими сливками 0,7кг  ПОКОМ</v>
          </cell>
          <cell r="D321">
            <v>1</v>
          </cell>
          <cell r="F321">
            <v>214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F322">
            <v>274</v>
          </cell>
        </row>
        <row r="323">
          <cell r="A323" t="str">
            <v>Пельмени Мясные с говядиной ТМ Стародворье сфера флоу-пак 1 кг  ПОКОМ</v>
          </cell>
          <cell r="D323">
            <v>3</v>
          </cell>
          <cell r="F323">
            <v>1180</v>
          </cell>
        </row>
        <row r="324">
          <cell r="A324" t="str">
            <v>Пельмени Мясорубские ТМ Стародворье фоупак равиоли 0,7 кг  ПОКОМ</v>
          </cell>
          <cell r="F324">
            <v>57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F325">
            <v>863</v>
          </cell>
        </row>
        <row r="326">
          <cell r="A326" t="str">
            <v>Пельмени Отборные с говядиной 0,9 кг НОВА ТМ Стародворье ТС Медвежье ушко  ПОКОМ</v>
          </cell>
          <cell r="D326">
            <v>1</v>
          </cell>
          <cell r="F326">
            <v>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F327">
            <v>415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8</v>
          </cell>
          <cell r="F328">
            <v>862</v>
          </cell>
        </row>
        <row r="329">
          <cell r="A329" t="str">
            <v>Пельмени Сочные сфера 0,8 кг ТМ Стародворье  ПОКОМ</v>
          </cell>
          <cell r="F329">
            <v>193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F331">
            <v>158.60300000000001</v>
          </cell>
        </row>
        <row r="332">
          <cell r="A332" t="str">
            <v>Ричеза с/к 230 гр.шт.  СПК</v>
          </cell>
          <cell r="D332">
            <v>234</v>
          </cell>
          <cell r="F332">
            <v>234</v>
          </cell>
        </row>
        <row r="333">
          <cell r="A333" t="str">
            <v>Сальчетти с/к 230 гр.шт.  СПК</v>
          </cell>
          <cell r="D333">
            <v>561</v>
          </cell>
          <cell r="F333">
            <v>561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234</v>
          </cell>
          <cell r="F334">
            <v>234</v>
          </cell>
        </row>
        <row r="335">
          <cell r="A335" t="str">
            <v>Салями с/к 100 гр.шт.нар. (лоток с ср.защ.атм.)  СПК</v>
          </cell>
          <cell r="D335">
            <v>479</v>
          </cell>
          <cell r="F335">
            <v>479</v>
          </cell>
        </row>
        <row r="336">
          <cell r="A336" t="str">
            <v>Салями Трюфель с/в "Эликатессе" 0,16 кг.шт.  СПК</v>
          </cell>
          <cell r="D336">
            <v>254</v>
          </cell>
          <cell r="F336">
            <v>254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121</v>
          </cell>
          <cell r="F337">
            <v>121.849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29</v>
          </cell>
          <cell r="F338">
            <v>29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31</v>
          </cell>
          <cell r="F339">
            <v>31</v>
          </cell>
        </row>
        <row r="340">
          <cell r="A340" t="str">
            <v>Семейная с чесночком вареная (СПК+СКМ)  СПК</v>
          </cell>
          <cell r="D340">
            <v>63</v>
          </cell>
          <cell r="F340">
            <v>63</v>
          </cell>
        </row>
        <row r="341">
          <cell r="A341" t="str">
            <v>Семейная с чесночком Экстра вареная  СПК</v>
          </cell>
          <cell r="D341">
            <v>10</v>
          </cell>
          <cell r="F341">
            <v>10</v>
          </cell>
        </row>
        <row r="342">
          <cell r="A342" t="str">
            <v>Сервелат Европейский в/к, в/с 0,38 кг.шт.термофор.пак  СПК</v>
          </cell>
          <cell r="D342">
            <v>65</v>
          </cell>
          <cell r="F342">
            <v>65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96</v>
          </cell>
          <cell r="F343">
            <v>98</v>
          </cell>
        </row>
        <row r="344">
          <cell r="A344" t="str">
            <v>Сервелат Финский в/к 0,38 кг.шт. термофор.пак.  СПК</v>
          </cell>
          <cell r="D344">
            <v>78</v>
          </cell>
          <cell r="F344">
            <v>78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461</v>
          </cell>
          <cell r="F345">
            <v>464</v>
          </cell>
        </row>
        <row r="346">
          <cell r="A346" t="str">
            <v>Сервелат Фирменный в/к 250 гр.шт. термоформ.пак.  СПК</v>
          </cell>
          <cell r="D346">
            <v>32</v>
          </cell>
          <cell r="F346">
            <v>32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316</v>
          </cell>
          <cell r="F347">
            <v>316</v>
          </cell>
        </row>
        <row r="348">
          <cell r="A348" t="str">
            <v>Сибирская особая с/к 0,235 кг шт.  СПК</v>
          </cell>
          <cell r="D348">
            <v>307</v>
          </cell>
          <cell r="F348">
            <v>307</v>
          </cell>
        </row>
        <row r="349">
          <cell r="A349" t="str">
            <v>Сосиски "Баварские" 0,36 кг.шт. вак.упак.  СПК</v>
          </cell>
          <cell r="D349">
            <v>15</v>
          </cell>
          <cell r="F349">
            <v>15</v>
          </cell>
        </row>
        <row r="350">
          <cell r="A350" t="str">
            <v>Сосиски "Молочные" 0,36 кг.шт. вак.упак.  СПК</v>
          </cell>
          <cell r="D350">
            <v>31</v>
          </cell>
          <cell r="F350">
            <v>31</v>
          </cell>
        </row>
        <row r="351">
          <cell r="A351" t="str">
            <v>Сосиски Классические (в ср.защ.атм.) СПК</v>
          </cell>
          <cell r="D351">
            <v>15</v>
          </cell>
          <cell r="F351">
            <v>15</v>
          </cell>
        </row>
        <row r="352">
          <cell r="A352" t="str">
            <v>Сосиски Мусульманские "Просто выгодно" (в ср.защ.атм.)  СПК</v>
          </cell>
          <cell r="D352">
            <v>14</v>
          </cell>
          <cell r="F352">
            <v>14</v>
          </cell>
        </row>
        <row r="353">
          <cell r="A353" t="str">
            <v>Сосиски Хот-дог подкопченные (лоток с ср.защ.атм.)  СПК</v>
          </cell>
          <cell r="D353">
            <v>26</v>
          </cell>
          <cell r="F353">
            <v>26</v>
          </cell>
        </row>
        <row r="354">
          <cell r="A354" t="str">
            <v>Сочный мегачебурек ТМ Зареченские ВЕС ПОКОМ</v>
          </cell>
          <cell r="F354">
            <v>83.8</v>
          </cell>
        </row>
        <row r="355">
          <cell r="A355" t="str">
            <v>Торо Неро с/в "Эликатессе" 140 гр.шт.  СПК</v>
          </cell>
          <cell r="D355">
            <v>132</v>
          </cell>
          <cell r="F355">
            <v>132</v>
          </cell>
        </row>
        <row r="356">
          <cell r="A356" t="str">
            <v>У_2498 Сыр Бурмакинский полутвердый сливочный ВЕС  ОСТАНКИНО</v>
          </cell>
          <cell r="F356">
            <v>8.4380000000000006</v>
          </cell>
        </row>
        <row r="357">
          <cell r="A357" t="str">
            <v>Утренняя вареная ВЕС СПК</v>
          </cell>
          <cell r="D357">
            <v>16</v>
          </cell>
          <cell r="F357">
            <v>16</v>
          </cell>
        </row>
        <row r="358">
          <cell r="A358" t="str">
            <v>Уши свиные копченые к пиву 0,15кг нар. д/ф шт.  СПК</v>
          </cell>
          <cell r="D358">
            <v>49</v>
          </cell>
          <cell r="F358">
            <v>49</v>
          </cell>
        </row>
        <row r="359">
          <cell r="A359" t="str">
            <v>Фестивальная пора с/к 100 гр.шт.нар. (лоток с ср.защ.атм.)  СПК</v>
          </cell>
          <cell r="D359">
            <v>330</v>
          </cell>
          <cell r="F359">
            <v>330</v>
          </cell>
        </row>
        <row r="360">
          <cell r="A360" t="str">
            <v>Фестивальная пора с/к 235 гр.шт.  СПК</v>
          </cell>
          <cell r="D360">
            <v>741</v>
          </cell>
          <cell r="F360">
            <v>741</v>
          </cell>
        </row>
        <row r="361">
          <cell r="A361" t="str">
            <v>Фестивальная пора с/к термоус.пак  СПК</v>
          </cell>
          <cell r="D361">
            <v>50.5</v>
          </cell>
          <cell r="F361">
            <v>50.5</v>
          </cell>
        </row>
        <row r="362">
          <cell r="A362" t="str">
            <v>Фирменная с/к 200 гр. срез "Эликатессе" термоформ.пак.  СПК</v>
          </cell>
          <cell r="D362">
            <v>246</v>
          </cell>
          <cell r="F362">
            <v>246</v>
          </cell>
        </row>
        <row r="363">
          <cell r="A363" t="str">
            <v>Фуэт с/в "Эликатессе" 160 гр.шт.  СПК</v>
          </cell>
          <cell r="D363">
            <v>325</v>
          </cell>
          <cell r="F363">
            <v>325</v>
          </cell>
        </row>
        <row r="364">
          <cell r="A364" t="str">
            <v>Хинкали Классические ТМ Зареченские ВЕС ПОКОМ</v>
          </cell>
          <cell r="F364">
            <v>100.5</v>
          </cell>
        </row>
        <row r="365">
          <cell r="A365" t="str">
            <v>Хот-догстер ТМ Горячая штучка ТС Хот-Догстер флоу-пак 0,09 кг. ПОКОМ</v>
          </cell>
          <cell r="D365">
            <v>9</v>
          </cell>
          <cell r="F365">
            <v>377</v>
          </cell>
        </row>
        <row r="366">
          <cell r="A366" t="str">
            <v>Хотстеры с сыром 0,25кг ТМ Горячая штучка  ПОКОМ</v>
          </cell>
          <cell r="F366">
            <v>418</v>
          </cell>
        </row>
        <row r="367">
          <cell r="A367" t="str">
            <v>Хотстеры ТМ Горячая штучка ТС Хотстеры 0,25 кг зам  ПОКОМ</v>
          </cell>
          <cell r="D367">
            <v>372</v>
          </cell>
          <cell r="F367">
            <v>3238</v>
          </cell>
        </row>
        <row r="368">
          <cell r="A368" t="str">
            <v>Хрустящие крылышки острые к пиву ТМ Горячая штучка 0,3кг зам  ПОКОМ</v>
          </cell>
          <cell r="F368">
            <v>573</v>
          </cell>
        </row>
        <row r="369">
          <cell r="A369" t="str">
            <v>Хрустящие крылышки ТМ Горячая штучка 0,3 кг зам  ПОКОМ</v>
          </cell>
          <cell r="D369">
            <v>3</v>
          </cell>
          <cell r="F369">
            <v>503</v>
          </cell>
        </row>
        <row r="370">
          <cell r="A370" t="str">
            <v>Чебупели Курочка гриль ТМ Горячая штучка, 0,3 кг зам  ПОКОМ</v>
          </cell>
          <cell r="D370">
            <v>7</v>
          </cell>
          <cell r="F370">
            <v>462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127</v>
          </cell>
          <cell r="F371">
            <v>3044</v>
          </cell>
        </row>
        <row r="372">
          <cell r="A372" t="str">
            <v>Чебупицца Маргарита 0,2кг ТМ Горячая штучка ТС Foodgital  ПОКОМ</v>
          </cell>
          <cell r="D372">
            <v>9</v>
          </cell>
          <cell r="F372">
            <v>767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134</v>
          </cell>
          <cell r="F373">
            <v>4794</v>
          </cell>
        </row>
        <row r="374">
          <cell r="A374" t="str">
            <v>Чебупицца со вкусом 4 сыра 0,2кг ТМ Горячая штучка ТС Foodgital  ПОКОМ</v>
          </cell>
          <cell r="D374">
            <v>8</v>
          </cell>
          <cell r="F374">
            <v>641</v>
          </cell>
        </row>
        <row r="375">
          <cell r="A375" t="str">
            <v>Чебуреки Мясные вес 2,7 кг ТМ Зареченские ВЕС ПОКОМ</v>
          </cell>
          <cell r="F375">
            <v>5.4</v>
          </cell>
        </row>
        <row r="376">
          <cell r="A376" t="str">
            <v>Чебуреки сочные ВЕС ТМ Зареченские  ПОКОМ</v>
          </cell>
          <cell r="F376">
            <v>1246.5</v>
          </cell>
        </row>
        <row r="377">
          <cell r="A377" t="str">
            <v>Шпикачки Русские (черева) (в ср.защ.атм.) "Высокий вкус"  СПК</v>
          </cell>
          <cell r="D377">
            <v>52</v>
          </cell>
          <cell r="F377">
            <v>52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38</v>
          </cell>
          <cell r="F378">
            <v>38</v>
          </cell>
        </row>
        <row r="379">
          <cell r="A379" t="str">
            <v>Юбилейная с/к 0,235 кг.шт.  СПК</v>
          </cell>
          <cell r="D379">
            <v>1110</v>
          </cell>
          <cell r="F379">
            <v>1110</v>
          </cell>
        </row>
        <row r="380">
          <cell r="A380" t="str">
            <v>Итого</v>
          </cell>
          <cell r="D380">
            <v>174547.05300000001</v>
          </cell>
          <cell r="F380">
            <v>405551.44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14.08.2025 - 14.08.2025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52.645000000000003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352.01900000000001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414.54199999999997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632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183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104.31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1060.482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65.668000000000006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227.535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125.837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45.753999999999998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29.942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144.19300000000001</v>
          </cell>
        </row>
        <row r="29">
          <cell r="A29" t="str">
            <v xml:space="preserve"> 247  Сардельки Нежные, ВЕС.  ПОКОМ</v>
          </cell>
          <cell r="D29">
            <v>29.965</v>
          </cell>
        </row>
        <row r="30">
          <cell r="A30" t="str">
            <v xml:space="preserve"> 248  Сардельки Сочные ТМ Особый рецепт,   ПОКОМ</v>
          </cell>
          <cell r="D30">
            <v>19.202000000000002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332.50900000000001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38.317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29.271000000000001</v>
          </cell>
        </row>
        <row r="34">
          <cell r="A34" t="str">
            <v xml:space="preserve"> 263  Шпикачки Стародворские, ВЕС.  ПОКОМ</v>
          </cell>
          <cell r="D34">
            <v>33.31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1.8660000000000001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1.8560000000000001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222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1239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1228</v>
          </cell>
        </row>
        <row r="40">
          <cell r="A40" t="str">
            <v xml:space="preserve"> 283  Сосиски Сочинки, ВЕС, ТМ Стародворье ПОКОМ</v>
          </cell>
          <cell r="D40">
            <v>105.422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264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393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273.00400000000002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451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758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28.881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169.852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381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584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484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99.97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236.46199999999999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11.853999999999999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578.56399999999996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843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1004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316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131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115.02800000000001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198</v>
          </cell>
        </row>
        <row r="62">
          <cell r="A62" t="str">
            <v xml:space="preserve"> 335  Колбаса Сливушка ТМ Вязанка. ВЕС.  ПОКОМ </v>
          </cell>
          <cell r="D62">
            <v>82.787999999999997</v>
          </cell>
        </row>
        <row r="63">
          <cell r="A63" t="str">
            <v xml:space="preserve"> 341 Сосиски Сочинки Сливочные ТМ Стародворье ВЕС ПОКОМ</v>
          </cell>
          <cell r="D63">
            <v>2.0840000000000001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760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144.40100000000001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50.048000000000002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119.68600000000001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62.584000000000003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31.635000000000002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205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320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210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832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1488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246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228.5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14.510999999999999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241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57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90.411000000000001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694.274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994.471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1618.01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52.423999999999999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59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3.101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400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190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1.4339999999999999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159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82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47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244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216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169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</v>
          </cell>
        </row>
        <row r="108">
          <cell r="A108" t="str">
            <v>3215 ВЕТЧ.МЯСНАЯ Папа может п/о 0.4кг 8шт.    ОСТАНКИНО</v>
          </cell>
          <cell r="D108">
            <v>384</v>
          </cell>
        </row>
        <row r="109">
          <cell r="A109" t="str">
            <v>3684 ПРЕСИЖН с/к в/у 1/250 8шт.   ОСТАНКИНО</v>
          </cell>
          <cell r="D109">
            <v>52</v>
          </cell>
        </row>
        <row r="110">
          <cell r="A110" t="str">
            <v>4063 МЯСНАЯ Папа может вар п/о_Л   ОСТАНКИНО</v>
          </cell>
          <cell r="D110">
            <v>270.80900000000003</v>
          </cell>
        </row>
        <row r="111">
          <cell r="A111" t="str">
            <v>4117 ЭКСТРА Папа может с/к в/у_Л   ОСТАНКИНО</v>
          </cell>
          <cell r="D111">
            <v>14.144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30.652000000000001</v>
          </cell>
        </row>
        <row r="113">
          <cell r="A113" t="str">
            <v>4813 ФИЛЕЙНАЯ Папа может вар п/о_Л   ОСТАНКИНО</v>
          </cell>
          <cell r="D113">
            <v>93.113</v>
          </cell>
        </row>
        <row r="114">
          <cell r="A114" t="str">
            <v>4993 САЛЯМИ ИТАЛЬЯНСКАЯ с/к в/у 1/250*8_120c ОСТАНКИНО</v>
          </cell>
          <cell r="D114">
            <v>211</v>
          </cell>
        </row>
        <row r="115">
          <cell r="A115" t="str">
            <v>5246 ДОКТОРСКАЯ ПРЕМИУМ вар б/о мгс_30с ОСТАНКИНО</v>
          </cell>
          <cell r="D115">
            <v>23.959</v>
          </cell>
        </row>
        <row r="116">
          <cell r="A116" t="str">
            <v>5483 ЭКСТРА Папа может с/к в/у 1/250 8шт.   ОСТАНКИНО</v>
          </cell>
          <cell r="D116">
            <v>370</v>
          </cell>
        </row>
        <row r="117">
          <cell r="A117" t="str">
            <v>5544 Сервелат Финский в/к в/у_45с НОВАЯ ОСТАНКИНО</v>
          </cell>
          <cell r="D117">
            <v>107.22</v>
          </cell>
        </row>
        <row r="118">
          <cell r="A118" t="str">
            <v>5679 САЛЯМИ ИТАЛЬЯНСКАЯ с/к в/у 1/150_60с ОСТАНКИНО</v>
          </cell>
          <cell r="D118">
            <v>176</v>
          </cell>
        </row>
        <row r="119">
          <cell r="A119" t="str">
            <v>5682 САЛЯМИ МЕЛКОЗЕРНЕНАЯ с/к в/у 1/120_60с   ОСТАНКИНО</v>
          </cell>
          <cell r="D119">
            <v>795</v>
          </cell>
        </row>
        <row r="120">
          <cell r="A120" t="str">
            <v>5706 АРОМАТНАЯ Папа может с/к в/у 1/250 8шт.  ОСТАНКИНО</v>
          </cell>
          <cell r="D120">
            <v>323</v>
          </cell>
        </row>
        <row r="121">
          <cell r="A121" t="str">
            <v>5708 ПОСОЛЬСКАЯ Папа может с/к в/у ОСТАНКИНО</v>
          </cell>
          <cell r="D121">
            <v>22.917999999999999</v>
          </cell>
        </row>
        <row r="122">
          <cell r="A122" t="str">
            <v>5851 ЭКСТРА Папа может вар п/о   ОСТАНКИНО</v>
          </cell>
          <cell r="D122">
            <v>59.543999999999997</v>
          </cell>
        </row>
        <row r="123">
          <cell r="A123" t="str">
            <v>5931 ОХОТНИЧЬЯ Папа может с/к в/у 1/220 8шт.   ОСТАНКИНО</v>
          </cell>
          <cell r="D123">
            <v>409</v>
          </cell>
        </row>
        <row r="124">
          <cell r="A124" t="str">
            <v>5992 ВРЕМЯ ОКРОШКИ Папа может вар п/о 0.4кг   ОСТАНКИНО</v>
          </cell>
          <cell r="D124">
            <v>87</v>
          </cell>
        </row>
        <row r="125">
          <cell r="A125" t="str">
            <v>6004 РАГУ СВИНОЕ 1кг 8шт.зам_120с ОСТАНКИНО</v>
          </cell>
          <cell r="D125">
            <v>64</v>
          </cell>
        </row>
        <row r="126">
          <cell r="A126" t="str">
            <v>6221 НЕАПОЛИТАНСКИЙ ДУЭТ с/к с/н мгс 1/90  ОСТАНКИНО</v>
          </cell>
          <cell r="D126">
            <v>232</v>
          </cell>
        </row>
        <row r="127">
          <cell r="A127" t="str">
            <v>6228 МЯСНОЕ АССОРТИ к/з с/н мгс 1/90 10шт.  ОСТАНКИНО</v>
          </cell>
          <cell r="D127">
            <v>42</v>
          </cell>
        </row>
        <row r="128">
          <cell r="A128" t="str">
            <v>6247 ДОМАШНЯЯ Папа может вар п/о 0,4кг 8шт.  ОСТАНКИНО</v>
          </cell>
          <cell r="D128">
            <v>21</v>
          </cell>
        </row>
        <row r="129">
          <cell r="A129" t="str">
            <v>6268 ГОВЯЖЬЯ Папа может вар п/о 0,4кг 8 шт.  ОСТАНКИНО</v>
          </cell>
          <cell r="D129">
            <v>374</v>
          </cell>
        </row>
        <row r="130">
          <cell r="A130" t="str">
            <v>6279 КОРЕЙКА ПО-ОСТ.к/в в/с с/н в/у 1/150_45с  ОСТАНКИНО</v>
          </cell>
          <cell r="D130">
            <v>237</v>
          </cell>
        </row>
        <row r="131">
          <cell r="A131" t="str">
            <v>6303 МЯСНЫЕ Папа может сос п/о мгс 1.5*3  ОСТАНКИНО</v>
          </cell>
          <cell r="D131">
            <v>148.99299999999999</v>
          </cell>
        </row>
        <row r="132">
          <cell r="A132" t="str">
            <v>6324 ДОКТОРСКАЯ ГОСТ вар п/о 0.4кг 8шт.  ОСТАНКИНО</v>
          </cell>
          <cell r="D132">
            <v>42</v>
          </cell>
        </row>
        <row r="133">
          <cell r="A133" t="str">
            <v>6325 ДОКТОРСКАЯ ПРЕМИУМ вар п/о 0.4кг 8шт.  ОСТАНКИНО</v>
          </cell>
          <cell r="D133">
            <v>567</v>
          </cell>
        </row>
        <row r="134">
          <cell r="A134" t="str">
            <v>6333 МЯСНАЯ Папа может вар п/о 0.4кг 8шт.  ОСТАНКИНО</v>
          </cell>
          <cell r="D134">
            <v>903</v>
          </cell>
        </row>
        <row r="135">
          <cell r="A135" t="str">
            <v>6340 ДОМАШНИЙ РЕЦЕПТ Коровино 0.5кг 8шт.  ОСТАНКИНО</v>
          </cell>
          <cell r="D135">
            <v>73</v>
          </cell>
        </row>
        <row r="136">
          <cell r="A136" t="str">
            <v>6353 ЭКСТРА Папа может вар п/о 0.4кг 8шт.  ОСТАНКИНО</v>
          </cell>
          <cell r="D136">
            <v>421</v>
          </cell>
        </row>
        <row r="137">
          <cell r="A137" t="str">
            <v>6392 ФИЛЕЙНАЯ Папа может вар п/о 0.4кг. ОСТАНКИНО</v>
          </cell>
          <cell r="D137">
            <v>972</v>
          </cell>
        </row>
        <row r="138">
          <cell r="A138" t="str">
            <v>6448 СВИНИНА МАДЕРА с/к с/н в/у 1/100 10шт.   ОСТАНКИНО</v>
          </cell>
          <cell r="D138">
            <v>84</v>
          </cell>
        </row>
        <row r="139">
          <cell r="A139" t="str">
            <v>6453 ЭКСТРА Папа может с/к с/н в/у 1/100 14шт.   ОСТАНКИНО</v>
          </cell>
          <cell r="D139">
            <v>887</v>
          </cell>
        </row>
        <row r="140">
          <cell r="A140" t="str">
            <v>6454 АРОМАТНАЯ с/к с/н в/у 1/100 14шт.  ОСТАНКИНО</v>
          </cell>
          <cell r="D140">
            <v>843</v>
          </cell>
        </row>
        <row r="141">
          <cell r="A141" t="str">
            <v>6459 СЕРВЕЛАТ ШВЕЙЦАРСК. в/к с/н в/у 1/100*10  ОСТАНКИНО</v>
          </cell>
          <cell r="D141">
            <v>404</v>
          </cell>
        </row>
        <row r="142">
          <cell r="A142" t="str">
            <v>6470 ВЕТЧ.МРАМОРНАЯ в/у_45с  ОСТАНКИНО</v>
          </cell>
          <cell r="D142">
            <v>8.51</v>
          </cell>
        </row>
        <row r="143">
          <cell r="A143" t="str">
            <v>6495 ВЕТЧ.МРАМОРНАЯ в/у срез 0.3кг 6шт_45с  ОСТАНКИНО</v>
          </cell>
          <cell r="D143">
            <v>81</v>
          </cell>
        </row>
        <row r="144">
          <cell r="A144" t="str">
            <v>6527 ШПИКАЧКИ СОЧНЫЕ ПМ сар б/о мгс 1*3 45с ОСТАНКИНО</v>
          </cell>
          <cell r="D144">
            <v>112.622</v>
          </cell>
        </row>
        <row r="145">
          <cell r="A145" t="str">
            <v>6528 ШПИКАЧКИ СОЧНЫЕ ПМ сар б/о мгс 0.4кг 45с  ОСТАНКИНО</v>
          </cell>
          <cell r="D145">
            <v>46</v>
          </cell>
        </row>
        <row r="146">
          <cell r="A146" t="str">
            <v>6609 С ГОВЯДИНОЙ ПМ сар б/о мгс 0.4кг_45с ОСТАНКИНО</v>
          </cell>
          <cell r="D146">
            <v>35</v>
          </cell>
        </row>
        <row r="147">
          <cell r="A147" t="str">
            <v>6616 МОЛОЧНЫЕ КЛАССИЧЕСКИЕ сос п/о в/у 0.3кг  ОСТАНКИНО</v>
          </cell>
          <cell r="D147">
            <v>503</v>
          </cell>
        </row>
        <row r="148">
          <cell r="A148" t="str">
            <v>6697 СЕРВЕЛАТ ФИНСКИЙ ПМ в/к в/у 0,35кг 8шт.  ОСТАНКИНО</v>
          </cell>
          <cell r="D148">
            <v>1095</v>
          </cell>
        </row>
        <row r="149">
          <cell r="A149" t="str">
            <v>6713 СОЧНЫЙ ГРИЛЬ ПМ сос п/о мгс 0.41кг 8шт.  ОСТАНКИНО</v>
          </cell>
          <cell r="D149">
            <v>488</v>
          </cell>
        </row>
        <row r="150">
          <cell r="A150" t="str">
            <v>6724 МОЛОЧНЫЕ ПМ сос п/о мгс 0.41кг 10шт.  ОСТАНКИНО</v>
          </cell>
          <cell r="D150">
            <v>469</v>
          </cell>
        </row>
        <row r="151">
          <cell r="A151" t="str">
            <v>6765 РУБЛЕНЫЕ сос ц/о мгс 0.36кг 6шт.  ОСТАНКИНО</v>
          </cell>
          <cell r="D151">
            <v>219</v>
          </cell>
        </row>
        <row r="152">
          <cell r="A152" t="str">
            <v>6785 ВЕНСКАЯ САЛЯМИ п/к в/у 0.33кг 8шт.  ОСТАНКИНО</v>
          </cell>
          <cell r="D152">
            <v>48</v>
          </cell>
        </row>
        <row r="153">
          <cell r="A153" t="str">
            <v>6787 СЕРВЕЛАТ КРЕМЛЕВСКИЙ в/к в/у 0,33кг 8шт.  ОСТАНКИНО</v>
          </cell>
          <cell r="D153">
            <v>67</v>
          </cell>
        </row>
        <row r="154">
          <cell r="A154" t="str">
            <v>6793 БАЛЫКОВАЯ в/к в/у 0,33кг 8шт.  ОСТАНКИНО</v>
          </cell>
          <cell r="D154">
            <v>100</v>
          </cell>
        </row>
        <row r="155">
          <cell r="A155" t="str">
            <v>6829 МОЛОЧНЫЕ КЛАССИЧЕСКИЕ сос п/о мгс 2*4_С  ОСТАНКИНО</v>
          </cell>
          <cell r="D155">
            <v>129.27500000000001</v>
          </cell>
        </row>
        <row r="156">
          <cell r="A156" t="str">
            <v>6837 ФИЛЕЙНЫЕ Папа Может сос ц/о мгс 0.4кг  ОСТАНКИНО</v>
          </cell>
          <cell r="D156">
            <v>318</v>
          </cell>
        </row>
        <row r="157">
          <cell r="A157" t="str">
            <v>6842 ДЫМОВИЦА ИЗ ОКОРОКА к/в мл/к в/у 0,3кг  ОСТАНКИНО</v>
          </cell>
          <cell r="D157">
            <v>14</v>
          </cell>
        </row>
        <row r="158">
          <cell r="A158" t="str">
            <v>6861 ДОМАШНИЙ РЕЦЕПТ Коровино вар п/о  ОСТАНКИНО</v>
          </cell>
          <cell r="D158">
            <v>27.716999999999999</v>
          </cell>
        </row>
        <row r="159">
          <cell r="A159" t="str">
            <v>6866 ВЕТЧ.НЕЖНАЯ Коровино п/о_Маяк  ОСТАНКИНО</v>
          </cell>
          <cell r="D159">
            <v>28.66</v>
          </cell>
        </row>
        <row r="160">
          <cell r="A160" t="str">
            <v>6872 ШАШЛЫК ИЗ СВИНИНЫ зам. ВЕС ОСТАНКИНО</v>
          </cell>
          <cell r="D160">
            <v>8.0860000000000003</v>
          </cell>
        </row>
        <row r="161">
          <cell r="A161" t="str">
            <v>7001 КЛАССИЧЕСКИЕ Папа может сар б/о мгс 1*3  ОСТАНКИНО</v>
          </cell>
          <cell r="D161">
            <v>65.355000000000004</v>
          </cell>
        </row>
        <row r="162">
          <cell r="A162" t="str">
            <v>7040 С ИНДЕЙКОЙ ПМ сос ц/о в/у 1/270 8шт.  ОСТАНКИНО</v>
          </cell>
          <cell r="D162">
            <v>78</v>
          </cell>
        </row>
        <row r="163">
          <cell r="A163" t="str">
            <v>7059 ШПИКАЧКИ СОЧНЫЕ С БЕК. п/о мгс 0.3кг_60с  ОСТАНКИНО</v>
          </cell>
          <cell r="D163">
            <v>236</v>
          </cell>
        </row>
        <row r="164">
          <cell r="A164" t="str">
            <v>7064 СОЧНЫЕ ПМ сос п/о в/у 1/350 8 шт_50с ОСТАНКИНО</v>
          </cell>
          <cell r="D164">
            <v>7</v>
          </cell>
        </row>
        <row r="165">
          <cell r="A165" t="str">
            <v>7066 СОЧНЫЕ ПМ сос п/о мгс 0.41кг 10шт_50с  ОСТАНКИНО</v>
          </cell>
          <cell r="D165">
            <v>1388</v>
          </cell>
        </row>
        <row r="166">
          <cell r="A166" t="str">
            <v>7070 СОЧНЫЕ ПМ сос п/о мгс 1.5*4_А_50с  ОСТАНКИНО</v>
          </cell>
          <cell r="D166">
            <v>463.65499999999997</v>
          </cell>
        </row>
        <row r="167">
          <cell r="A167" t="str">
            <v>7073 МОЛОЧ.ПРЕМИУМ ПМ сос п/о в/у 1/350_50с  ОСТАНКИНО</v>
          </cell>
          <cell r="D167">
            <v>558</v>
          </cell>
        </row>
        <row r="168">
          <cell r="A168" t="str">
            <v>7074 МОЛОЧ.ПРЕМИУМ ПМ сос п/о мгс 0.6кг_50с  ОСТАНКИНО</v>
          </cell>
          <cell r="D168">
            <v>9</v>
          </cell>
        </row>
        <row r="169">
          <cell r="A169" t="str">
            <v>7075 МОЛОЧ.ПРЕМИУМ ПМ сос п/о мгс 1.5*4_О_50с  ОСТАНКИНО</v>
          </cell>
          <cell r="D169">
            <v>26.352</v>
          </cell>
        </row>
        <row r="170">
          <cell r="A170" t="str">
            <v>7077 МЯСНЫЕ С ГОВЯД.ПМ сос п/о мгс 0.4кг_50с  ОСТАНКИНО</v>
          </cell>
          <cell r="D170">
            <v>843</v>
          </cell>
        </row>
        <row r="171">
          <cell r="A171" t="str">
            <v>7080 СЛИВОЧНЫЕ ПМ сос п/о мгс 0.41кг 10шт. 50с  ОСТАНКИНО</v>
          </cell>
          <cell r="D171">
            <v>1281</v>
          </cell>
        </row>
        <row r="172">
          <cell r="A172" t="str">
            <v>7082 СЛИВОЧНЫЕ ПМ сос п/о мгс 1.5*4_50с  ОСТАНКИНО</v>
          </cell>
          <cell r="D172">
            <v>45.247999999999998</v>
          </cell>
        </row>
        <row r="173">
          <cell r="A173" t="str">
            <v>7087 ШПИК С ЧЕСНОК.И ПЕРЦЕМ к/в в/у 0.3кг_50с  ОСТАНКИНО</v>
          </cell>
          <cell r="D173">
            <v>13</v>
          </cell>
        </row>
        <row r="174">
          <cell r="A174" t="str">
            <v>7090 СВИНИНА ПО-ДОМ. к/в мл/к в/у 0.3кг_50с  ОСТАНКИНО</v>
          </cell>
          <cell r="D174">
            <v>113</v>
          </cell>
        </row>
        <row r="175">
          <cell r="A175" t="str">
            <v>7092 БЕКОН Папа может с/к с/н в/у 1/140_50с  ОСТАНКИНО</v>
          </cell>
          <cell r="D175">
            <v>476</v>
          </cell>
        </row>
        <row r="176">
          <cell r="A176" t="str">
            <v>7107 САН-РЕМО с/в с/н мгс 1/90 12шт.  ОСТАНКИНО</v>
          </cell>
          <cell r="D176">
            <v>24</v>
          </cell>
        </row>
        <row r="177">
          <cell r="A177" t="str">
            <v>7149 БАЛЫКОВАЯ Коровино п/к в/у 0.84кг_50с  ОСТАНКИНО</v>
          </cell>
          <cell r="D177">
            <v>9</v>
          </cell>
        </row>
        <row r="178">
          <cell r="A178" t="str">
            <v>7154 СЕРВЕЛАТ ЗЕРНИСТЫЙ ПМ в/к в/у 0.35кг_50с  ОСТАНКИНО</v>
          </cell>
          <cell r="D178">
            <v>692</v>
          </cell>
        </row>
        <row r="179">
          <cell r="A179" t="str">
            <v>7166 СЕРВЕЛТ ОХОТНИЧИЙ ПМ в/к в/у_50с  ОСТАНКИНО</v>
          </cell>
          <cell r="D179">
            <v>82.965999999999994</v>
          </cell>
        </row>
        <row r="180">
          <cell r="A180" t="str">
            <v>7169 СЕРВЕЛАТ ОХОТНИЧИЙ ПМ в/к в/у 0.35кг_50с  ОСТАНКИНО</v>
          </cell>
          <cell r="D180">
            <v>941</v>
          </cell>
        </row>
        <row r="181">
          <cell r="A181" t="str">
            <v>7187 ГРУДИНКА ПРЕМИУМ к/в мл/к в/у 0,3кг_50с ОСТАНКИНО</v>
          </cell>
          <cell r="D181">
            <v>184</v>
          </cell>
        </row>
        <row r="182">
          <cell r="A182" t="str">
            <v>7227 САЛЯМИ ФИНСКАЯ Папа может с/к в/у 1/180  ОСТАНКИНО</v>
          </cell>
          <cell r="D182">
            <v>2</v>
          </cell>
        </row>
        <row r="183">
          <cell r="A183" t="str">
            <v>7231 КЛАССИЧЕСКАЯ ПМ вар п/о 0,3кг 8шт_209к ОСТАНКИНО</v>
          </cell>
          <cell r="D183">
            <v>179</v>
          </cell>
        </row>
        <row r="184">
          <cell r="A184" t="str">
            <v>7232 БОЯNСКАЯ ПМ п/к в/у 0,28кг 8шт_209к ОСТАНКИНО</v>
          </cell>
          <cell r="D184">
            <v>519</v>
          </cell>
        </row>
        <row r="185">
          <cell r="A185" t="str">
            <v>7235 ВЕТЧ.КЛАССИЧЕСКАЯ ПМ п/о 0,35кг 8шт_209к ОСТАНКИНО</v>
          </cell>
          <cell r="D185">
            <v>22</v>
          </cell>
        </row>
        <row r="186">
          <cell r="A186" t="str">
            <v>7236 СЕРВЕЛАТ КАРЕЛЬСКИЙ в/к в/у 0,28кг_209к ОСТАНКИНО</v>
          </cell>
          <cell r="D186">
            <v>783</v>
          </cell>
        </row>
        <row r="187">
          <cell r="A187" t="str">
            <v>7241 САЛЯМИ Папа может п/к в/у 0,28кг_209к ОСТАНКИНО</v>
          </cell>
          <cell r="D187">
            <v>310</v>
          </cell>
        </row>
        <row r="188">
          <cell r="A188" t="str">
            <v>7245 ВЕТЧ.ФИЛЕЙНАЯ ПМ п/о 0,4кг 8шт ОСТАНКИНО</v>
          </cell>
          <cell r="D188">
            <v>39</v>
          </cell>
        </row>
        <row r="189">
          <cell r="A189" t="str">
            <v>7271 МЯСНЫЕ С ГОВЯДИНОЙ ПМ сос п/о мгс 1.5*4 ВЕС  ОСТАНКИНО</v>
          </cell>
          <cell r="D189">
            <v>21.873999999999999</v>
          </cell>
        </row>
        <row r="190">
          <cell r="A190" t="str">
            <v>7284 ДЛЯ ДЕТЕЙ сос п/о мгс 0,33кг 6шт  ОСТАНКИНО</v>
          </cell>
          <cell r="D190">
            <v>140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29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43</v>
          </cell>
        </row>
        <row r="193">
          <cell r="A193" t="str">
            <v>Балыковая с/к 200 гр. срез "Эликатессе" термоформ.пак.  СПК</v>
          </cell>
          <cell r="D193">
            <v>33</v>
          </cell>
        </row>
        <row r="194">
          <cell r="A194" t="str">
            <v>БОНУС МОЛОЧНЫЕ КЛАССИЧЕСКИЕ сос п/о в/у 0.3кг (6084)  ОСТАНКИНО</v>
          </cell>
          <cell r="D194">
            <v>38</v>
          </cell>
        </row>
        <row r="195">
          <cell r="A195" t="str">
            <v>БОНУС МОЛОЧНЫЕ КЛАССИЧЕСКИЕ сос п/о мгс 2*4_С (4980)  ОСТАНКИНО</v>
          </cell>
          <cell r="D195">
            <v>4.2789999999999999</v>
          </cell>
        </row>
        <row r="196">
          <cell r="A196" t="str">
            <v>БОНУС СОЧНЫЕ Папа может сос п/о мгс 1.5*4 (6954)  ОСТАНКИНО</v>
          </cell>
          <cell r="D196">
            <v>3.13</v>
          </cell>
        </row>
        <row r="197">
          <cell r="A197" t="str">
            <v>БОНУС СОЧНЫЕ сос п/о мгс 0.41кг_UZ (6087)  ОСТАНКИНО</v>
          </cell>
          <cell r="D197">
            <v>130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173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760</v>
          </cell>
        </row>
        <row r="200">
          <cell r="A200" t="str">
            <v>Бутербродная вареная 0,47 кг шт.  СПК</v>
          </cell>
          <cell r="D200">
            <v>12</v>
          </cell>
        </row>
        <row r="201">
          <cell r="A201" t="str">
            <v>Вацлавская п/к (черева) 390 гр.шт. термоус.пак  СПК</v>
          </cell>
          <cell r="D201">
            <v>1</v>
          </cell>
        </row>
        <row r="202">
          <cell r="A202" t="str">
            <v>Ветчина Альтаирская Столовая (для ХОРЕКА)  СПК</v>
          </cell>
          <cell r="D202">
            <v>1.2150000000000001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166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549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610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241</v>
          </cell>
        </row>
        <row r="207">
          <cell r="A207" t="str">
            <v>Готовые чебуреки со свининой и говядиной Гор.шт.0,36 кг зам.  ПОКОМ</v>
          </cell>
          <cell r="D207">
            <v>1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4</v>
          </cell>
        </row>
        <row r="209">
          <cell r="A209" t="str">
            <v>Дельгаро с/в "Эликатессе" 140 гр.шт.  СПК</v>
          </cell>
          <cell r="D209">
            <v>12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20</v>
          </cell>
        </row>
        <row r="211">
          <cell r="A211" t="str">
            <v>Докторская вареная термоус.пак. "Высокий вкус"  СПК</v>
          </cell>
          <cell r="D211">
            <v>20.010999999999999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23</v>
          </cell>
        </row>
        <row r="213">
          <cell r="A213" t="str">
            <v>ЖАР-ладушки с мясом 0,2кг ТМ Стародворье  ПОКОМ</v>
          </cell>
          <cell r="D213">
            <v>172</v>
          </cell>
        </row>
        <row r="214">
          <cell r="A214" t="str">
            <v>ЖАР-ладушки с яблоком и грушей ТМ Стародворье 0,2 кг. ПОКОМ</v>
          </cell>
          <cell r="D214">
            <v>16</v>
          </cell>
        </row>
        <row r="215">
          <cell r="A215" t="str">
            <v>Карбонад Юбилейный термоус.пак.  СПК</v>
          </cell>
          <cell r="D215">
            <v>10.148</v>
          </cell>
        </row>
        <row r="216">
          <cell r="A216" t="str">
            <v>Классическая вареная 400 гр.шт.  СПК</v>
          </cell>
          <cell r="D216">
            <v>6</v>
          </cell>
        </row>
        <row r="217">
          <cell r="A217" t="str">
            <v>Классическая с/к 80 гр.шт.нар. (лоток с ср.защ.атм.)  СПК</v>
          </cell>
          <cell r="D217">
            <v>17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234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203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36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10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8</v>
          </cell>
        </row>
        <row r="223">
          <cell r="A223" t="str">
            <v>Ла Фаворте с/в "Эликатессе" 140 гр.шт.  СПК</v>
          </cell>
          <cell r="D223">
            <v>14</v>
          </cell>
        </row>
        <row r="224">
          <cell r="A224" t="str">
            <v>Любительская вареная термоус.пак. "Высокий вкус"  СПК</v>
          </cell>
          <cell r="D224">
            <v>6.0880000000000001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92.5</v>
          </cell>
        </row>
        <row r="226">
          <cell r="A226" t="str">
            <v>Мини-чебуречки с мясом ВЕС 5,5кг ТМ Зареченские  ПОКОМ</v>
          </cell>
          <cell r="D226">
            <v>5.5</v>
          </cell>
        </row>
        <row r="227">
          <cell r="A227" t="str">
            <v>Мини-шарики с курочкой и сыром ТМ Зареченские ВЕС  ПОКОМ</v>
          </cell>
          <cell r="D227">
            <v>42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483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429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419</v>
          </cell>
        </row>
        <row r="231">
          <cell r="A231" t="str">
            <v>Наггетсы с куриным филе и сыром ТМ Вязанка 0,25 кг ПОКОМ</v>
          </cell>
          <cell r="D231">
            <v>367</v>
          </cell>
        </row>
        <row r="232">
          <cell r="A232" t="str">
            <v>Наггетсы Хрустящие ТМ Зареченские. ВЕС ПОКОМ</v>
          </cell>
          <cell r="D232">
            <v>784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152</v>
          </cell>
        </row>
        <row r="234">
          <cell r="A234" t="str">
            <v>Оригинальная с перцем с/к  СПК</v>
          </cell>
          <cell r="D234">
            <v>35.185000000000002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24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114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73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143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113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231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176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566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40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570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620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608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715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163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40</v>
          </cell>
        </row>
        <row r="250">
          <cell r="A250" t="str">
            <v>Пельмени Зареченские сфера 5 кг.  ПОКОМ</v>
          </cell>
          <cell r="D250">
            <v>5</v>
          </cell>
        </row>
        <row r="251">
          <cell r="A251" t="str">
            <v>Пельмени Медвежьи ушки с фермерскими сливками 0,7кг  ПОКОМ</v>
          </cell>
          <cell r="D251">
            <v>51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43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337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193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203</v>
          </cell>
        </row>
        <row r="257">
          <cell r="A257" t="str">
            <v>Пельмени Сочные сфера 0,8 кг ТМ Стародворье  ПОКОМ</v>
          </cell>
          <cell r="D257">
            <v>57</v>
          </cell>
        </row>
        <row r="258">
          <cell r="A258" t="str">
            <v>Пирожки с мясом 3,7кг ВЕС ТМ Зареченские  ПОКОМ</v>
          </cell>
          <cell r="D258">
            <v>29.600999999999999</v>
          </cell>
        </row>
        <row r="259">
          <cell r="A259" t="str">
            <v>Ричеза с/к 230 гр.шт.  СПК</v>
          </cell>
          <cell r="D259">
            <v>26</v>
          </cell>
        </row>
        <row r="260">
          <cell r="A260" t="str">
            <v>Сальчетти с/к 230 гр.шт.  СПК</v>
          </cell>
          <cell r="D260">
            <v>74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13</v>
          </cell>
        </row>
        <row r="262">
          <cell r="A262" t="str">
            <v>Салями с/к 100 гр.шт.нар. (лоток с ср.защ.атм.)  СПК</v>
          </cell>
          <cell r="D262">
            <v>17</v>
          </cell>
        </row>
        <row r="263">
          <cell r="A263" t="str">
            <v>Салями Трюфель с/в "Эликатессе" 0,16 кг.шт.  СПК</v>
          </cell>
          <cell r="D263">
            <v>21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25.308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12.59</v>
          </cell>
        </row>
        <row r="266">
          <cell r="A266" t="str">
            <v>Семейная с чесночком Экстра вареная  СПК</v>
          </cell>
          <cell r="D266">
            <v>4.8419999999999996</v>
          </cell>
        </row>
        <row r="267">
          <cell r="A267" t="str">
            <v>Сервелат Финский в/к 0,38 кг.шт. термофор.пак.  СПК</v>
          </cell>
          <cell r="D267">
            <v>1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6</v>
          </cell>
        </row>
        <row r="269">
          <cell r="A269" t="str">
            <v>Сервелат Фирменный в/к 250 гр.шт. термоформ.пак.  СПК</v>
          </cell>
          <cell r="D269">
            <v>3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33</v>
          </cell>
        </row>
        <row r="271">
          <cell r="A271" t="str">
            <v>Сибирская особая с/к 0,235 кг шт.  СПК</v>
          </cell>
          <cell r="D271">
            <v>18</v>
          </cell>
        </row>
        <row r="272">
          <cell r="A272" t="str">
            <v>Сосиски "Баварские" 0,36 кг.шт. вак.упак.  СПК</v>
          </cell>
          <cell r="D272">
            <v>4</v>
          </cell>
        </row>
        <row r="273">
          <cell r="A273" t="str">
            <v>Сосиски "Молочные" 0,36 кг.шт. вак.упак.  СПК</v>
          </cell>
          <cell r="D273">
            <v>9</v>
          </cell>
        </row>
        <row r="274">
          <cell r="A274" t="str">
            <v>Сосиски Классические (в ср.защ.атм.) СПК</v>
          </cell>
          <cell r="D274">
            <v>2.4710000000000001</v>
          </cell>
        </row>
        <row r="275">
          <cell r="A275" t="str">
            <v>Сосиски Мусульманские "Просто выгодно" (в ср.защ.атм.)  СПК</v>
          </cell>
          <cell r="D275">
            <v>10.727</v>
          </cell>
        </row>
        <row r="276">
          <cell r="A276" t="str">
            <v>Сосиски Хот-дог подкопченные (лоток с ср.защ.атм.)  СПК</v>
          </cell>
          <cell r="D276">
            <v>9.3360000000000003</v>
          </cell>
        </row>
        <row r="277">
          <cell r="A277" t="str">
            <v>Торо Неро с/в "Эликатессе" 140 гр.шт.  СПК</v>
          </cell>
          <cell r="D277">
            <v>8</v>
          </cell>
        </row>
        <row r="278">
          <cell r="A278" t="str">
            <v>Фестивальная пора с/к 100 гр.шт.нар. (лоток с ср.защ.атм.)  СПК</v>
          </cell>
          <cell r="D278">
            <v>36</v>
          </cell>
        </row>
        <row r="279">
          <cell r="A279" t="str">
            <v>Фестивальная пора с/к 235 гр.шт.  СПК</v>
          </cell>
          <cell r="D279">
            <v>25</v>
          </cell>
        </row>
        <row r="280">
          <cell r="A280" t="str">
            <v>Фирменная с/к 200 гр. срез "Эликатессе" термоформ.пак.  СПК</v>
          </cell>
          <cell r="D280">
            <v>14</v>
          </cell>
        </row>
        <row r="281">
          <cell r="A281" t="str">
            <v>Фуэт с/в "Эликатессе" 160 гр.шт.  СПК</v>
          </cell>
          <cell r="D281">
            <v>22</v>
          </cell>
        </row>
        <row r="282">
          <cell r="A282" t="str">
            <v>Хот-догстер ТМ Горячая штучка ТС Хот-Догстер флоу-пак 0,09 кг. ПОКОМ</v>
          </cell>
          <cell r="D282">
            <v>90</v>
          </cell>
        </row>
        <row r="283">
          <cell r="A283" t="str">
            <v>Хотстеры с сыром 0,25кг ТМ Горячая штучка  ПОКОМ</v>
          </cell>
          <cell r="D283">
            <v>168</v>
          </cell>
        </row>
        <row r="284">
          <cell r="A284" t="str">
            <v>Хотстеры ТМ Горячая штучка ТС Хотстеры 0,25 кг зам  ПОКОМ</v>
          </cell>
          <cell r="D284">
            <v>576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164</v>
          </cell>
        </row>
        <row r="286">
          <cell r="A286" t="str">
            <v>Хрустящие крылышки ТМ Горячая штучка 0,3 кг зам  ПОКОМ</v>
          </cell>
          <cell r="D286">
            <v>149</v>
          </cell>
        </row>
        <row r="287">
          <cell r="A287" t="str">
            <v>Чебупели Курочка гриль ТМ Горячая штучка, 0,3 кг зам  ПОКОМ</v>
          </cell>
          <cell r="D287">
            <v>86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786</v>
          </cell>
        </row>
        <row r="289">
          <cell r="A289" t="str">
            <v>Чебупицца Маргарита 0,2кг ТМ Горячая штучка ТС Foodgital  ПОКОМ</v>
          </cell>
          <cell r="D289">
            <v>240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838</v>
          </cell>
        </row>
        <row r="291">
          <cell r="A291" t="str">
            <v>Чебупицца со вкусом 4 сыра 0,2кг ТМ Горячая штучка ТС Foodgital  ПОКОМ</v>
          </cell>
          <cell r="D291">
            <v>172</v>
          </cell>
        </row>
        <row r="292">
          <cell r="A292" t="str">
            <v>Чебуреки Мясные вес 2,7 кг ТМ Зареченские ВЕС ПОКОМ</v>
          </cell>
          <cell r="D292">
            <v>2.7</v>
          </cell>
        </row>
        <row r="293">
          <cell r="A293" t="str">
            <v>Чебуреки сочные ВЕС ТМ Зареченские  ПОКОМ</v>
          </cell>
          <cell r="D293">
            <v>275</v>
          </cell>
        </row>
        <row r="294">
          <cell r="A294" t="str">
            <v>Шпикачки Русские (черева) (в ср.защ.атм.) "Высокий вкус"  СПК</v>
          </cell>
          <cell r="D294">
            <v>13.162000000000001</v>
          </cell>
        </row>
        <row r="295">
          <cell r="A295" t="str">
            <v>Юбилейная с/к 0,235 кг.шт.  СПК</v>
          </cell>
          <cell r="D295">
            <v>107</v>
          </cell>
        </row>
        <row r="296">
          <cell r="A296" t="str">
            <v>Итого</v>
          </cell>
          <cell r="D296">
            <v>68132.087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51.33203125" style="1" customWidth="1"/>
    <col min="2" max="2" width="3.83203125" style="1" customWidth="1"/>
    <col min="3" max="4" width="7.1640625" style="1" customWidth="1"/>
    <col min="5" max="5" width="7.83203125" style="1" customWidth="1"/>
    <col min="6" max="6" width="7.1640625" style="1" customWidth="1"/>
    <col min="7" max="7" width="5.33203125" bestFit="1" customWidth="1"/>
    <col min="8" max="8" width="5.1640625" bestFit="1" customWidth="1"/>
    <col min="9" max="9" width="7.6640625" bestFit="1" customWidth="1"/>
    <col min="10" max="10" width="6.33203125" bestFit="1" customWidth="1"/>
    <col min="11" max="12" width="6.5" bestFit="1" customWidth="1"/>
    <col min="13" max="18" width="0.6640625" customWidth="1"/>
    <col min="19" max="20" width="6.6640625" bestFit="1" customWidth="1"/>
    <col min="21" max="21" width="5.83203125" customWidth="1"/>
    <col min="22" max="22" width="5.6640625" bestFit="1" customWidth="1"/>
    <col min="23" max="24" width="1" customWidth="1"/>
    <col min="25" max="28" width="6.6640625" bestFit="1" customWidth="1"/>
    <col min="29" max="29" width="7.1640625" bestFit="1" customWidth="1"/>
    <col min="30" max="30" width="5.83203125" bestFit="1" customWidth="1"/>
    <col min="31" max="31" width="6.6640625" bestFit="1" customWidth="1"/>
    <col min="32" max="33" width="1" customWidth="1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120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8" t="s">
        <v>99</v>
      </c>
      <c r="H4" s="8" t="s">
        <v>100</v>
      </c>
      <c r="I4" s="8" t="s">
        <v>101</v>
      </c>
      <c r="J4" s="8" t="s">
        <v>102</v>
      </c>
      <c r="K4" s="8" t="s">
        <v>103</v>
      </c>
      <c r="L4" s="8" t="s">
        <v>103</v>
      </c>
      <c r="M4" s="8" t="s">
        <v>103</v>
      </c>
      <c r="N4" s="8" t="s">
        <v>103</v>
      </c>
      <c r="O4" s="9" t="s">
        <v>103</v>
      </c>
      <c r="P4" s="10" t="s">
        <v>103</v>
      </c>
      <c r="Q4" s="10" t="s">
        <v>103</v>
      </c>
      <c r="R4" s="10" t="s">
        <v>103</v>
      </c>
      <c r="S4" s="8" t="s">
        <v>100</v>
      </c>
      <c r="T4" s="11" t="s">
        <v>103</v>
      </c>
      <c r="U4" s="8" t="s">
        <v>104</v>
      </c>
      <c r="V4" s="12" t="s">
        <v>105</v>
      </c>
      <c r="W4" s="8" t="s">
        <v>106</v>
      </c>
      <c r="X4" s="8" t="s">
        <v>107</v>
      </c>
      <c r="Y4" s="8" t="s">
        <v>100</v>
      </c>
      <c r="Z4" s="8" t="s">
        <v>100</v>
      </c>
      <c r="AA4" s="8" t="s">
        <v>100</v>
      </c>
      <c r="AB4" s="8" t="s">
        <v>108</v>
      </c>
      <c r="AC4" s="8" t="s">
        <v>109</v>
      </c>
      <c r="AD4" s="8" t="s">
        <v>110</v>
      </c>
      <c r="AE4" s="12" t="s">
        <v>111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112</v>
      </c>
      <c r="L5" s="15" t="s">
        <v>113</v>
      </c>
      <c r="T5" s="15" t="s">
        <v>114</v>
      </c>
      <c r="Y5" t="s">
        <v>115</v>
      </c>
      <c r="Z5" s="15" t="s">
        <v>116</v>
      </c>
      <c r="AA5" s="15" t="s">
        <v>117</v>
      </c>
      <c r="AB5" s="15" t="s">
        <v>118</v>
      </c>
      <c r="AE5" s="15" t="s">
        <v>114</v>
      </c>
    </row>
    <row r="6" spans="1:34" ht="11.1" customHeight="1" x14ac:dyDescent="0.2">
      <c r="A6" s="5"/>
      <c r="B6" s="5"/>
      <c r="C6" s="3"/>
      <c r="D6" s="3"/>
      <c r="E6" s="13">
        <f>SUM(E7:E126)</f>
        <v>123928.22099999999</v>
      </c>
      <c r="F6" s="13">
        <f>SUM(F7:F126)</f>
        <v>91047.436000000016</v>
      </c>
      <c r="I6" s="13">
        <f>SUM(I7:I126)</f>
        <v>125764.32800000001</v>
      </c>
      <c r="J6" s="13">
        <f t="shared" ref="J6:T6" si="0">SUM(J7:J126)</f>
        <v>-1836.1069999999997</v>
      </c>
      <c r="K6" s="13">
        <f t="shared" si="0"/>
        <v>20800</v>
      </c>
      <c r="L6" s="13">
        <f t="shared" si="0"/>
        <v>14590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24785.644199999999</v>
      </c>
      <c r="T6" s="13">
        <f t="shared" si="0"/>
        <v>34860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23066.634000000013</v>
      </c>
      <c r="Z6" s="13">
        <f t="shared" ref="Z6" si="4">SUM(Z7:Z126)</f>
        <v>22637.630599999997</v>
      </c>
      <c r="AA6" s="13">
        <f t="shared" ref="AA6" si="5">SUM(AA7:AA126)</f>
        <v>23454.849600000005</v>
      </c>
      <c r="AB6" s="13">
        <f t="shared" ref="AB6" si="6">SUM(AB7:AB126)</f>
        <v>23196.994999999999</v>
      </c>
      <c r="AC6" s="13"/>
      <c r="AD6" s="13"/>
      <c r="AE6" s="13">
        <f t="shared" ref="AE6" si="7">SUM(AE7:AE126)</f>
        <v>11700.699999999999</v>
      </c>
    </row>
    <row r="7" spans="1:34" s="1" customFormat="1" ht="11.1" customHeight="1" outlineLevel="1" x14ac:dyDescent="0.2">
      <c r="A7" s="6" t="s">
        <v>10</v>
      </c>
      <c r="B7" s="6" t="s">
        <v>8</v>
      </c>
      <c r="C7" s="7">
        <v>-61</v>
      </c>
      <c r="D7" s="7">
        <v>2135</v>
      </c>
      <c r="E7" s="7">
        <v>1231</v>
      </c>
      <c r="F7" s="7">
        <v>534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1302</v>
      </c>
      <c r="J7" s="14">
        <f>E7-I7</f>
        <v>-71</v>
      </c>
      <c r="K7" s="14">
        <f>VLOOKUP(A:A,[1]TDSheet!$A:$T,20,0)</f>
        <v>120</v>
      </c>
      <c r="L7" s="14">
        <f>VLOOKUP(A:A,[1]TDSheet!$A:$O,15,0)</f>
        <v>280</v>
      </c>
      <c r="M7" s="14"/>
      <c r="N7" s="14"/>
      <c r="O7" s="14"/>
      <c r="P7" s="14"/>
      <c r="Q7" s="14"/>
      <c r="R7" s="14"/>
      <c r="S7" s="14">
        <f>E7/5</f>
        <v>246.2</v>
      </c>
      <c r="T7" s="17">
        <v>600</v>
      </c>
      <c r="U7" s="18">
        <f>(F7+K7+L7+T7)/S7</f>
        <v>6.2307067424857845</v>
      </c>
      <c r="V7" s="14">
        <f>F7/S7</f>
        <v>2.1689683184402924</v>
      </c>
      <c r="W7" s="14"/>
      <c r="X7" s="14"/>
      <c r="Y7" s="14">
        <f>VLOOKUP(A:A,[1]TDSheet!$A:$Z,26,0)</f>
        <v>185.2</v>
      </c>
      <c r="Z7" s="14">
        <f>VLOOKUP(A:A,[1]TDSheet!$A:$AA,27,0)</f>
        <v>149.6</v>
      </c>
      <c r="AA7" s="14">
        <f>VLOOKUP(A:A,[1]TDSheet!$A:$S,19,0)</f>
        <v>199.2</v>
      </c>
      <c r="AB7" s="14">
        <f>VLOOKUP(A:A,[3]TDSheet!$A:$D,4,0)</f>
        <v>384</v>
      </c>
      <c r="AC7" s="14" t="str">
        <f>VLOOKUP(A:A,[1]TDSheet!$A:$AC,29,0)</f>
        <v>Витал</v>
      </c>
      <c r="AD7" s="14" t="str">
        <f>VLOOKUP(A:A,[1]TDSheet!$A:$AD,30,0)</f>
        <v>Витал</v>
      </c>
      <c r="AE7" s="14">
        <f>T7*G7</f>
        <v>240</v>
      </c>
      <c r="AF7" s="14"/>
      <c r="AG7" s="14"/>
      <c r="AH7" s="14"/>
    </row>
    <row r="8" spans="1:34" s="1" customFormat="1" ht="11.1" customHeight="1" outlineLevel="1" x14ac:dyDescent="0.2">
      <c r="A8" s="6" t="s">
        <v>11</v>
      </c>
      <c r="B8" s="6" t="s">
        <v>8</v>
      </c>
      <c r="C8" s="7">
        <v>139</v>
      </c>
      <c r="D8" s="7">
        <v>336</v>
      </c>
      <c r="E8" s="7">
        <v>225</v>
      </c>
      <c r="F8" s="7">
        <v>237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232</v>
      </c>
      <c r="J8" s="14">
        <f t="shared" ref="J8:J71" si="8">E8-I8</f>
        <v>-7</v>
      </c>
      <c r="K8" s="14">
        <f>VLOOKUP(A:A,[1]TDSheet!$A:$T,20,0)</f>
        <v>0</v>
      </c>
      <c r="L8" s="14">
        <f>VLOOKUP(A:A,[1]TDSheet!$A:$O,15,0)</f>
        <v>80</v>
      </c>
      <c r="M8" s="14"/>
      <c r="N8" s="14"/>
      <c r="O8" s="14"/>
      <c r="P8" s="14"/>
      <c r="Q8" s="14"/>
      <c r="R8" s="14"/>
      <c r="S8" s="14">
        <f t="shared" ref="S8:S71" si="9">E8/5</f>
        <v>45</v>
      </c>
      <c r="T8" s="17"/>
      <c r="U8" s="18">
        <f t="shared" ref="U8:U71" si="10">(F8+K8+L8+T8)/S8</f>
        <v>7.0444444444444443</v>
      </c>
      <c r="V8" s="14">
        <f t="shared" ref="V8:V71" si="11">F8/S8</f>
        <v>5.2666666666666666</v>
      </c>
      <c r="W8" s="14"/>
      <c r="X8" s="14"/>
      <c r="Y8" s="14">
        <f>VLOOKUP(A:A,[1]TDSheet!$A:$Z,26,0)</f>
        <v>22.6</v>
      </c>
      <c r="Z8" s="14">
        <f>VLOOKUP(A:A,[1]TDSheet!$A:$AA,27,0)</f>
        <v>20.6</v>
      </c>
      <c r="AA8" s="14">
        <f>VLOOKUP(A:A,[1]TDSheet!$A:$S,19,0)</f>
        <v>45.8</v>
      </c>
      <c r="AB8" s="14">
        <f>VLOOKUP(A:A,[3]TDSheet!$A:$D,4,0)</f>
        <v>52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2">T8*G8</f>
        <v>0</v>
      </c>
      <c r="AF8" s="14"/>
      <c r="AG8" s="14"/>
      <c r="AH8" s="14"/>
    </row>
    <row r="9" spans="1:34" s="1" customFormat="1" ht="11.1" customHeight="1" outlineLevel="1" x14ac:dyDescent="0.2">
      <c r="A9" s="6" t="s">
        <v>12</v>
      </c>
      <c r="B9" s="6" t="s">
        <v>9</v>
      </c>
      <c r="C9" s="7">
        <v>1073.3779999999999</v>
      </c>
      <c r="D9" s="7">
        <v>2674.864</v>
      </c>
      <c r="E9" s="7">
        <v>1902.086</v>
      </c>
      <c r="F9" s="7">
        <v>1750.0640000000001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1926.62</v>
      </c>
      <c r="J9" s="14">
        <f t="shared" si="8"/>
        <v>-24.533999999999878</v>
      </c>
      <c r="K9" s="16">
        <v>500</v>
      </c>
      <c r="L9" s="14">
        <f>VLOOKUP(A:A,[1]TDSheet!$A:$O,15,0)</f>
        <v>150</v>
      </c>
      <c r="M9" s="14"/>
      <c r="N9" s="14"/>
      <c r="O9" s="14"/>
      <c r="P9" s="14"/>
      <c r="Q9" s="14"/>
      <c r="R9" s="14"/>
      <c r="S9" s="14">
        <f t="shared" si="9"/>
        <v>380.41719999999998</v>
      </c>
      <c r="T9" s="17">
        <v>300</v>
      </c>
      <c r="U9" s="18">
        <f t="shared" si="10"/>
        <v>7.0976391183153664</v>
      </c>
      <c r="V9" s="14">
        <f t="shared" si="11"/>
        <v>4.6003808450301413</v>
      </c>
      <c r="W9" s="14"/>
      <c r="X9" s="14"/>
      <c r="Y9" s="14">
        <f>VLOOKUP(A:A,[1]TDSheet!$A:$Z,26,0)</f>
        <v>423.24620000000004</v>
      </c>
      <c r="Z9" s="14">
        <f>VLOOKUP(A:A,[1]TDSheet!$A:$AA,27,0)</f>
        <v>400.74899999999997</v>
      </c>
      <c r="AA9" s="14">
        <f>VLOOKUP(A:A,[1]TDSheet!$A:$S,19,0)</f>
        <v>413.3768</v>
      </c>
      <c r="AB9" s="14">
        <f>VLOOKUP(A:A,[3]TDSheet!$A:$D,4,0)</f>
        <v>270.80900000000003</v>
      </c>
      <c r="AC9" s="14">
        <f>VLOOKUP(A:A,[1]TDSheet!$A:$AC,29,0)</f>
        <v>0</v>
      </c>
      <c r="AD9" s="14" t="str">
        <f>VLOOKUP(A:A,[1]TDSheet!$A:$AD,30,0)</f>
        <v>пл200</v>
      </c>
      <c r="AE9" s="14">
        <f t="shared" si="12"/>
        <v>300</v>
      </c>
      <c r="AF9" s="14"/>
      <c r="AG9" s="14"/>
      <c r="AH9" s="14"/>
    </row>
    <row r="10" spans="1:34" s="1" customFormat="1" ht="11.1" customHeight="1" outlineLevel="1" x14ac:dyDescent="0.2">
      <c r="A10" s="6" t="s">
        <v>13</v>
      </c>
      <c r="B10" s="6" t="s">
        <v>9</v>
      </c>
      <c r="C10" s="7">
        <v>111.545</v>
      </c>
      <c r="D10" s="7">
        <v>5.0030000000000001</v>
      </c>
      <c r="E10" s="7">
        <v>67.819999999999993</v>
      </c>
      <c r="F10" s="7">
        <v>41.704999999999998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68.099999999999994</v>
      </c>
      <c r="J10" s="14">
        <f t="shared" si="8"/>
        <v>-0.28000000000000114</v>
      </c>
      <c r="K10" s="14">
        <f>VLOOKUP(A:A,[1]TDSheet!$A:$T,20,0)</f>
        <v>30</v>
      </c>
      <c r="L10" s="14">
        <f>VLOOKUP(A:A,[1]TDSheet!$A:$O,15,0)</f>
        <v>0</v>
      </c>
      <c r="M10" s="14"/>
      <c r="N10" s="14"/>
      <c r="O10" s="14"/>
      <c r="P10" s="14"/>
      <c r="Q10" s="14"/>
      <c r="R10" s="14"/>
      <c r="S10" s="14">
        <f t="shared" si="9"/>
        <v>13.563999999999998</v>
      </c>
      <c r="T10" s="17">
        <v>30</v>
      </c>
      <c r="U10" s="18">
        <f t="shared" si="10"/>
        <v>7.4981568858743746</v>
      </c>
      <c r="V10" s="14">
        <f t="shared" si="11"/>
        <v>3.0746829843703924</v>
      </c>
      <c r="W10" s="14"/>
      <c r="X10" s="14"/>
      <c r="Y10" s="14">
        <f>VLOOKUP(A:A,[1]TDSheet!$A:$Z,26,0)</f>
        <v>8.4156000000000013</v>
      </c>
      <c r="Z10" s="14">
        <f>VLOOKUP(A:A,[1]TDSheet!$A:$AA,27,0)</f>
        <v>5.3616000000000001</v>
      </c>
      <c r="AA10" s="14">
        <f>VLOOKUP(A:A,[1]TDSheet!$A:$S,19,0)</f>
        <v>8.4873999999999992</v>
      </c>
      <c r="AB10" s="14">
        <f>VLOOKUP(A:A,[3]TDSheet!$A:$D,4,0)</f>
        <v>14.144</v>
      </c>
      <c r="AC10" s="14" t="str">
        <f>VLOOKUP(A:A,[1]TDSheet!$A:$AC,29,0)</f>
        <v>увел</v>
      </c>
      <c r="AD10" s="14">
        <f>VLOOKUP(A:A,[1]TDSheet!$A:$AD,30,0)</f>
        <v>0</v>
      </c>
      <c r="AE10" s="14">
        <f t="shared" si="12"/>
        <v>30</v>
      </c>
      <c r="AF10" s="14"/>
      <c r="AG10" s="14"/>
      <c r="AH10" s="14"/>
    </row>
    <row r="11" spans="1:34" s="1" customFormat="1" ht="21.95" customHeight="1" outlineLevel="1" x14ac:dyDescent="0.2">
      <c r="A11" s="6" t="s">
        <v>14</v>
      </c>
      <c r="B11" s="6" t="s">
        <v>9</v>
      </c>
      <c r="C11" s="7">
        <v>110.934</v>
      </c>
      <c r="D11" s="7">
        <v>141.02699999999999</v>
      </c>
      <c r="E11" s="7">
        <v>176.73099999999999</v>
      </c>
      <c r="F11" s="7">
        <v>69.884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174.9</v>
      </c>
      <c r="J11" s="14">
        <f t="shared" si="8"/>
        <v>1.8309999999999889</v>
      </c>
      <c r="K11" s="14">
        <f>VLOOKUP(A:A,[1]TDSheet!$A:$T,20,0)</f>
        <v>20</v>
      </c>
      <c r="L11" s="14">
        <f>VLOOKUP(A:A,[1]TDSheet!$A:$O,15,0)</f>
        <v>0</v>
      </c>
      <c r="M11" s="14"/>
      <c r="N11" s="14"/>
      <c r="O11" s="14"/>
      <c r="P11" s="14"/>
      <c r="Q11" s="14"/>
      <c r="R11" s="14"/>
      <c r="S11" s="14">
        <f t="shared" si="9"/>
        <v>35.346199999999996</v>
      </c>
      <c r="T11" s="17">
        <v>100</v>
      </c>
      <c r="U11" s="18">
        <f t="shared" si="10"/>
        <v>5.3721192094199672</v>
      </c>
      <c r="V11" s="14">
        <f t="shared" si="11"/>
        <v>1.9771290831829167</v>
      </c>
      <c r="W11" s="14"/>
      <c r="X11" s="14"/>
      <c r="Y11" s="14">
        <f>VLOOKUP(A:A,[1]TDSheet!$A:$Z,26,0)</f>
        <v>30.933999999999997</v>
      </c>
      <c r="Z11" s="14">
        <f>VLOOKUP(A:A,[1]TDSheet!$A:$AA,27,0)</f>
        <v>24.498799999999999</v>
      </c>
      <c r="AA11" s="14">
        <f>VLOOKUP(A:A,[1]TDSheet!$A:$S,19,0)</f>
        <v>24.837200000000003</v>
      </c>
      <c r="AB11" s="14">
        <f>VLOOKUP(A:A,[3]TDSheet!$A:$D,4,0)</f>
        <v>30.652000000000001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100</v>
      </c>
      <c r="AF11" s="14"/>
      <c r="AG11" s="14"/>
      <c r="AH11" s="14"/>
    </row>
    <row r="12" spans="1:34" s="1" customFormat="1" ht="11.1" customHeight="1" outlineLevel="1" x14ac:dyDescent="0.2">
      <c r="A12" s="6" t="s">
        <v>15</v>
      </c>
      <c r="B12" s="6" t="s">
        <v>9</v>
      </c>
      <c r="C12" s="7">
        <v>69.822000000000003</v>
      </c>
      <c r="D12" s="7">
        <v>1158.577</v>
      </c>
      <c r="E12" s="7">
        <v>664.78499999999997</v>
      </c>
      <c r="F12" s="7">
        <v>547.39700000000005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655.572</v>
      </c>
      <c r="J12" s="14">
        <f t="shared" si="8"/>
        <v>9.2129999999999654</v>
      </c>
      <c r="K12" s="14">
        <f>VLOOKUP(A:A,[1]TDSheet!$A:$T,20,0)</f>
        <v>100</v>
      </c>
      <c r="L12" s="14">
        <f>VLOOKUP(A:A,[1]TDSheet!$A:$O,15,0)</f>
        <v>100</v>
      </c>
      <c r="M12" s="14"/>
      <c r="N12" s="14"/>
      <c r="O12" s="14"/>
      <c r="P12" s="14"/>
      <c r="Q12" s="14"/>
      <c r="R12" s="14"/>
      <c r="S12" s="14">
        <f t="shared" si="9"/>
        <v>132.95699999999999</v>
      </c>
      <c r="T12" s="17">
        <v>120</v>
      </c>
      <c r="U12" s="18">
        <f t="shared" si="10"/>
        <v>6.5238911828636335</v>
      </c>
      <c r="V12" s="14">
        <f t="shared" si="11"/>
        <v>4.1170980091307721</v>
      </c>
      <c r="W12" s="14"/>
      <c r="X12" s="14"/>
      <c r="Y12" s="14">
        <f>VLOOKUP(A:A,[1]TDSheet!$A:$Z,26,0)</f>
        <v>114.94839999999999</v>
      </c>
      <c r="Z12" s="14">
        <f>VLOOKUP(A:A,[1]TDSheet!$A:$AA,27,0)</f>
        <v>139.4888</v>
      </c>
      <c r="AA12" s="14">
        <f>VLOOKUP(A:A,[1]TDSheet!$A:$S,19,0)</f>
        <v>125.48399999999999</v>
      </c>
      <c r="AB12" s="14">
        <f>VLOOKUP(A:A,[3]TDSheet!$A:$D,4,0)</f>
        <v>93.113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120</v>
      </c>
      <c r="AF12" s="14"/>
      <c r="AG12" s="14"/>
      <c r="AH12" s="14"/>
    </row>
    <row r="13" spans="1:34" s="1" customFormat="1" ht="11.1" customHeight="1" outlineLevel="1" x14ac:dyDescent="0.2">
      <c r="A13" s="6" t="s">
        <v>16</v>
      </c>
      <c r="B13" s="6" t="s">
        <v>8</v>
      </c>
      <c r="C13" s="7">
        <v>672</v>
      </c>
      <c r="D13" s="7">
        <v>889</v>
      </c>
      <c r="E13" s="7">
        <v>828</v>
      </c>
      <c r="F13" s="7">
        <v>689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863</v>
      </c>
      <c r="J13" s="14">
        <f t="shared" si="8"/>
        <v>-35</v>
      </c>
      <c r="K13" s="14">
        <f>VLOOKUP(A:A,[1]TDSheet!$A:$T,20,0)</f>
        <v>200</v>
      </c>
      <c r="L13" s="14">
        <f>VLOOKUP(A:A,[1]TDSheet!$A:$O,15,0)</f>
        <v>0</v>
      </c>
      <c r="M13" s="14"/>
      <c r="N13" s="14"/>
      <c r="O13" s="14"/>
      <c r="P13" s="14"/>
      <c r="Q13" s="14"/>
      <c r="R13" s="14"/>
      <c r="S13" s="14">
        <f t="shared" si="9"/>
        <v>165.6</v>
      </c>
      <c r="T13" s="17">
        <v>240</v>
      </c>
      <c r="U13" s="18">
        <f t="shared" si="10"/>
        <v>6.8176328502415462</v>
      </c>
      <c r="V13" s="14">
        <f t="shared" si="11"/>
        <v>4.1606280193236715</v>
      </c>
      <c r="W13" s="14"/>
      <c r="X13" s="14"/>
      <c r="Y13" s="14">
        <f>VLOOKUP(A:A,[1]TDSheet!$A:$Z,26,0)</f>
        <v>93.8</v>
      </c>
      <c r="Z13" s="14">
        <f>VLOOKUP(A:A,[1]TDSheet!$A:$AA,27,0)</f>
        <v>92.6</v>
      </c>
      <c r="AA13" s="14">
        <f>VLOOKUP(A:A,[1]TDSheet!$A:$S,19,0)</f>
        <v>163.6</v>
      </c>
      <c r="AB13" s="14">
        <f>VLOOKUP(A:A,[3]TDSheet!$A:$D,4,0)</f>
        <v>211</v>
      </c>
      <c r="AC13" s="14">
        <f>VLOOKUP(A:A,[1]TDSheet!$A:$AC,29,0)</f>
        <v>0</v>
      </c>
      <c r="AD13" s="14">
        <f>VLOOKUP(A:A,[1]TDSheet!$A:$AD,30,0)</f>
        <v>0</v>
      </c>
      <c r="AE13" s="14">
        <f t="shared" si="12"/>
        <v>60</v>
      </c>
      <c r="AF13" s="14"/>
      <c r="AG13" s="14"/>
      <c r="AH13" s="14"/>
    </row>
    <row r="14" spans="1:34" s="1" customFormat="1" ht="11.1" customHeight="1" outlineLevel="1" x14ac:dyDescent="0.2">
      <c r="A14" s="6" t="s">
        <v>17</v>
      </c>
      <c r="B14" s="6" t="s">
        <v>9</v>
      </c>
      <c r="C14" s="7">
        <v>100.149</v>
      </c>
      <c r="D14" s="7">
        <v>181.25899999999999</v>
      </c>
      <c r="E14" s="7">
        <v>154.17099999999999</v>
      </c>
      <c r="F14" s="7">
        <v>73.688999999999993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157.19999999999999</v>
      </c>
      <c r="J14" s="14">
        <f t="shared" si="8"/>
        <v>-3.0289999999999964</v>
      </c>
      <c r="K14" s="14">
        <f>VLOOKUP(A:A,[1]TDSheet!$A:$T,20,0)</f>
        <v>20</v>
      </c>
      <c r="L14" s="14">
        <f>VLOOKUP(A:A,[1]TDSheet!$A:$O,15,0)</f>
        <v>10</v>
      </c>
      <c r="M14" s="14"/>
      <c r="N14" s="14"/>
      <c r="O14" s="14"/>
      <c r="P14" s="14"/>
      <c r="Q14" s="14"/>
      <c r="R14" s="14"/>
      <c r="S14" s="14">
        <f t="shared" si="9"/>
        <v>30.834199999999999</v>
      </c>
      <c r="T14" s="17">
        <v>70</v>
      </c>
      <c r="U14" s="18">
        <f t="shared" si="10"/>
        <v>5.632998423828087</v>
      </c>
      <c r="V14" s="14">
        <f t="shared" si="11"/>
        <v>2.3898463394542424</v>
      </c>
      <c r="W14" s="14"/>
      <c r="X14" s="14"/>
      <c r="Y14" s="14">
        <f>VLOOKUP(A:A,[1]TDSheet!$A:$Z,26,0)</f>
        <v>27.106200000000001</v>
      </c>
      <c r="Z14" s="14">
        <f>VLOOKUP(A:A,[1]TDSheet!$A:$AA,27,0)</f>
        <v>17.188800000000001</v>
      </c>
      <c r="AA14" s="14">
        <f>VLOOKUP(A:A,[1]TDSheet!$A:$S,19,0)</f>
        <v>22.1754</v>
      </c>
      <c r="AB14" s="14">
        <f>VLOOKUP(A:A,[3]TDSheet!$A:$D,4,0)</f>
        <v>23.959</v>
      </c>
      <c r="AC14" s="14" t="str">
        <f>VLOOKUP(A:A,[1]TDSheet!$A:$AC,29,0)</f>
        <v>Витал</v>
      </c>
      <c r="AD14" s="14" t="str">
        <f>VLOOKUP(A:A,[1]TDSheet!$A:$AD,30,0)</f>
        <v>склад</v>
      </c>
      <c r="AE14" s="14">
        <f t="shared" si="12"/>
        <v>70</v>
      </c>
      <c r="AF14" s="14"/>
      <c r="AG14" s="14"/>
      <c r="AH14" s="14"/>
    </row>
    <row r="15" spans="1:34" s="1" customFormat="1" ht="11.1" customHeight="1" outlineLevel="1" x14ac:dyDescent="0.2">
      <c r="A15" s="6" t="s">
        <v>18</v>
      </c>
      <c r="B15" s="6" t="s">
        <v>9</v>
      </c>
      <c r="C15" s="7">
        <v>16.593</v>
      </c>
      <c r="D15" s="7">
        <v>105.057</v>
      </c>
      <c r="E15" s="7">
        <v>48.116</v>
      </c>
      <c r="F15" s="7">
        <v>48.03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52.8</v>
      </c>
      <c r="J15" s="14">
        <f t="shared" si="8"/>
        <v>-4.6839999999999975</v>
      </c>
      <c r="K15" s="14">
        <f>VLOOKUP(A:A,[1]TDSheet!$A:$T,20,0)</f>
        <v>10</v>
      </c>
      <c r="L15" s="14">
        <f>VLOOKUP(A:A,[1]TDSheet!$A:$O,15,0)</f>
        <v>0</v>
      </c>
      <c r="M15" s="14"/>
      <c r="N15" s="14"/>
      <c r="O15" s="14"/>
      <c r="P15" s="14"/>
      <c r="Q15" s="14"/>
      <c r="R15" s="14"/>
      <c r="S15" s="14">
        <f t="shared" si="9"/>
        <v>9.6232000000000006</v>
      </c>
      <c r="T15" s="17">
        <v>10</v>
      </c>
      <c r="U15" s="18">
        <f t="shared" si="10"/>
        <v>7.0693740128023936</v>
      </c>
      <c r="V15" s="14">
        <f t="shared" si="11"/>
        <v>4.9910632637791998</v>
      </c>
      <c r="W15" s="14"/>
      <c r="X15" s="14"/>
      <c r="Y15" s="14">
        <f>VLOOKUP(A:A,[1]TDSheet!$A:$Z,26,0)</f>
        <v>9.8420000000000005</v>
      </c>
      <c r="Z15" s="14">
        <f>VLOOKUP(A:A,[1]TDSheet!$A:$AA,27,0)</f>
        <v>8.98</v>
      </c>
      <c r="AA15" s="14">
        <f>VLOOKUP(A:A,[1]TDSheet!$A:$S,19,0)</f>
        <v>9.891</v>
      </c>
      <c r="AB15" s="14">
        <v>0</v>
      </c>
      <c r="AC15" s="14" t="str">
        <f>VLOOKUP(A:A,[1]TDSheet!$A:$AC,29,0)</f>
        <v>Вит</v>
      </c>
      <c r="AD15" s="14" t="e">
        <f>VLOOKUP(A:A,[1]TDSheet!$A:$AD,30,0)</f>
        <v>#N/A</v>
      </c>
      <c r="AE15" s="14">
        <f t="shared" si="12"/>
        <v>10</v>
      </c>
      <c r="AF15" s="14"/>
      <c r="AG15" s="14"/>
      <c r="AH15" s="14"/>
    </row>
    <row r="16" spans="1:34" s="1" customFormat="1" ht="11.1" customHeight="1" outlineLevel="1" x14ac:dyDescent="0.2">
      <c r="A16" s="6" t="s">
        <v>19</v>
      </c>
      <c r="B16" s="6" t="s">
        <v>8</v>
      </c>
      <c r="C16" s="7">
        <v>2113</v>
      </c>
      <c r="D16" s="7">
        <v>176</v>
      </c>
      <c r="E16" s="7">
        <v>1587</v>
      </c>
      <c r="F16" s="7">
        <v>661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1610</v>
      </c>
      <c r="J16" s="14">
        <f t="shared" si="8"/>
        <v>-23</v>
      </c>
      <c r="K16" s="14">
        <f>VLOOKUP(A:A,[1]TDSheet!$A:$T,20,0)</f>
        <v>400</v>
      </c>
      <c r="L16" s="14">
        <f>VLOOKUP(A:A,[1]TDSheet!$A:$O,15,0)</f>
        <v>0</v>
      </c>
      <c r="M16" s="14"/>
      <c r="N16" s="14"/>
      <c r="O16" s="14"/>
      <c r="P16" s="14"/>
      <c r="Q16" s="14"/>
      <c r="R16" s="14"/>
      <c r="S16" s="14">
        <f t="shared" si="9"/>
        <v>317.39999999999998</v>
      </c>
      <c r="T16" s="17">
        <v>1000</v>
      </c>
      <c r="U16" s="18">
        <f t="shared" si="10"/>
        <v>6.4933837429111536</v>
      </c>
      <c r="V16" s="14">
        <f t="shared" si="11"/>
        <v>2.0825456836798995</v>
      </c>
      <c r="W16" s="14"/>
      <c r="X16" s="14"/>
      <c r="Y16" s="14">
        <f>VLOOKUP(A:A,[1]TDSheet!$A:$Z,26,0)</f>
        <v>235.8</v>
      </c>
      <c r="Z16" s="14">
        <f>VLOOKUP(A:A,[1]TDSheet!$A:$AA,27,0)</f>
        <v>189</v>
      </c>
      <c r="AA16" s="14">
        <f>VLOOKUP(A:A,[1]TDSheet!$A:$S,19,0)</f>
        <v>280.60000000000002</v>
      </c>
      <c r="AB16" s="14">
        <f>VLOOKUP(A:A,[3]TDSheet!$A:$D,4,0)</f>
        <v>370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250</v>
      </c>
      <c r="AF16" s="14"/>
      <c r="AG16" s="14"/>
      <c r="AH16" s="14"/>
    </row>
    <row r="17" spans="1:34" s="1" customFormat="1" ht="11.1" customHeight="1" outlineLevel="1" x14ac:dyDescent="0.2">
      <c r="A17" s="6" t="s">
        <v>20</v>
      </c>
      <c r="B17" s="6" t="s">
        <v>9</v>
      </c>
      <c r="C17" s="7">
        <v>458.73099999999999</v>
      </c>
      <c r="D17" s="7">
        <v>2342.797</v>
      </c>
      <c r="E17" s="7">
        <v>1292.8979999999999</v>
      </c>
      <c r="F17" s="7">
        <v>1196.021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1291.55</v>
      </c>
      <c r="J17" s="14">
        <f t="shared" si="8"/>
        <v>1.3479999999999563</v>
      </c>
      <c r="K17" s="14">
        <f>VLOOKUP(A:A,[1]TDSheet!$A:$T,20,0)</f>
        <v>200</v>
      </c>
      <c r="L17" s="14">
        <f>VLOOKUP(A:A,[1]TDSheet!$A:$O,15,0)</f>
        <v>120</v>
      </c>
      <c r="M17" s="14"/>
      <c r="N17" s="14"/>
      <c r="O17" s="14"/>
      <c r="P17" s="14"/>
      <c r="Q17" s="14"/>
      <c r="R17" s="14"/>
      <c r="S17" s="14">
        <f t="shared" si="9"/>
        <v>258.57959999999997</v>
      </c>
      <c r="T17" s="17">
        <v>170</v>
      </c>
      <c r="U17" s="18">
        <f t="shared" si="10"/>
        <v>6.5203171479884734</v>
      </c>
      <c r="V17" s="14">
        <f t="shared" si="11"/>
        <v>4.625349408847411</v>
      </c>
      <c r="W17" s="14"/>
      <c r="X17" s="14"/>
      <c r="Y17" s="14">
        <f>VLOOKUP(A:A,[1]TDSheet!$A:$Z,26,0)</f>
        <v>264.18040000000002</v>
      </c>
      <c r="Z17" s="14">
        <f>VLOOKUP(A:A,[1]TDSheet!$A:$AA,27,0)</f>
        <v>243.17359999999999</v>
      </c>
      <c r="AA17" s="14">
        <f>VLOOKUP(A:A,[1]TDSheet!$A:$S,19,0)</f>
        <v>272.56260000000003</v>
      </c>
      <c r="AB17" s="14">
        <f>VLOOKUP(A:A,[3]TDSheet!$A:$D,4,0)</f>
        <v>107.22</v>
      </c>
      <c r="AC17" s="14" t="str">
        <f>VLOOKUP(A:A,[1]TDSheet!$A:$AC,29,0)</f>
        <v>увел</v>
      </c>
      <c r="AD17" s="14">
        <f>VLOOKUP(A:A,[1]TDSheet!$A:$AD,30,0)</f>
        <v>0</v>
      </c>
      <c r="AE17" s="14">
        <f t="shared" si="12"/>
        <v>170</v>
      </c>
      <c r="AF17" s="14"/>
      <c r="AG17" s="14"/>
      <c r="AH17" s="14"/>
    </row>
    <row r="18" spans="1:34" s="1" customFormat="1" ht="11.1" customHeight="1" outlineLevel="1" x14ac:dyDescent="0.2">
      <c r="A18" s="6" t="s">
        <v>21</v>
      </c>
      <c r="B18" s="6" t="s">
        <v>8</v>
      </c>
      <c r="C18" s="7">
        <v>74</v>
      </c>
      <c r="D18" s="7">
        <v>1465</v>
      </c>
      <c r="E18" s="7">
        <v>733</v>
      </c>
      <c r="F18" s="7">
        <v>523</v>
      </c>
      <c r="G18" s="1">
        <f>VLOOKUP(A:A,[1]TDSheet!$A:$G,7,0)</f>
        <v>0.15</v>
      </c>
      <c r="H18" s="1">
        <f>VLOOKUP(A:A,[1]TDSheet!$A:$H,8,0)</f>
        <v>60</v>
      </c>
      <c r="I18" s="14">
        <f>VLOOKUP(A:A,[2]TDSheet!$A:$F,6,0)</f>
        <v>765</v>
      </c>
      <c r="J18" s="14">
        <f t="shared" si="8"/>
        <v>-32</v>
      </c>
      <c r="K18" s="14">
        <f>VLOOKUP(A:A,[1]TDSheet!$A:$T,20,0)</f>
        <v>120</v>
      </c>
      <c r="L18" s="14">
        <f>VLOOKUP(A:A,[1]TDSheet!$A:$O,15,0)</f>
        <v>40</v>
      </c>
      <c r="M18" s="14"/>
      <c r="N18" s="14"/>
      <c r="O18" s="14"/>
      <c r="P18" s="14"/>
      <c r="Q18" s="14"/>
      <c r="R18" s="14"/>
      <c r="S18" s="14">
        <f t="shared" si="9"/>
        <v>146.6</v>
      </c>
      <c r="T18" s="17">
        <v>240</v>
      </c>
      <c r="U18" s="18">
        <f t="shared" si="10"/>
        <v>6.2960436562073676</v>
      </c>
      <c r="V18" s="14">
        <f t="shared" si="11"/>
        <v>3.5675306957708051</v>
      </c>
      <c r="W18" s="14"/>
      <c r="X18" s="14"/>
      <c r="Y18" s="14">
        <f>VLOOKUP(A:A,[1]TDSheet!$A:$Z,26,0)</f>
        <v>124.2</v>
      </c>
      <c r="Z18" s="14">
        <f>VLOOKUP(A:A,[1]TDSheet!$A:$AA,27,0)</f>
        <v>131</v>
      </c>
      <c r="AA18" s="14">
        <f>VLOOKUP(A:A,[1]TDSheet!$A:$S,19,0)</f>
        <v>145.4</v>
      </c>
      <c r="AB18" s="14">
        <f>VLOOKUP(A:A,[3]TDSheet!$A:$D,4,0)</f>
        <v>176</v>
      </c>
      <c r="AC18" s="14" t="str">
        <f>VLOOKUP(A:A,[1]TDSheet!$A:$AC,29,0)</f>
        <v>увел</v>
      </c>
      <c r="AD18" s="14" t="str">
        <f>VLOOKUP(A:A,[1]TDSheet!$A:$AD,30,0)</f>
        <v>увел</v>
      </c>
      <c r="AE18" s="14">
        <f t="shared" si="12"/>
        <v>36</v>
      </c>
      <c r="AF18" s="14"/>
      <c r="AG18" s="14"/>
      <c r="AH18" s="14"/>
    </row>
    <row r="19" spans="1:34" s="1" customFormat="1" ht="11.1" customHeight="1" outlineLevel="1" x14ac:dyDescent="0.2">
      <c r="A19" s="6" t="s">
        <v>22</v>
      </c>
      <c r="B19" s="6" t="s">
        <v>8</v>
      </c>
      <c r="C19" s="7">
        <v>1709</v>
      </c>
      <c r="D19" s="7">
        <v>2506</v>
      </c>
      <c r="E19" s="7">
        <v>3701</v>
      </c>
      <c r="F19" s="7">
        <v>437</v>
      </c>
      <c r="G19" s="1">
        <f>VLOOKUP(A:A,[1]TDSheet!$A:$G,7,0)</f>
        <v>0.12</v>
      </c>
      <c r="H19" s="1">
        <f>VLOOKUP(A:A,[1]TDSheet!$A:$H,8,0)</f>
        <v>60</v>
      </c>
      <c r="I19" s="14">
        <f>VLOOKUP(A:A,[2]TDSheet!$A:$F,6,0)</f>
        <v>3713</v>
      </c>
      <c r="J19" s="14">
        <f t="shared" si="8"/>
        <v>-12</v>
      </c>
      <c r="K19" s="14">
        <f>VLOOKUP(A:A,[1]TDSheet!$A:$T,20,0)</f>
        <v>400</v>
      </c>
      <c r="L19" s="14">
        <f>VLOOKUP(A:A,[1]TDSheet!$A:$O,15,0)</f>
        <v>400</v>
      </c>
      <c r="M19" s="14"/>
      <c r="N19" s="14"/>
      <c r="O19" s="14"/>
      <c r="P19" s="14"/>
      <c r="Q19" s="14"/>
      <c r="R19" s="14"/>
      <c r="S19" s="14">
        <f t="shared" si="9"/>
        <v>740.2</v>
      </c>
      <c r="T19" s="17">
        <v>2800</v>
      </c>
      <c r="U19" s="18">
        <f t="shared" si="10"/>
        <v>5.4539313699000269</v>
      </c>
      <c r="V19" s="14">
        <f t="shared" si="11"/>
        <v>0.59038097811402324</v>
      </c>
      <c r="W19" s="14"/>
      <c r="X19" s="14"/>
      <c r="Y19" s="14">
        <f>VLOOKUP(A:A,[1]TDSheet!$A:$Z,26,0)</f>
        <v>722.2</v>
      </c>
      <c r="Z19" s="14">
        <f>VLOOKUP(A:A,[1]TDSheet!$A:$AA,27,0)</f>
        <v>737.4</v>
      </c>
      <c r="AA19" s="14">
        <f>VLOOKUP(A:A,[1]TDSheet!$A:$S,19,0)</f>
        <v>701.6</v>
      </c>
      <c r="AB19" s="14">
        <f>VLOOKUP(A:A,[3]TDSheet!$A:$D,4,0)</f>
        <v>795</v>
      </c>
      <c r="AC19" s="14">
        <f>VLOOKUP(A:A,[1]TDSheet!$A:$AC,29,0)</f>
        <v>0</v>
      </c>
      <c r="AD19" s="14">
        <f>VLOOKUP(A:A,[1]TDSheet!$A:$AD,30,0)</f>
        <v>0</v>
      </c>
      <c r="AE19" s="14">
        <f t="shared" si="12"/>
        <v>336</v>
      </c>
      <c r="AF19" s="14"/>
      <c r="AG19" s="14"/>
      <c r="AH19" s="14"/>
    </row>
    <row r="20" spans="1:34" s="1" customFormat="1" ht="11.1" customHeight="1" outlineLevel="1" x14ac:dyDescent="0.2">
      <c r="A20" s="6" t="s">
        <v>23</v>
      </c>
      <c r="B20" s="6" t="s">
        <v>8</v>
      </c>
      <c r="C20" s="7">
        <v>1112</v>
      </c>
      <c r="D20" s="7">
        <v>1215</v>
      </c>
      <c r="E20" s="7">
        <v>1236</v>
      </c>
      <c r="F20" s="7">
        <v>1046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1263</v>
      </c>
      <c r="J20" s="14">
        <f t="shared" si="8"/>
        <v>-27</v>
      </c>
      <c r="K20" s="14">
        <f>VLOOKUP(A:A,[1]TDSheet!$A:$T,20,0)</f>
        <v>400</v>
      </c>
      <c r="L20" s="14">
        <f>VLOOKUP(A:A,[1]TDSheet!$A:$O,15,0)</f>
        <v>0</v>
      </c>
      <c r="M20" s="14"/>
      <c r="N20" s="14"/>
      <c r="O20" s="14"/>
      <c r="P20" s="14"/>
      <c r="Q20" s="14"/>
      <c r="R20" s="14"/>
      <c r="S20" s="14">
        <f t="shared" si="9"/>
        <v>247.2</v>
      </c>
      <c r="T20" s="17">
        <v>200</v>
      </c>
      <c r="U20" s="18">
        <f t="shared" si="10"/>
        <v>6.6585760517799359</v>
      </c>
      <c r="V20" s="14">
        <f t="shared" si="11"/>
        <v>4.2313915857605178</v>
      </c>
      <c r="W20" s="14"/>
      <c r="X20" s="14"/>
      <c r="Y20" s="14">
        <f>VLOOKUP(A:A,[1]TDSheet!$A:$Z,26,0)</f>
        <v>177.8</v>
      </c>
      <c r="Z20" s="14">
        <f>VLOOKUP(A:A,[1]TDSheet!$A:$AA,27,0)</f>
        <v>161.4</v>
      </c>
      <c r="AA20" s="14">
        <f>VLOOKUP(A:A,[1]TDSheet!$A:$S,19,0)</f>
        <v>245.8</v>
      </c>
      <c r="AB20" s="14">
        <f>VLOOKUP(A:A,[3]TDSheet!$A:$D,4,0)</f>
        <v>323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50</v>
      </c>
      <c r="AF20" s="14"/>
      <c r="AG20" s="14"/>
      <c r="AH20" s="14"/>
    </row>
    <row r="21" spans="1:34" s="1" customFormat="1" ht="11.1" customHeight="1" outlineLevel="1" x14ac:dyDescent="0.2">
      <c r="A21" s="6" t="s">
        <v>24</v>
      </c>
      <c r="B21" s="6" t="s">
        <v>9</v>
      </c>
      <c r="C21" s="7">
        <v>165.47499999999999</v>
      </c>
      <c r="D21" s="7">
        <v>72.299000000000007</v>
      </c>
      <c r="E21" s="7">
        <v>99.415999999999997</v>
      </c>
      <c r="F21" s="7">
        <v>108.876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99.9</v>
      </c>
      <c r="J21" s="14">
        <f t="shared" si="8"/>
        <v>-0.48400000000000887</v>
      </c>
      <c r="K21" s="14">
        <f>VLOOKUP(A:A,[1]TDSheet!$A:$T,20,0)</f>
        <v>50</v>
      </c>
      <c r="L21" s="14">
        <f>VLOOKUP(A:A,[1]TDSheet!$A:$O,15,0)</f>
        <v>0</v>
      </c>
      <c r="M21" s="14"/>
      <c r="N21" s="14"/>
      <c r="O21" s="14"/>
      <c r="P21" s="14"/>
      <c r="Q21" s="14"/>
      <c r="R21" s="14"/>
      <c r="S21" s="14">
        <f t="shared" si="9"/>
        <v>19.883199999999999</v>
      </c>
      <c r="T21" s="17"/>
      <c r="U21" s="18">
        <f t="shared" si="10"/>
        <v>7.9904643115796254</v>
      </c>
      <c r="V21" s="14">
        <f t="shared" si="11"/>
        <v>5.4757785467128031</v>
      </c>
      <c r="W21" s="14"/>
      <c r="X21" s="14"/>
      <c r="Y21" s="14">
        <f>VLOOKUP(A:A,[1]TDSheet!$A:$Z,26,0)</f>
        <v>15.340399999999999</v>
      </c>
      <c r="Z21" s="14">
        <f>VLOOKUP(A:A,[1]TDSheet!$A:$AA,27,0)</f>
        <v>13.235200000000001</v>
      </c>
      <c r="AA21" s="14">
        <f>VLOOKUP(A:A,[1]TDSheet!$A:$S,19,0)</f>
        <v>16.449400000000001</v>
      </c>
      <c r="AB21" s="14">
        <f>VLOOKUP(A:A,[3]TDSheet!$A:$D,4,0)</f>
        <v>22.917999999999999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12"/>
        <v>0</v>
      </c>
      <c r="AF21" s="14"/>
      <c r="AG21" s="14"/>
      <c r="AH21" s="14"/>
    </row>
    <row r="22" spans="1:34" s="1" customFormat="1" ht="11.1" customHeight="1" outlineLevel="1" x14ac:dyDescent="0.2">
      <c r="A22" s="6" t="s">
        <v>25</v>
      </c>
      <c r="B22" s="6" t="s">
        <v>9</v>
      </c>
      <c r="C22" s="7">
        <v>73.957999999999998</v>
      </c>
      <c r="D22" s="7">
        <v>513.89</v>
      </c>
      <c r="E22" s="7">
        <v>293.76600000000002</v>
      </c>
      <c r="F22" s="7">
        <v>283.24400000000003</v>
      </c>
      <c r="G22" s="1">
        <f>VLOOKUP(A:A,[1]TDSheet!$A:$G,7,0)</f>
        <v>1</v>
      </c>
      <c r="H22" s="1">
        <f>VLOOKUP(A:A,[1]TDSheet!$A:$H,8,0)</f>
        <v>60</v>
      </c>
      <c r="I22" s="14">
        <f>VLOOKUP(A:A,[2]TDSheet!$A:$F,6,0)</f>
        <v>300.10000000000002</v>
      </c>
      <c r="J22" s="14">
        <f t="shared" si="8"/>
        <v>-6.3340000000000032</v>
      </c>
      <c r="K22" s="14">
        <f>VLOOKUP(A:A,[1]TDSheet!$A:$T,20,0)</f>
        <v>0</v>
      </c>
      <c r="L22" s="14">
        <f>VLOOKUP(A:A,[1]TDSheet!$A:$O,15,0)</f>
        <v>0</v>
      </c>
      <c r="M22" s="14"/>
      <c r="N22" s="14"/>
      <c r="O22" s="14"/>
      <c r="P22" s="14"/>
      <c r="Q22" s="14"/>
      <c r="R22" s="14"/>
      <c r="S22" s="14">
        <f t="shared" si="9"/>
        <v>58.753200000000007</v>
      </c>
      <c r="T22" s="17">
        <v>100</v>
      </c>
      <c r="U22" s="18">
        <f t="shared" si="10"/>
        <v>6.5229468352362083</v>
      </c>
      <c r="V22" s="14">
        <f t="shared" si="11"/>
        <v>4.8209118822464134</v>
      </c>
      <c r="W22" s="14"/>
      <c r="X22" s="14"/>
      <c r="Y22" s="14">
        <f>VLOOKUP(A:A,[1]TDSheet!$A:$Z,26,0)</f>
        <v>58.328599999999994</v>
      </c>
      <c r="Z22" s="14">
        <f>VLOOKUP(A:A,[1]TDSheet!$A:$AA,27,0)</f>
        <v>67.570399999999992</v>
      </c>
      <c r="AA22" s="14">
        <f>VLOOKUP(A:A,[1]TDSheet!$A:$S,19,0)</f>
        <v>55.564599999999999</v>
      </c>
      <c r="AB22" s="14">
        <f>VLOOKUP(A:A,[3]TDSheet!$A:$D,4,0)</f>
        <v>59.543999999999997</v>
      </c>
      <c r="AC22" s="14">
        <f>VLOOKUP(A:A,[1]TDSheet!$A:$AC,29,0)</f>
        <v>0</v>
      </c>
      <c r="AD22" s="14">
        <f>VLOOKUP(A:A,[1]TDSheet!$A:$AD,30,0)</f>
        <v>0</v>
      </c>
      <c r="AE22" s="14">
        <f t="shared" si="12"/>
        <v>100</v>
      </c>
      <c r="AF22" s="14"/>
      <c r="AG22" s="14"/>
      <c r="AH22" s="14"/>
    </row>
    <row r="23" spans="1:34" s="1" customFormat="1" ht="11.1" customHeight="1" outlineLevel="1" x14ac:dyDescent="0.2">
      <c r="A23" s="6" t="s">
        <v>26</v>
      </c>
      <c r="B23" s="6" t="s">
        <v>8</v>
      </c>
      <c r="C23" s="7">
        <v>4</v>
      </c>
      <c r="D23" s="7">
        <v>3224</v>
      </c>
      <c r="E23" s="7">
        <v>1448</v>
      </c>
      <c r="F23" s="7">
        <v>1749</v>
      </c>
      <c r="G23" s="1">
        <f>VLOOKUP(A:A,[1]TDSheet!$A:$G,7,0)</f>
        <v>0.22</v>
      </c>
      <c r="H23" s="1">
        <f>VLOOKUP(A:A,[1]TDSheet!$A:$H,8,0)</f>
        <v>120</v>
      </c>
      <c r="I23" s="14">
        <f>VLOOKUP(A:A,[2]TDSheet!$A:$F,6,0)</f>
        <v>1760</v>
      </c>
      <c r="J23" s="14">
        <f t="shared" si="8"/>
        <v>-312</v>
      </c>
      <c r="K23" s="14">
        <f>VLOOKUP(A:A,[1]TDSheet!$A:$T,20,0)</f>
        <v>400</v>
      </c>
      <c r="L23" s="14">
        <f>VLOOKUP(A:A,[1]TDSheet!$A:$O,15,0)</f>
        <v>400</v>
      </c>
      <c r="M23" s="14"/>
      <c r="N23" s="14"/>
      <c r="O23" s="14"/>
      <c r="P23" s="14"/>
      <c r="Q23" s="14"/>
      <c r="R23" s="14"/>
      <c r="S23" s="14">
        <f t="shared" si="9"/>
        <v>289.60000000000002</v>
      </c>
      <c r="T23" s="17">
        <v>200</v>
      </c>
      <c r="U23" s="18">
        <f t="shared" si="10"/>
        <v>9.4924033149171265</v>
      </c>
      <c r="V23" s="14">
        <f t="shared" si="11"/>
        <v>6.0393646408839778</v>
      </c>
      <c r="W23" s="14"/>
      <c r="X23" s="14"/>
      <c r="Y23" s="14">
        <f>VLOOKUP(A:A,[1]TDSheet!$A:$Z,26,0)</f>
        <v>294.39999999999998</v>
      </c>
      <c r="Z23" s="14">
        <f>VLOOKUP(A:A,[1]TDSheet!$A:$AA,27,0)</f>
        <v>296</v>
      </c>
      <c r="AA23" s="14">
        <f>VLOOKUP(A:A,[1]TDSheet!$A:$S,19,0)</f>
        <v>3.6</v>
      </c>
      <c r="AB23" s="14">
        <f>VLOOKUP(A:A,[3]TDSheet!$A:$D,4,0)</f>
        <v>409</v>
      </c>
      <c r="AC23" s="14" t="str">
        <f>VLOOKUP(A:A,[1]TDSheet!$A:$AC,29,0)</f>
        <v>костик</v>
      </c>
      <c r="AD23" s="14" t="str">
        <f>VLOOKUP(A:A,[1]TDSheet!$A:$AD,30,0)</f>
        <v>костик</v>
      </c>
      <c r="AE23" s="14">
        <f t="shared" si="12"/>
        <v>44</v>
      </c>
      <c r="AF23" s="14"/>
      <c r="AG23" s="14"/>
      <c r="AH23" s="14"/>
    </row>
    <row r="24" spans="1:34" s="1" customFormat="1" ht="11.1" customHeight="1" outlineLevel="1" x14ac:dyDescent="0.2">
      <c r="A24" s="6" t="s">
        <v>27</v>
      </c>
      <c r="B24" s="6" t="s">
        <v>8</v>
      </c>
      <c r="C24" s="7">
        <v>166</v>
      </c>
      <c r="D24" s="7">
        <v>2999</v>
      </c>
      <c r="E24" s="7">
        <v>1693</v>
      </c>
      <c r="F24" s="7">
        <v>1433</v>
      </c>
      <c r="G24" s="1">
        <f>VLOOKUP(A:A,[1]TDSheet!$A:$G,7,0)</f>
        <v>0.4</v>
      </c>
      <c r="H24" s="1" t="e">
        <f>VLOOKUP(A:A,[1]TDSheet!$A:$H,8,0)</f>
        <v>#N/A</v>
      </c>
      <c r="I24" s="14">
        <f>VLOOKUP(A:A,[2]TDSheet!$A:$F,6,0)</f>
        <v>1718</v>
      </c>
      <c r="J24" s="14">
        <f t="shared" si="8"/>
        <v>-25</v>
      </c>
      <c r="K24" s="14">
        <f>VLOOKUP(A:A,[1]TDSheet!$A:$T,20,0)</f>
        <v>200</v>
      </c>
      <c r="L24" s="14">
        <f>VLOOKUP(A:A,[1]TDSheet!$A:$O,15,0)</f>
        <v>200</v>
      </c>
      <c r="M24" s="14"/>
      <c r="N24" s="14"/>
      <c r="O24" s="14"/>
      <c r="P24" s="14"/>
      <c r="Q24" s="14"/>
      <c r="R24" s="14"/>
      <c r="S24" s="14">
        <f t="shared" si="9"/>
        <v>338.6</v>
      </c>
      <c r="T24" s="17">
        <v>320</v>
      </c>
      <c r="U24" s="18">
        <f t="shared" si="10"/>
        <v>6.3585351447135254</v>
      </c>
      <c r="V24" s="14">
        <f t="shared" si="11"/>
        <v>4.2321323095097458</v>
      </c>
      <c r="W24" s="14"/>
      <c r="X24" s="14"/>
      <c r="Y24" s="14">
        <f>VLOOKUP(A:A,[1]TDSheet!$A:$Z,26,0)</f>
        <v>319.2</v>
      </c>
      <c r="Z24" s="14">
        <f>VLOOKUP(A:A,[1]TDSheet!$A:$AA,27,0)</f>
        <v>299.2</v>
      </c>
      <c r="AA24" s="14">
        <f>VLOOKUP(A:A,[1]TDSheet!$A:$S,19,0)</f>
        <v>327.39999999999998</v>
      </c>
      <c r="AB24" s="14">
        <f>VLOOKUP(A:A,[3]TDSheet!$A:$D,4,0)</f>
        <v>87</v>
      </c>
      <c r="AC24" s="14" t="str">
        <f>VLOOKUP(A:A,[1]TDSheet!$A:$AC,29,0)</f>
        <v>Витал</v>
      </c>
      <c r="AD24" s="14" t="e">
        <f>VLOOKUP(A:A,[1]TDSheet!$A:$AD,30,0)</f>
        <v>#N/A</v>
      </c>
      <c r="AE24" s="14">
        <f t="shared" si="12"/>
        <v>128</v>
      </c>
      <c r="AF24" s="14"/>
      <c r="AG24" s="14"/>
      <c r="AH24" s="14"/>
    </row>
    <row r="25" spans="1:34" s="1" customFormat="1" ht="11.1" customHeight="1" outlineLevel="1" x14ac:dyDescent="0.2">
      <c r="A25" s="6" t="s">
        <v>28</v>
      </c>
      <c r="B25" s="6" t="s">
        <v>8</v>
      </c>
      <c r="C25" s="7">
        <v>18</v>
      </c>
      <c r="D25" s="7">
        <v>2047</v>
      </c>
      <c r="E25" s="7">
        <v>1189</v>
      </c>
      <c r="F25" s="7">
        <v>692</v>
      </c>
      <c r="G25" s="1">
        <f>VLOOKUP(A:A,[1]TDSheet!$A:$G,7,0)</f>
        <v>0.09</v>
      </c>
      <c r="H25" s="1" t="e">
        <f>VLOOKUP(A:A,[1]TDSheet!$A:$H,8,0)</f>
        <v>#N/A</v>
      </c>
      <c r="I25" s="14">
        <f>VLOOKUP(A:A,[2]TDSheet!$A:$F,6,0)</f>
        <v>1170</v>
      </c>
      <c r="J25" s="14">
        <f t="shared" si="8"/>
        <v>19</v>
      </c>
      <c r="K25" s="14">
        <f>VLOOKUP(A:A,[1]TDSheet!$A:$T,20,0)</f>
        <v>240</v>
      </c>
      <c r="L25" s="14">
        <f>VLOOKUP(A:A,[1]TDSheet!$A:$O,15,0)</f>
        <v>120</v>
      </c>
      <c r="M25" s="14"/>
      <c r="N25" s="14"/>
      <c r="O25" s="14"/>
      <c r="P25" s="14"/>
      <c r="Q25" s="14"/>
      <c r="R25" s="14"/>
      <c r="S25" s="14">
        <f t="shared" si="9"/>
        <v>237.8</v>
      </c>
      <c r="T25" s="17">
        <v>400</v>
      </c>
      <c r="U25" s="18">
        <f t="shared" si="10"/>
        <v>6.1059714045416316</v>
      </c>
      <c r="V25" s="14">
        <f t="shared" si="11"/>
        <v>2.9100084104289317</v>
      </c>
      <c r="W25" s="14"/>
      <c r="X25" s="14"/>
      <c r="Y25" s="14">
        <f>VLOOKUP(A:A,[1]TDSheet!$A:$Z,26,0)</f>
        <v>116.6</v>
      </c>
      <c r="Z25" s="14">
        <f>VLOOKUP(A:A,[1]TDSheet!$A:$AA,27,0)</f>
        <v>202.4</v>
      </c>
      <c r="AA25" s="14">
        <f>VLOOKUP(A:A,[1]TDSheet!$A:$S,19,0)</f>
        <v>150.6</v>
      </c>
      <c r="AB25" s="14">
        <f>VLOOKUP(A:A,[3]TDSheet!$A:$D,4,0)</f>
        <v>232</v>
      </c>
      <c r="AC25" s="14" t="str">
        <f>VLOOKUP(A:A,[1]TDSheet!$A:$AC,29,0)</f>
        <v>Вит</v>
      </c>
      <c r="AD25" s="14" t="str">
        <f>VLOOKUP(A:A,[1]TDSheet!$A:$AD,30,0)</f>
        <v>м160</v>
      </c>
      <c r="AE25" s="14">
        <f t="shared" si="12"/>
        <v>36</v>
      </c>
      <c r="AF25" s="14"/>
      <c r="AG25" s="14"/>
      <c r="AH25" s="14"/>
    </row>
    <row r="26" spans="1:34" s="1" customFormat="1" ht="11.1" customHeight="1" outlineLevel="1" x14ac:dyDescent="0.2">
      <c r="A26" s="6" t="s">
        <v>29</v>
      </c>
      <c r="B26" s="6" t="s">
        <v>8</v>
      </c>
      <c r="C26" s="7">
        <v>219</v>
      </c>
      <c r="D26" s="7">
        <v>1079</v>
      </c>
      <c r="E26" s="7">
        <v>605</v>
      </c>
      <c r="F26" s="7">
        <v>285</v>
      </c>
      <c r="G26" s="1">
        <f>VLOOKUP(A:A,[1]TDSheet!$A:$G,7,0)</f>
        <v>0.09</v>
      </c>
      <c r="H26" s="1">
        <f>VLOOKUP(A:A,[1]TDSheet!$A:$H,8,0)</f>
        <v>45</v>
      </c>
      <c r="I26" s="14">
        <f>VLOOKUP(A:A,[2]TDSheet!$A:$F,6,0)</f>
        <v>623</v>
      </c>
      <c r="J26" s="14">
        <f t="shared" si="8"/>
        <v>-18</v>
      </c>
      <c r="K26" s="14">
        <f>VLOOKUP(A:A,[1]TDSheet!$A:$T,20,0)</f>
        <v>120</v>
      </c>
      <c r="L26" s="14">
        <f>VLOOKUP(A:A,[1]TDSheet!$A:$O,15,0)</f>
        <v>0</v>
      </c>
      <c r="M26" s="14"/>
      <c r="N26" s="14"/>
      <c r="O26" s="14"/>
      <c r="P26" s="14"/>
      <c r="Q26" s="14"/>
      <c r="R26" s="14"/>
      <c r="S26" s="14">
        <f t="shared" si="9"/>
        <v>121</v>
      </c>
      <c r="T26" s="17">
        <v>320</v>
      </c>
      <c r="U26" s="18">
        <f t="shared" si="10"/>
        <v>5.9917355371900829</v>
      </c>
      <c r="V26" s="14">
        <f t="shared" si="11"/>
        <v>2.3553719008264462</v>
      </c>
      <c r="W26" s="14"/>
      <c r="X26" s="14"/>
      <c r="Y26" s="14">
        <f>VLOOKUP(A:A,[1]TDSheet!$A:$Z,26,0)</f>
        <v>108</v>
      </c>
      <c r="Z26" s="14">
        <f>VLOOKUP(A:A,[1]TDSheet!$A:$AA,27,0)</f>
        <v>126.4</v>
      </c>
      <c r="AA26" s="14">
        <f>VLOOKUP(A:A,[1]TDSheet!$A:$S,19,0)</f>
        <v>112.6</v>
      </c>
      <c r="AB26" s="14">
        <f>VLOOKUP(A:A,[3]TDSheet!$A:$D,4,0)</f>
        <v>42</v>
      </c>
      <c r="AC26" s="14" t="str">
        <f>VLOOKUP(A:A,[1]TDSheet!$A:$AC,29,0)</f>
        <v>Вит</v>
      </c>
      <c r="AD26" s="14">
        <f>VLOOKUP(A:A,[1]TDSheet!$A:$AD,30,0)</f>
        <v>0</v>
      </c>
      <c r="AE26" s="14">
        <f t="shared" si="12"/>
        <v>28.799999999999997</v>
      </c>
      <c r="AF26" s="14"/>
      <c r="AG26" s="14"/>
      <c r="AH26" s="14"/>
    </row>
    <row r="27" spans="1:34" s="1" customFormat="1" ht="11.1" customHeight="1" outlineLevel="1" x14ac:dyDescent="0.2">
      <c r="A27" s="6" t="s">
        <v>30</v>
      </c>
      <c r="B27" s="6" t="s">
        <v>8</v>
      </c>
      <c r="C27" s="7">
        <v>125</v>
      </c>
      <c r="D27" s="7">
        <v>133</v>
      </c>
      <c r="E27" s="7">
        <v>127</v>
      </c>
      <c r="F27" s="7">
        <v>125</v>
      </c>
      <c r="G27" s="1">
        <f>VLOOKUP(A:A,[1]TDSheet!$A:$G,7,0)</f>
        <v>0.4</v>
      </c>
      <c r="H27" s="1">
        <f>VLOOKUP(A:A,[1]TDSheet!$A:$H,8,0)</f>
        <v>60</v>
      </c>
      <c r="I27" s="14">
        <f>VLOOKUP(A:A,[2]TDSheet!$A:$F,6,0)</f>
        <v>133</v>
      </c>
      <c r="J27" s="14">
        <f t="shared" si="8"/>
        <v>-6</v>
      </c>
      <c r="K27" s="14">
        <f>VLOOKUP(A:A,[1]TDSheet!$A:$T,20,0)</f>
        <v>40</v>
      </c>
      <c r="L27" s="14">
        <f>VLOOKUP(A:A,[1]TDSheet!$A:$O,15,0)</f>
        <v>0</v>
      </c>
      <c r="M27" s="14"/>
      <c r="N27" s="14"/>
      <c r="O27" s="14"/>
      <c r="P27" s="14"/>
      <c r="Q27" s="14"/>
      <c r="R27" s="14"/>
      <c r="S27" s="14">
        <f t="shared" si="9"/>
        <v>25.4</v>
      </c>
      <c r="T27" s="17"/>
      <c r="U27" s="18">
        <f t="shared" si="10"/>
        <v>6.4960629921259843</v>
      </c>
      <c r="V27" s="14">
        <f t="shared" si="11"/>
        <v>4.9212598425196852</v>
      </c>
      <c r="W27" s="14"/>
      <c r="X27" s="14"/>
      <c r="Y27" s="14">
        <f>VLOOKUP(A:A,[1]TDSheet!$A:$Z,26,0)</f>
        <v>36</v>
      </c>
      <c r="Z27" s="14">
        <f>VLOOKUP(A:A,[1]TDSheet!$A:$AA,27,0)</f>
        <v>35.6</v>
      </c>
      <c r="AA27" s="14">
        <f>VLOOKUP(A:A,[1]TDSheet!$A:$S,19,0)</f>
        <v>25.8</v>
      </c>
      <c r="AB27" s="14">
        <f>VLOOKUP(A:A,[3]TDSheet!$A:$D,4,0)</f>
        <v>21</v>
      </c>
      <c r="AC27" s="14" t="str">
        <f>VLOOKUP(A:A,[1]TDSheet!$A:$AC,29,0)</f>
        <v>увел</v>
      </c>
      <c r="AD27" s="14">
        <f>VLOOKUP(A:A,[1]TDSheet!$A:$AD,30,0)</f>
        <v>0</v>
      </c>
      <c r="AE27" s="14">
        <f t="shared" si="12"/>
        <v>0</v>
      </c>
      <c r="AF27" s="14"/>
      <c r="AG27" s="14"/>
      <c r="AH27" s="14"/>
    </row>
    <row r="28" spans="1:34" s="1" customFormat="1" ht="11.1" customHeight="1" outlineLevel="1" x14ac:dyDescent="0.2">
      <c r="A28" s="6" t="s">
        <v>31</v>
      </c>
      <c r="B28" s="6" t="s">
        <v>8</v>
      </c>
      <c r="C28" s="7">
        <v>67</v>
      </c>
      <c r="D28" s="7">
        <v>2182</v>
      </c>
      <c r="E28" s="7">
        <v>963</v>
      </c>
      <c r="F28" s="7">
        <v>1067</v>
      </c>
      <c r="G28" s="1">
        <f>VLOOKUP(A:A,[1]TDSheet!$A:$G,7,0)</f>
        <v>0.4</v>
      </c>
      <c r="H28" s="1">
        <f>VLOOKUP(A:A,[1]TDSheet!$A:$H,8,0)</f>
        <v>60</v>
      </c>
      <c r="I28" s="14">
        <f>VLOOKUP(A:A,[2]TDSheet!$A:$F,6,0)</f>
        <v>1207</v>
      </c>
      <c r="J28" s="14">
        <f t="shared" si="8"/>
        <v>-244</v>
      </c>
      <c r="K28" s="14">
        <f>VLOOKUP(A:A,[1]TDSheet!$A:$T,20,0)</f>
        <v>400</v>
      </c>
      <c r="L28" s="14">
        <f>VLOOKUP(A:A,[1]TDSheet!$A:$O,15,0)</f>
        <v>200</v>
      </c>
      <c r="M28" s="14"/>
      <c r="N28" s="14"/>
      <c r="O28" s="14"/>
      <c r="P28" s="14"/>
      <c r="Q28" s="14"/>
      <c r="R28" s="14"/>
      <c r="S28" s="14">
        <f t="shared" si="9"/>
        <v>192.6</v>
      </c>
      <c r="T28" s="17">
        <v>200</v>
      </c>
      <c r="U28" s="18">
        <f t="shared" si="10"/>
        <v>9.6936656282450677</v>
      </c>
      <c r="V28" s="14">
        <f t="shared" si="11"/>
        <v>5.539979231568017</v>
      </c>
      <c r="W28" s="14"/>
      <c r="X28" s="14"/>
      <c r="Y28" s="14">
        <f>VLOOKUP(A:A,[1]TDSheet!$A:$Z,26,0)</f>
        <v>226.6</v>
      </c>
      <c r="Z28" s="14">
        <f>VLOOKUP(A:A,[1]TDSheet!$A:$AA,27,0)</f>
        <v>211</v>
      </c>
      <c r="AA28" s="14">
        <f>VLOOKUP(A:A,[1]TDSheet!$A:$S,19,0)</f>
        <v>300</v>
      </c>
      <c r="AB28" s="14">
        <f>VLOOKUP(A:A,[3]TDSheet!$A:$D,4,0)</f>
        <v>374</v>
      </c>
      <c r="AC28" s="14" t="str">
        <f>VLOOKUP(A:A,[1]TDSheet!$A:$AC,29,0)</f>
        <v>Вит</v>
      </c>
      <c r="AD28" s="14">
        <f>VLOOKUP(A:A,[1]TDSheet!$A:$AD,30,0)</f>
        <v>0</v>
      </c>
      <c r="AE28" s="14">
        <f t="shared" si="12"/>
        <v>80</v>
      </c>
      <c r="AF28" s="14"/>
      <c r="AG28" s="14"/>
      <c r="AH28" s="14"/>
    </row>
    <row r="29" spans="1:34" s="1" customFormat="1" ht="11.1" customHeight="1" outlineLevel="1" x14ac:dyDescent="0.2">
      <c r="A29" s="6" t="s">
        <v>32</v>
      </c>
      <c r="B29" s="6" t="s">
        <v>8</v>
      </c>
      <c r="C29" s="7">
        <v>40</v>
      </c>
      <c r="D29" s="7">
        <v>1955</v>
      </c>
      <c r="E29" s="7">
        <v>1141</v>
      </c>
      <c r="F29" s="7">
        <v>271</v>
      </c>
      <c r="G29" s="1">
        <f>VLOOKUP(A:A,[1]TDSheet!$A:$G,7,0)</f>
        <v>0.15</v>
      </c>
      <c r="H29" s="1" t="e">
        <f>VLOOKUP(A:A,[1]TDSheet!$A:$H,8,0)</f>
        <v>#N/A</v>
      </c>
      <c r="I29" s="14">
        <f>VLOOKUP(A:A,[2]TDSheet!$A:$F,6,0)</f>
        <v>1152</v>
      </c>
      <c r="J29" s="14">
        <f t="shared" si="8"/>
        <v>-11</v>
      </c>
      <c r="K29" s="14">
        <f>VLOOKUP(A:A,[1]TDSheet!$A:$T,20,0)</f>
        <v>120</v>
      </c>
      <c r="L29" s="14">
        <f>VLOOKUP(A:A,[1]TDSheet!$A:$O,15,0)</f>
        <v>240</v>
      </c>
      <c r="M29" s="14"/>
      <c r="N29" s="14"/>
      <c r="O29" s="14"/>
      <c r="P29" s="14"/>
      <c r="Q29" s="14"/>
      <c r="R29" s="14"/>
      <c r="S29" s="14">
        <f t="shared" si="9"/>
        <v>228.2</v>
      </c>
      <c r="T29" s="17">
        <v>640</v>
      </c>
      <c r="U29" s="18">
        <f t="shared" si="10"/>
        <v>5.5696757230499561</v>
      </c>
      <c r="V29" s="14">
        <f t="shared" si="11"/>
        <v>1.1875547765118317</v>
      </c>
      <c r="W29" s="14"/>
      <c r="X29" s="14"/>
      <c r="Y29" s="14">
        <f>VLOOKUP(A:A,[1]TDSheet!$A:$Z,26,0)</f>
        <v>182</v>
      </c>
      <c r="Z29" s="14">
        <f>VLOOKUP(A:A,[1]TDSheet!$A:$AA,27,0)</f>
        <v>107.4</v>
      </c>
      <c r="AA29" s="14">
        <f>VLOOKUP(A:A,[1]TDSheet!$A:$S,19,0)</f>
        <v>203.8</v>
      </c>
      <c r="AB29" s="14">
        <f>VLOOKUP(A:A,[3]TDSheet!$A:$D,4,0)</f>
        <v>237</v>
      </c>
      <c r="AC29" s="14" t="str">
        <f>VLOOKUP(A:A,[1]TDSheet!$A:$AC,29,0)</f>
        <v>Вит</v>
      </c>
      <c r="AD29" s="14" t="str">
        <f>VLOOKUP(A:A,[1]TDSheet!$A:$AD,30,0)</f>
        <v>костик</v>
      </c>
      <c r="AE29" s="14">
        <f t="shared" si="12"/>
        <v>96</v>
      </c>
      <c r="AF29" s="14"/>
      <c r="AG29" s="14"/>
      <c r="AH29" s="14"/>
    </row>
    <row r="30" spans="1:34" s="1" customFormat="1" ht="11.1" customHeight="1" outlineLevel="1" x14ac:dyDescent="0.2">
      <c r="A30" s="6" t="s">
        <v>33</v>
      </c>
      <c r="B30" s="6" t="s">
        <v>9</v>
      </c>
      <c r="C30" s="7">
        <v>334.779</v>
      </c>
      <c r="D30" s="7">
        <v>785.60299999999995</v>
      </c>
      <c r="E30" s="7">
        <v>652.66099999999994</v>
      </c>
      <c r="F30" s="7">
        <v>314.036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647</v>
      </c>
      <c r="J30" s="14">
        <f t="shared" si="8"/>
        <v>5.6609999999999445</v>
      </c>
      <c r="K30" s="14">
        <f>VLOOKUP(A:A,[1]TDSheet!$A:$T,20,0)</f>
        <v>100</v>
      </c>
      <c r="L30" s="14">
        <f>VLOOKUP(A:A,[1]TDSheet!$A:$O,15,0)</f>
        <v>50</v>
      </c>
      <c r="M30" s="14"/>
      <c r="N30" s="14"/>
      <c r="O30" s="14"/>
      <c r="P30" s="14"/>
      <c r="Q30" s="14"/>
      <c r="R30" s="14"/>
      <c r="S30" s="14">
        <f t="shared" si="9"/>
        <v>130.53219999999999</v>
      </c>
      <c r="T30" s="17">
        <v>350</v>
      </c>
      <c r="U30" s="18">
        <f t="shared" si="10"/>
        <v>6.2362849932813527</v>
      </c>
      <c r="V30" s="14">
        <f t="shared" si="11"/>
        <v>2.4058125121617504</v>
      </c>
      <c r="W30" s="14"/>
      <c r="X30" s="14"/>
      <c r="Y30" s="14">
        <f>VLOOKUP(A:A,[1]TDSheet!$A:$Z,26,0)</f>
        <v>125.66220000000001</v>
      </c>
      <c r="Z30" s="14">
        <f>VLOOKUP(A:A,[1]TDSheet!$A:$AA,27,0)</f>
        <v>108.08779999999999</v>
      </c>
      <c r="AA30" s="14">
        <f>VLOOKUP(A:A,[1]TDSheet!$A:$S,19,0)</f>
        <v>109.66159999999999</v>
      </c>
      <c r="AB30" s="14">
        <f>VLOOKUP(A:A,[3]TDSheet!$A:$D,4,0)</f>
        <v>148.99299999999999</v>
      </c>
      <c r="AC30" s="14" t="str">
        <f>VLOOKUP(A:A,[1]TDSheet!$A:$AC,29,0)</f>
        <v>увел</v>
      </c>
      <c r="AD30" s="14">
        <f>VLOOKUP(A:A,[1]TDSheet!$A:$AD,30,0)</f>
        <v>0</v>
      </c>
      <c r="AE30" s="14">
        <f t="shared" si="12"/>
        <v>350</v>
      </c>
      <c r="AF30" s="14"/>
      <c r="AG30" s="14"/>
      <c r="AH30" s="14"/>
    </row>
    <row r="31" spans="1:34" s="1" customFormat="1" ht="11.1" customHeight="1" outlineLevel="1" x14ac:dyDescent="0.2">
      <c r="A31" s="6" t="s">
        <v>34</v>
      </c>
      <c r="B31" s="6" t="s">
        <v>8</v>
      </c>
      <c r="C31" s="7">
        <v>56</v>
      </c>
      <c r="D31" s="7">
        <v>135</v>
      </c>
      <c r="E31" s="7">
        <v>146</v>
      </c>
      <c r="F31" s="7">
        <v>30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153</v>
      </c>
      <c r="J31" s="14">
        <f t="shared" si="8"/>
        <v>-7</v>
      </c>
      <c r="K31" s="14">
        <f>VLOOKUP(A:A,[1]TDSheet!$A:$T,20,0)</f>
        <v>0</v>
      </c>
      <c r="L31" s="14">
        <f>VLOOKUP(A:A,[1]TDSheet!$A:$O,15,0)</f>
        <v>0</v>
      </c>
      <c r="M31" s="14"/>
      <c r="N31" s="14"/>
      <c r="O31" s="14"/>
      <c r="P31" s="14"/>
      <c r="Q31" s="14"/>
      <c r="R31" s="14"/>
      <c r="S31" s="14">
        <f t="shared" si="9"/>
        <v>29.2</v>
      </c>
      <c r="T31" s="17">
        <v>120</v>
      </c>
      <c r="U31" s="18">
        <f t="shared" si="10"/>
        <v>5.1369863013698636</v>
      </c>
      <c r="V31" s="14">
        <f t="shared" si="11"/>
        <v>1.0273972602739727</v>
      </c>
      <c r="W31" s="14"/>
      <c r="X31" s="14"/>
      <c r="Y31" s="14">
        <f>VLOOKUP(A:A,[1]TDSheet!$A:$Z,26,0)</f>
        <v>23.8</v>
      </c>
      <c r="Z31" s="14">
        <f>VLOOKUP(A:A,[1]TDSheet!$A:$AA,27,0)</f>
        <v>23.4</v>
      </c>
      <c r="AA31" s="14">
        <f>VLOOKUP(A:A,[1]TDSheet!$A:$S,19,0)</f>
        <v>17.2</v>
      </c>
      <c r="AB31" s="14">
        <f>VLOOKUP(A:A,[3]TDSheet!$A:$D,4,0)</f>
        <v>42</v>
      </c>
      <c r="AC31" s="14" t="str">
        <f>VLOOKUP(A:A,[1]TDSheet!$A:$AC,29,0)</f>
        <v>Витал</v>
      </c>
      <c r="AD31" s="14" t="str">
        <f>VLOOKUP(A:A,[1]TDSheet!$A:$AD,30,0)</f>
        <v>костик</v>
      </c>
      <c r="AE31" s="14">
        <f t="shared" si="12"/>
        <v>48</v>
      </c>
      <c r="AF31" s="14"/>
      <c r="AG31" s="14"/>
      <c r="AH31" s="14"/>
    </row>
    <row r="32" spans="1:34" s="1" customFormat="1" ht="11.1" customHeight="1" outlineLevel="1" x14ac:dyDescent="0.2">
      <c r="A32" s="6" t="s">
        <v>35</v>
      </c>
      <c r="B32" s="6" t="s">
        <v>8</v>
      </c>
      <c r="C32" s="7">
        <v>724</v>
      </c>
      <c r="D32" s="7">
        <v>3418</v>
      </c>
      <c r="E32" s="7">
        <v>2331</v>
      </c>
      <c r="F32" s="7">
        <v>1738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2404</v>
      </c>
      <c r="J32" s="14">
        <f t="shared" si="8"/>
        <v>-73</v>
      </c>
      <c r="K32" s="14">
        <f>VLOOKUP(A:A,[1]TDSheet!$A:$T,20,0)</f>
        <v>400</v>
      </c>
      <c r="L32" s="14">
        <f>VLOOKUP(A:A,[1]TDSheet!$A:$O,15,0)</f>
        <v>200</v>
      </c>
      <c r="M32" s="14"/>
      <c r="N32" s="14"/>
      <c r="O32" s="14"/>
      <c r="P32" s="14"/>
      <c r="Q32" s="14"/>
      <c r="R32" s="14"/>
      <c r="S32" s="14">
        <f t="shared" si="9"/>
        <v>466.2</v>
      </c>
      <c r="T32" s="17">
        <v>600</v>
      </c>
      <c r="U32" s="18">
        <f t="shared" si="10"/>
        <v>6.3020163020163018</v>
      </c>
      <c r="V32" s="14">
        <f t="shared" si="11"/>
        <v>3.7280137280137282</v>
      </c>
      <c r="W32" s="14"/>
      <c r="X32" s="14"/>
      <c r="Y32" s="14">
        <f>VLOOKUP(A:A,[1]TDSheet!$A:$Z,26,0)</f>
        <v>466</v>
      </c>
      <c r="Z32" s="14">
        <f>VLOOKUP(A:A,[1]TDSheet!$A:$AA,27,0)</f>
        <v>460.2</v>
      </c>
      <c r="AA32" s="14">
        <f>VLOOKUP(A:A,[1]TDSheet!$A:$S,19,0)</f>
        <v>462.6</v>
      </c>
      <c r="AB32" s="14">
        <f>VLOOKUP(A:A,[3]TDSheet!$A:$D,4,0)</f>
        <v>567</v>
      </c>
      <c r="AC32" s="14" t="str">
        <f>VLOOKUP(A:A,[1]TDSheet!$A:$AC,29,0)</f>
        <v>м1600</v>
      </c>
      <c r="AD32" s="14">
        <f>VLOOKUP(A:A,[1]TDSheet!$A:$AD,30,0)</f>
        <v>0</v>
      </c>
      <c r="AE32" s="14">
        <f t="shared" si="12"/>
        <v>240</v>
      </c>
      <c r="AF32" s="14"/>
      <c r="AG32" s="14"/>
      <c r="AH32" s="14"/>
    </row>
    <row r="33" spans="1:34" s="1" customFormat="1" ht="11.1" customHeight="1" outlineLevel="1" x14ac:dyDescent="0.2">
      <c r="A33" s="6" t="s">
        <v>36</v>
      </c>
      <c r="B33" s="6" t="s">
        <v>8</v>
      </c>
      <c r="C33" s="7">
        <v>2218</v>
      </c>
      <c r="D33" s="7">
        <v>7006</v>
      </c>
      <c r="E33" s="7">
        <v>5567</v>
      </c>
      <c r="F33" s="7">
        <v>3569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5634</v>
      </c>
      <c r="J33" s="14">
        <f t="shared" si="8"/>
        <v>-67</v>
      </c>
      <c r="K33" s="14">
        <f>VLOOKUP(A:A,[1]TDSheet!$A:$T,20,0)</f>
        <v>1800</v>
      </c>
      <c r="L33" s="14">
        <f>VLOOKUP(A:A,[1]TDSheet!$A:$O,15,0)</f>
        <v>600</v>
      </c>
      <c r="M33" s="14"/>
      <c r="N33" s="14"/>
      <c r="O33" s="14"/>
      <c r="P33" s="14"/>
      <c r="Q33" s="14"/>
      <c r="R33" s="14"/>
      <c r="S33" s="14">
        <f t="shared" si="9"/>
        <v>1113.4000000000001</v>
      </c>
      <c r="T33" s="17">
        <v>1000</v>
      </c>
      <c r="U33" s="18">
        <f t="shared" si="10"/>
        <v>6.2592060355667316</v>
      </c>
      <c r="V33" s="14">
        <f t="shared" si="11"/>
        <v>3.2054966768456974</v>
      </c>
      <c r="W33" s="14"/>
      <c r="X33" s="14"/>
      <c r="Y33" s="14">
        <f>VLOOKUP(A:A,[1]TDSheet!$A:$Z,26,0)</f>
        <v>1078.4000000000001</v>
      </c>
      <c r="Z33" s="14">
        <f>VLOOKUP(A:A,[1]TDSheet!$A:$AA,27,0)</f>
        <v>1099.2</v>
      </c>
      <c r="AA33" s="14">
        <f>VLOOKUP(A:A,[1]TDSheet!$A:$S,19,0)</f>
        <v>1021</v>
      </c>
      <c r="AB33" s="14">
        <f>VLOOKUP(A:A,[3]TDSheet!$A:$D,4,0)</f>
        <v>903</v>
      </c>
      <c r="AC33" s="14" t="str">
        <f>VLOOKUP(A:A,[1]TDSheet!$A:$AC,29,0)</f>
        <v>кор</v>
      </c>
      <c r="AD33" s="14" t="str">
        <f>VLOOKUP(A:A,[1]TDSheet!$A:$AD,30,0)</f>
        <v>кор</v>
      </c>
      <c r="AE33" s="14">
        <f t="shared" si="12"/>
        <v>400</v>
      </c>
      <c r="AF33" s="14"/>
      <c r="AG33" s="14"/>
      <c r="AH33" s="14"/>
    </row>
    <row r="34" spans="1:34" s="1" customFormat="1" ht="11.1" customHeight="1" outlineLevel="1" x14ac:dyDescent="0.2">
      <c r="A34" s="6" t="s">
        <v>37</v>
      </c>
      <c r="B34" s="6" t="s">
        <v>8</v>
      </c>
      <c r="C34" s="7">
        <v>306</v>
      </c>
      <c r="D34" s="7">
        <v>465</v>
      </c>
      <c r="E34" s="7">
        <v>386</v>
      </c>
      <c r="F34" s="7">
        <v>317</v>
      </c>
      <c r="G34" s="1">
        <f>VLOOKUP(A:A,[1]TDSheet!$A:$G,7,0)</f>
        <v>0.5</v>
      </c>
      <c r="H34" s="1" t="e">
        <f>VLOOKUP(A:A,[1]TDSheet!$A:$H,8,0)</f>
        <v>#N/A</v>
      </c>
      <c r="I34" s="14">
        <f>VLOOKUP(A:A,[2]TDSheet!$A:$F,6,0)</f>
        <v>393</v>
      </c>
      <c r="J34" s="14">
        <f t="shared" si="8"/>
        <v>-7</v>
      </c>
      <c r="K34" s="14">
        <f>VLOOKUP(A:A,[1]TDSheet!$A:$T,20,0)</f>
        <v>80</v>
      </c>
      <c r="L34" s="14">
        <f>VLOOKUP(A:A,[1]TDSheet!$A:$O,15,0)</f>
        <v>120</v>
      </c>
      <c r="M34" s="14"/>
      <c r="N34" s="14"/>
      <c r="O34" s="14"/>
      <c r="P34" s="14"/>
      <c r="Q34" s="14"/>
      <c r="R34" s="14"/>
      <c r="S34" s="14">
        <f t="shared" si="9"/>
        <v>77.2</v>
      </c>
      <c r="T34" s="17"/>
      <c r="U34" s="18">
        <f t="shared" si="10"/>
        <v>6.6968911917098444</v>
      </c>
      <c r="V34" s="14">
        <f t="shared" si="11"/>
        <v>4.1062176165803104</v>
      </c>
      <c r="W34" s="14"/>
      <c r="X34" s="14"/>
      <c r="Y34" s="14">
        <f>VLOOKUP(A:A,[1]TDSheet!$A:$Z,26,0)</f>
        <v>98.8</v>
      </c>
      <c r="Z34" s="14">
        <f>VLOOKUP(A:A,[1]TDSheet!$A:$AA,27,0)</f>
        <v>79.2</v>
      </c>
      <c r="AA34" s="14">
        <f>VLOOKUP(A:A,[1]TDSheet!$A:$S,19,0)</f>
        <v>81.400000000000006</v>
      </c>
      <c r="AB34" s="14">
        <f>VLOOKUP(A:A,[3]TDSheet!$A:$D,4,0)</f>
        <v>73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2"/>
        <v>0</v>
      </c>
      <c r="AF34" s="14"/>
      <c r="AG34" s="14"/>
      <c r="AH34" s="14"/>
    </row>
    <row r="35" spans="1:34" s="1" customFormat="1" ht="11.1" customHeight="1" outlineLevel="1" x14ac:dyDescent="0.2">
      <c r="A35" s="6" t="s">
        <v>38</v>
      </c>
      <c r="B35" s="6" t="s">
        <v>8</v>
      </c>
      <c r="C35" s="7">
        <v>45</v>
      </c>
      <c r="D35" s="7">
        <v>3280</v>
      </c>
      <c r="E35" s="7">
        <v>1705</v>
      </c>
      <c r="F35" s="7">
        <v>1554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1765</v>
      </c>
      <c r="J35" s="14">
        <f t="shared" si="8"/>
        <v>-60</v>
      </c>
      <c r="K35" s="14">
        <f>VLOOKUP(A:A,[1]TDSheet!$A:$T,20,0)</f>
        <v>200</v>
      </c>
      <c r="L35" s="14">
        <f>VLOOKUP(A:A,[1]TDSheet!$A:$O,15,0)</f>
        <v>200</v>
      </c>
      <c r="M35" s="14"/>
      <c r="N35" s="14"/>
      <c r="O35" s="14"/>
      <c r="P35" s="14"/>
      <c r="Q35" s="14"/>
      <c r="R35" s="14"/>
      <c r="S35" s="14">
        <f t="shared" si="9"/>
        <v>341</v>
      </c>
      <c r="T35" s="17">
        <v>200</v>
      </c>
      <c r="U35" s="18">
        <f t="shared" si="10"/>
        <v>6.3167155425219939</v>
      </c>
      <c r="V35" s="14">
        <f t="shared" si="11"/>
        <v>4.5571847507331382</v>
      </c>
      <c r="W35" s="14"/>
      <c r="X35" s="14"/>
      <c r="Y35" s="14">
        <f>VLOOKUP(A:A,[1]TDSheet!$A:$Z,26,0)</f>
        <v>267.60000000000002</v>
      </c>
      <c r="Z35" s="14">
        <f>VLOOKUP(A:A,[1]TDSheet!$A:$AA,27,0)</f>
        <v>340.4</v>
      </c>
      <c r="AA35" s="14">
        <f>VLOOKUP(A:A,[1]TDSheet!$A:$S,19,0)</f>
        <v>307.60000000000002</v>
      </c>
      <c r="AB35" s="14">
        <f>VLOOKUP(A:A,[3]TDSheet!$A:$D,4,0)</f>
        <v>421</v>
      </c>
      <c r="AC35" s="14" t="str">
        <f>VLOOKUP(A:A,[1]TDSheet!$A:$AC,29,0)</f>
        <v>м1600</v>
      </c>
      <c r="AD35" s="14" t="str">
        <f>VLOOKUP(A:A,[1]TDSheet!$A:$AD,30,0)</f>
        <v>м1400з</v>
      </c>
      <c r="AE35" s="14">
        <f t="shared" si="12"/>
        <v>80</v>
      </c>
      <c r="AF35" s="14"/>
      <c r="AG35" s="14"/>
      <c r="AH35" s="14"/>
    </row>
    <row r="36" spans="1:34" s="1" customFormat="1" ht="11.1" customHeight="1" outlineLevel="1" x14ac:dyDescent="0.2">
      <c r="A36" s="6" t="s">
        <v>39</v>
      </c>
      <c r="B36" s="6" t="s">
        <v>8</v>
      </c>
      <c r="C36" s="7">
        <v>594</v>
      </c>
      <c r="D36" s="7">
        <v>8093</v>
      </c>
      <c r="E36" s="7">
        <v>4943</v>
      </c>
      <c r="F36" s="7">
        <v>3628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5028</v>
      </c>
      <c r="J36" s="14">
        <f t="shared" si="8"/>
        <v>-85</v>
      </c>
      <c r="K36" s="14">
        <f>VLOOKUP(A:A,[1]TDSheet!$A:$T,20,0)</f>
        <v>1800</v>
      </c>
      <c r="L36" s="14">
        <f>VLOOKUP(A:A,[1]TDSheet!$A:$O,15,0)</f>
        <v>400</v>
      </c>
      <c r="M36" s="14"/>
      <c r="N36" s="14"/>
      <c r="O36" s="14"/>
      <c r="P36" s="14"/>
      <c r="Q36" s="14"/>
      <c r="R36" s="14"/>
      <c r="S36" s="14">
        <f t="shared" si="9"/>
        <v>988.6</v>
      </c>
      <c r="T36" s="17">
        <v>400</v>
      </c>
      <c r="U36" s="18">
        <f t="shared" si="10"/>
        <v>6.2998179243374466</v>
      </c>
      <c r="V36" s="14">
        <f t="shared" si="11"/>
        <v>3.6698361319037023</v>
      </c>
      <c r="W36" s="14"/>
      <c r="X36" s="14"/>
      <c r="Y36" s="14">
        <f>VLOOKUP(A:A,[1]TDSheet!$A:$Z,26,0)</f>
        <v>929.4</v>
      </c>
      <c r="Z36" s="14">
        <f>VLOOKUP(A:A,[1]TDSheet!$A:$AA,27,0)</f>
        <v>993</v>
      </c>
      <c r="AA36" s="14">
        <f>VLOOKUP(A:A,[1]TDSheet!$A:$S,19,0)</f>
        <v>1070.8</v>
      </c>
      <c r="AB36" s="14">
        <f>VLOOKUP(A:A,[3]TDSheet!$A:$D,4,0)</f>
        <v>972</v>
      </c>
      <c r="AC36" s="14" t="str">
        <f>VLOOKUP(A:A,[1]TDSheet!$A:$AC,29,0)</f>
        <v>кор</v>
      </c>
      <c r="AD36" s="14" t="str">
        <f>VLOOKUP(A:A,[1]TDSheet!$A:$AD,30,0)</f>
        <v>пуд8</v>
      </c>
      <c r="AE36" s="14">
        <f t="shared" si="12"/>
        <v>160</v>
      </c>
      <c r="AF36" s="14"/>
      <c r="AG36" s="14"/>
      <c r="AH36" s="14"/>
    </row>
    <row r="37" spans="1:34" s="1" customFormat="1" ht="11.1" customHeight="1" outlineLevel="1" x14ac:dyDescent="0.2">
      <c r="A37" s="6" t="s">
        <v>40</v>
      </c>
      <c r="B37" s="6" t="s">
        <v>8</v>
      </c>
      <c r="C37" s="7">
        <v>79</v>
      </c>
      <c r="D37" s="7">
        <v>329</v>
      </c>
      <c r="E37" s="7">
        <v>255</v>
      </c>
      <c r="F37" s="7">
        <v>99</v>
      </c>
      <c r="G37" s="1">
        <f>VLOOKUP(A:A,[1]TDSheet!$A:$G,7,0)</f>
        <v>0.1</v>
      </c>
      <c r="H37" s="1" t="e">
        <f>VLOOKUP(A:A,[1]TDSheet!$A:$H,8,0)</f>
        <v>#N/A</v>
      </c>
      <c r="I37" s="14">
        <f>VLOOKUP(A:A,[2]TDSheet!$A:$F,6,0)</f>
        <v>254</v>
      </c>
      <c r="J37" s="14">
        <f t="shared" si="8"/>
        <v>1</v>
      </c>
      <c r="K37" s="14">
        <f>VLOOKUP(A:A,[1]TDSheet!$A:$T,20,0)</f>
        <v>40</v>
      </c>
      <c r="L37" s="14">
        <f>VLOOKUP(A:A,[1]TDSheet!$A:$O,15,0)</f>
        <v>40</v>
      </c>
      <c r="M37" s="14"/>
      <c r="N37" s="14"/>
      <c r="O37" s="14"/>
      <c r="P37" s="14"/>
      <c r="Q37" s="14"/>
      <c r="R37" s="14"/>
      <c r="S37" s="14">
        <f t="shared" si="9"/>
        <v>51</v>
      </c>
      <c r="T37" s="17">
        <v>120</v>
      </c>
      <c r="U37" s="18">
        <f t="shared" si="10"/>
        <v>5.8627450980392153</v>
      </c>
      <c r="V37" s="14">
        <f t="shared" si="11"/>
        <v>1.9411764705882353</v>
      </c>
      <c r="W37" s="14"/>
      <c r="X37" s="14"/>
      <c r="Y37" s="14">
        <f>VLOOKUP(A:A,[1]TDSheet!$A:$Z,26,0)</f>
        <v>46.8</v>
      </c>
      <c r="Z37" s="14">
        <f>VLOOKUP(A:A,[1]TDSheet!$A:$AA,27,0)</f>
        <v>47.6</v>
      </c>
      <c r="AA37" s="14">
        <f>VLOOKUP(A:A,[1]TDSheet!$A:$S,19,0)</f>
        <v>42.4</v>
      </c>
      <c r="AB37" s="14">
        <f>VLOOKUP(A:A,[3]TDSheet!$A:$D,4,0)</f>
        <v>84</v>
      </c>
      <c r="AC37" s="14" t="str">
        <f>VLOOKUP(A:A,[1]TDSheet!$A:$AC,29,0)</f>
        <v>Витал</v>
      </c>
      <c r="AD37" s="14" t="str">
        <f>VLOOKUP(A:A,[1]TDSheet!$A:$AD,30,0)</f>
        <v>костик</v>
      </c>
      <c r="AE37" s="14">
        <f t="shared" si="12"/>
        <v>12</v>
      </c>
      <c r="AF37" s="14"/>
      <c r="AG37" s="14"/>
      <c r="AH37" s="14"/>
    </row>
    <row r="38" spans="1:34" s="1" customFormat="1" ht="11.1" customHeight="1" outlineLevel="1" x14ac:dyDescent="0.2">
      <c r="A38" s="6" t="s">
        <v>41</v>
      </c>
      <c r="B38" s="6" t="s">
        <v>8</v>
      </c>
      <c r="C38" s="7">
        <v>30</v>
      </c>
      <c r="D38" s="7">
        <v>8221</v>
      </c>
      <c r="E38" s="7">
        <v>3736</v>
      </c>
      <c r="F38" s="7">
        <v>2928</v>
      </c>
      <c r="G38" s="1">
        <f>VLOOKUP(A:A,[1]TDSheet!$A:$G,7,0)</f>
        <v>0.1</v>
      </c>
      <c r="H38" s="1">
        <f>VLOOKUP(A:A,[1]TDSheet!$A:$H,8,0)</f>
        <v>60</v>
      </c>
      <c r="I38" s="14">
        <f>VLOOKUP(A:A,[2]TDSheet!$A:$F,6,0)</f>
        <v>3819</v>
      </c>
      <c r="J38" s="14">
        <f t="shared" si="8"/>
        <v>-83</v>
      </c>
      <c r="K38" s="14">
        <f>VLOOKUP(A:A,[1]TDSheet!$A:$T,20,0)</f>
        <v>420</v>
      </c>
      <c r="L38" s="14">
        <f>VLOOKUP(A:A,[1]TDSheet!$A:$O,15,0)</f>
        <v>700</v>
      </c>
      <c r="M38" s="14"/>
      <c r="N38" s="14"/>
      <c r="O38" s="14"/>
      <c r="P38" s="14"/>
      <c r="Q38" s="14"/>
      <c r="R38" s="14"/>
      <c r="S38" s="14">
        <f t="shared" si="9"/>
        <v>747.2</v>
      </c>
      <c r="T38" s="17">
        <v>700</v>
      </c>
      <c r="U38" s="18">
        <f t="shared" si="10"/>
        <v>6.3543897216274088</v>
      </c>
      <c r="V38" s="14">
        <f t="shared" si="11"/>
        <v>3.918629550321199</v>
      </c>
      <c r="W38" s="14"/>
      <c r="X38" s="14"/>
      <c r="Y38" s="14">
        <f>VLOOKUP(A:A,[1]TDSheet!$A:$Z,26,0)</f>
        <v>682.4</v>
      </c>
      <c r="Z38" s="14">
        <f>VLOOKUP(A:A,[1]TDSheet!$A:$AA,27,0)</f>
        <v>602.6</v>
      </c>
      <c r="AA38" s="14">
        <f>VLOOKUP(A:A,[1]TDSheet!$A:$S,19,0)</f>
        <v>781.6</v>
      </c>
      <c r="AB38" s="14">
        <f>VLOOKUP(A:A,[3]TDSheet!$A:$D,4,0)</f>
        <v>887</v>
      </c>
      <c r="AC38" s="14" t="str">
        <f>VLOOKUP(A:A,[1]TDSheet!$A:$AC,29,0)</f>
        <v>костик</v>
      </c>
      <c r="AD38" s="14" t="str">
        <f>VLOOKUP(A:A,[1]TDSheet!$A:$AD,30,0)</f>
        <v>костик</v>
      </c>
      <c r="AE38" s="14">
        <f t="shared" si="12"/>
        <v>70</v>
      </c>
      <c r="AF38" s="14"/>
      <c r="AG38" s="14"/>
      <c r="AH38" s="14"/>
    </row>
    <row r="39" spans="1:34" s="1" customFormat="1" ht="11.1" customHeight="1" outlineLevel="1" x14ac:dyDescent="0.2">
      <c r="A39" s="6" t="s">
        <v>42</v>
      </c>
      <c r="B39" s="6" t="s">
        <v>8</v>
      </c>
      <c r="C39" s="7">
        <v>295</v>
      </c>
      <c r="D39" s="7">
        <v>7261</v>
      </c>
      <c r="E39" s="7">
        <v>3132</v>
      </c>
      <c r="F39" s="7">
        <v>2198</v>
      </c>
      <c r="G39" s="1">
        <f>VLOOKUP(A:A,[1]TDSheet!$A:$G,7,0)</f>
        <v>0.1</v>
      </c>
      <c r="H39" s="1">
        <f>VLOOKUP(A:A,[1]TDSheet!$A:$H,8,0)</f>
        <v>60</v>
      </c>
      <c r="I39" s="14">
        <f>VLOOKUP(A:A,[2]TDSheet!$A:$F,6,0)</f>
        <v>3188</v>
      </c>
      <c r="J39" s="14">
        <f t="shared" si="8"/>
        <v>-56</v>
      </c>
      <c r="K39" s="14">
        <f>VLOOKUP(A:A,[1]TDSheet!$A:$T,20,0)</f>
        <v>420</v>
      </c>
      <c r="L39" s="14">
        <f>VLOOKUP(A:A,[1]TDSheet!$A:$O,15,0)</f>
        <v>420</v>
      </c>
      <c r="M39" s="14"/>
      <c r="N39" s="14"/>
      <c r="O39" s="14"/>
      <c r="P39" s="14"/>
      <c r="Q39" s="14"/>
      <c r="R39" s="14"/>
      <c r="S39" s="14">
        <f t="shared" si="9"/>
        <v>626.4</v>
      </c>
      <c r="T39" s="17">
        <v>980</v>
      </c>
      <c r="U39" s="18">
        <f t="shared" si="10"/>
        <v>6.4144316730523627</v>
      </c>
      <c r="V39" s="14">
        <f t="shared" si="11"/>
        <v>3.5089399744572161</v>
      </c>
      <c r="W39" s="14"/>
      <c r="X39" s="14"/>
      <c r="Y39" s="14">
        <f>VLOOKUP(A:A,[1]TDSheet!$A:$Z,26,0)</f>
        <v>572.6</v>
      </c>
      <c r="Z39" s="14">
        <f>VLOOKUP(A:A,[1]TDSheet!$A:$AA,27,0)</f>
        <v>594.6</v>
      </c>
      <c r="AA39" s="14">
        <f>VLOOKUP(A:A,[1]TDSheet!$A:$S,19,0)</f>
        <v>601.6</v>
      </c>
      <c r="AB39" s="14">
        <f>VLOOKUP(A:A,[3]TDSheet!$A:$D,4,0)</f>
        <v>843</v>
      </c>
      <c r="AC39" s="14" t="str">
        <f>VLOOKUP(A:A,[1]TDSheet!$A:$AC,29,0)</f>
        <v>костик</v>
      </c>
      <c r="AD39" s="14" t="str">
        <f>VLOOKUP(A:A,[1]TDSheet!$A:$AD,30,0)</f>
        <v>п90</v>
      </c>
      <c r="AE39" s="14">
        <f t="shared" si="12"/>
        <v>98</v>
      </c>
      <c r="AF39" s="14"/>
      <c r="AG39" s="14"/>
      <c r="AH39" s="14"/>
    </row>
    <row r="40" spans="1:34" s="1" customFormat="1" ht="11.1" customHeight="1" outlineLevel="1" x14ac:dyDescent="0.2">
      <c r="A40" s="6" t="s">
        <v>43</v>
      </c>
      <c r="B40" s="6" t="s">
        <v>8</v>
      </c>
      <c r="C40" s="7">
        <v>-18</v>
      </c>
      <c r="D40" s="7">
        <v>4822</v>
      </c>
      <c r="E40" s="7">
        <v>2312</v>
      </c>
      <c r="F40" s="7">
        <v>1435</v>
      </c>
      <c r="G40" s="1">
        <f>VLOOKUP(A:A,[1]TDSheet!$A:$G,7,0)</f>
        <v>0.1</v>
      </c>
      <c r="H40" s="1" t="e">
        <f>VLOOKUP(A:A,[1]TDSheet!$A:$H,8,0)</f>
        <v>#N/A</v>
      </c>
      <c r="I40" s="14">
        <f>VLOOKUP(A:A,[2]TDSheet!$A:$F,6,0)</f>
        <v>2294</v>
      </c>
      <c r="J40" s="14">
        <f t="shared" si="8"/>
        <v>18</v>
      </c>
      <c r="K40" s="14">
        <f>VLOOKUP(A:A,[1]TDSheet!$A:$T,20,0)</f>
        <v>300</v>
      </c>
      <c r="L40" s="14">
        <f>VLOOKUP(A:A,[1]TDSheet!$A:$O,15,0)</f>
        <v>240</v>
      </c>
      <c r="M40" s="14"/>
      <c r="N40" s="14"/>
      <c r="O40" s="14"/>
      <c r="P40" s="14"/>
      <c r="Q40" s="14"/>
      <c r="R40" s="14"/>
      <c r="S40" s="14">
        <f t="shared" si="9"/>
        <v>462.4</v>
      </c>
      <c r="T40" s="17">
        <v>800</v>
      </c>
      <c r="U40" s="18">
        <f t="shared" si="10"/>
        <v>6.0012975778546718</v>
      </c>
      <c r="V40" s="14">
        <f t="shared" si="11"/>
        <v>3.1033737024221453</v>
      </c>
      <c r="W40" s="14"/>
      <c r="X40" s="14"/>
      <c r="Y40" s="14">
        <f>VLOOKUP(A:A,[1]TDSheet!$A:$Z,26,0)</f>
        <v>322.39999999999998</v>
      </c>
      <c r="Z40" s="14">
        <f>VLOOKUP(A:A,[1]TDSheet!$A:$AA,27,0)</f>
        <v>326.39999999999998</v>
      </c>
      <c r="AA40" s="14">
        <f>VLOOKUP(A:A,[1]TDSheet!$A:$S,19,0)</f>
        <v>414.4</v>
      </c>
      <c r="AB40" s="14">
        <f>VLOOKUP(A:A,[3]TDSheet!$A:$D,4,0)</f>
        <v>404</v>
      </c>
      <c r="AC40" s="14" t="str">
        <f>VLOOKUP(A:A,[1]TDSheet!$A:$AC,29,0)</f>
        <v>Вит</v>
      </c>
      <c r="AD40" s="14" t="str">
        <f>VLOOKUP(A:A,[1]TDSheet!$A:$AD,30,0)</f>
        <v>костик</v>
      </c>
      <c r="AE40" s="14">
        <f t="shared" si="12"/>
        <v>80</v>
      </c>
      <c r="AF40" s="14"/>
      <c r="AG40" s="14"/>
      <c r="AH40" s="14"/>
    </row>
    <row r="41" spans="1:34" s="1" customFormat="1" ht="11.1" customHeight="1" outlineLevel="1" x14ac:dyDescent="0.2">
      <c r="A41" s="6" t="s">
        <v>44</v>
      </c>
      <c r="B41" s="6" t="s">
        <v>9</v>
      </c>
      <c r="C41" s="7">
        <v>-0.754</v>
      </c>
      <c r="D41" s="7">
        <v>122.489</v>
      </c>
      <c r="E41" s="7">
        <v>72.245000000000005</v>
      </c>
      <c r="F41" s="7">
        <v>34.35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101.8</v>
      </c>
      <c r="J41" s="14">
        <f t="shared" si="8"/>
        <v>-29.554999999999993</v>
      </c>
      <c r="K41" s="14">
        <f>VLOOKUP(A:A,[1]TDSheet!$A:$T,20,0)</f>
        <v>10</v>
      </c>
      <c r="L41" s="14">
        <f>VLOOKUP(A:A,[1]TDSheet!$A:$O,15,0)</f>
        <v>0</v>
      </c>
      <c r="M41" s="14"/>
      <c r="N41" s="14"/>
      <c r="O41" s="14"/>
      <c r="P41" s="14"/>
      <c r="Q41" s="14"/>
      <c r="R41" s="14"/>
      <c r="S41" s="14">
        <f t="shared" si="9"/>
        <v>14.449000000000002</v>
      </c>
      <c r="T41" s="17">
        <v>40</v>
      </c>
      <c r="U41" s="18">
        <f t="shared" si="10"/>
        <v>5.8377742404318624</v>
      </c>
      <c r="V41" s="14">
        <f t="shared" si="11"/>
        <v>2.3773271506678659</v>
      </c>
      <c r="W41" s="14"/>
      <c r="X41" s="14"/>
      <c r="Y41" s="14">
        <f>VLOOKUP(A:A,[1]TDSheet!$A:$Z,26,0)</f>
        <v>13.6694</v>
      </c>
      <c r="Z41" s="14">
        <f>VLOOKUP(A:A,[1]TDSheet!$A:$AA,27,0)</f>
        <v>12.179399999999999</v>
      </c>
      <c r="AA41" s="14">
        <f>VLOOKUP(A:A,[1]TDSheet!$A:$S,19,0)</f>
        <v>12.151</v>
      </c>
      <c r="AB41" s="14">
        <f>VLOOKUP(A:A,[3]TDSheet!$A:$D,4,0)</f>
        <v>8.51</v>
      </c>
      <c r="AC41" s="14" t="str">
        <f>VLOOKUP(A:A,[1]TDSheet!$A:$AC,29,0)</f>
        <v>увел</v>
      </c>
      <c r="AD41" s="14" t="str">
        <f>VLOOKUP(A:A,[1]TDSheet!$A:$AD,30,0)</f>
        <v>костик</v>
      </c>
      <c r="AE41" s="14">
        <f t="shared" si="12"/>
        <v>40</v>
      </c>
      <c r="AF41" s="14"/>
      <c r="AG41" s="14"/>
      <c r="AH41" s="14"/>
    </row>
    <row r="42" spans="1:34" s="1" customFormat="1" ht="11.1" customHeight="1" outlineLevel="1" x14ac:dyDescent="0.2">
      <c r="A42" s="6" t="s">
        <v>45</v>
      </c>
      <c r="B42" s="6" t="s">
        <v>8</v>
      </c>
      <c r="C42" s="7">
        <v>5</v>
      </c>
      <c r="D42" s="7">
        <v>506</v>
      </c>
      <c r="E42" s="7">
        <v>248</v>
      </c>
      <c r="F42" s="7">
        <v>242</v>
      </c>
      <c r="G42" s="1">
        <f>VLOOKUP(A:A,[1]TDSheet!$A:$G,7,0)</f>
        <v>0.3</v>
      </c>
      <c r="H42" s="1">
        <f>VLOOKUP(A:A,[1]TDSheet!$A:$H,8,0)</f>
        <v>45</v>
      </c>
      <c r="I42" s="14">
        <f>VLOOKUP(A:A,[2]TDSheet!$A:$F,6,0)</f>
        <v>345</v>
      </c>
      <c r="J42" s="14">
        <f t="shared" si="8"/>
        <v>-97</v>
      </c>
      <c r="K42" s="14">
        <f>VLOOKUP(A:A,[1]TDSheet!$A:$T,20,0)</f>
        <v>90</v>
      </c>
      <c r="L42" s="14">
        <f>VLOOKUP(A:A,[1]TDSheet!$A:$O,15,0)</f>
        <v>60</v>
      </c>
      <c r="M42" s="14"/>
      <c r="N42" s="14"/>
      <c r="O42" s="14"/>
      <c r="P42" s="14"/>
      <c r="Q42" s="14"/>
      <c r="R42" s="14"/>
      <c r="S42" s="14">
        <f t="shared" si="9"/>
        <v>49.6</v>
      </c>
      <c r="T42" s="17"/>
      <c r="U42" s="18">
        <f t="shared" si="10"/>
        <v>7.903225806451613</v>
      </c>
      <c r="V42" s="14">
        <f t="shared" si="11"/>
        <v>4.879032258064516</v>
      </c>
      <c r="W42" s="14"/>
      <c r="X42" s="14"/>
      <c r="Y42" s="14">
        <f>VLOOKUP(A:A,[1]TDSheet!$A:$Z,26,0)</f>
        <v>57.6</v>
      </c>
      <c r="Z42" s="14">
        <f>VLOOKUP(A:A,[1]TDSheet!$A:$AA,27,0)</f>
        <v>59.8</v>
      </c>
      <c r="AA42" s="14">
        <f>VLOOKUP(A:A,[1]TDSheet!$A:$S,19,0)</f>
        <v>47.2</v>
      </c>
      <c r="AB42" s="14">
        <f>VLOOKUP(A:A,[3]TDSheet!$A:$D,4,0)</f>
        <v>81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2"/>
        <v>0</v>
      </c>
      <c r="AF42" s="14"/>
      <c r="AG42" s="14"/>
      <c r="AH42" s="14"/>
    </row>
    <row r="43" spans="1:34" s="1" customFormat="1" ht="11.1" customHeight="1" outlineLevel="1" x14ac:dyDescent="0.2">
      <c r="A43" s="6" t="s">
        <v>46</v>
      </c>
      <c r="B43" s="6" t="s">
        <v>9</v>
      </c>
      <c r="C43" s="7">
        <v>159.88300000000001</v>
      </c>
      <c r="D43" s="7">
        <v>1322.069</v>
      </c>
      <c r="E43" s="7">
        <v>494.04399999999998</v>
      </c>
      <c r="F43" s="7">
        <v>511.36099999999999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487.7</v>
      </c>
      <c r="J43" s="14">
        <f t="shared" si="8"/>
        <v>6.3439999999999941</v>
      </c>
      <c r="K43" s="14">
        <f>VLOOKUP(A:A,[1]TDSheet!$A:$T,20,0)</f>
        <v>100</v>
      </c>
      <c r="L43" s="14">
        <f>VLOOKUP(A:A,[1]TDSheet!$A:$O,15,0)</f>
        <v>50</v>
      </c>
      <c r="M43" s="14"/>
      <c r="N43" s="14"/>
      <c r="O43" s="14"/>
      <c r="P43" s="14"/>
      <c r="Q43" s="14"/>
      <c r="R43" s="14"/>
      <c r="S43" s="14">
        <f t="shared" si="9"/>
        <v>98.808799999999991</v>
      </c>
      <c r="T43" s="17"/>
      <c r="U43" s="18">
        <f t="shared" si="10"/>
        <v>6.6933410789322414</v>
      </c>
      <c r="V43" s="14">
        <f t="shared" si="11"/>
        <v>5.1752576693573857</v>
      </c>
      <c r="W43" s="14"/>
      <c r="X43" s="14"/>
      <c r="Y43" s="14">
        <f>VLOOKUP(A:A,[1]TDSheet!$A:$Z,26,0)</f>
        <v>102.4704</v>
      </c>
      <c r="Z43" s="14">
        <f>VLOOKUP(A:A,[1]TDSheet!$A:$AA,27,0)</f>
        <v>95.227000000000004</v>
      </c>
      <c r="AA43" s="14">
        <f>VLOOKUP(A:A,[1]TDSheet!$A:$S,19,0)</f>
        <v>107.9272</v>
      </c>
      <c r="AB43" s="14">
        <f>VLOOKUP(A:A,[3]TDSheet!$A:$D,4,0)</f>
        <v>112.622</v>
      </c>
      <c r="AC43" s="14">
        <f>VLOOKUP(A:A,[1]TDSheet!$A:$AC,29,0)</f>
        <v>0</v>
      </c>
      <c r="AD43" s="14">
        <f>VLOOKUP(A:A,[1]TDSheet!$A:$AD,30,0)</f>
        <v>0</v>
      </c>
      <c r="AE43" s="14">
        <f t="shared" si="12"/>
        <v>0</v>
      </c>
      <c r="AF43" s="14"/>
      <c r="AG43" s="14"/>
      <c r="AH43" s="14"/>
    </row>
    <row r="44" spans="1:34" s="1" customFormat="1" ht="11.1" customHeight="1" outlineLevel="1" x14ac:dyDescent="0.2">
      <c r="A44" s="6" t="s">
        <v>47</v>
      </c>
      <c r="B44" s="6" t="s">
        <v>8</v>
      </c>
      <c r="C44" s="7">
        <v>35</v>
      </c>
      <c r="D44" s="7">
        <v>177</v>
      </c>
      <c r="E44" s="7">
        <v>93</v>
      </c>
      <c r="F44" s="7">
        <v>116</v>
      </c>
      <c r="G44" s="1">
        <f>VLOOKUP(A:A,[1]TDSheet!$A:$G,7,0)</f>
        <v>0.4</v>
      </c>
      <c r="H44" s="1" t="e">
        <f>VLOOKUP(A:A,[1]TDSheet!$A:$H,8,0)</f>
        <v>#N/A</v>
      </c>
      <c r="I44" s="14">
        <f>VLOOKUP(A:A,[2]TDSheet!$A:$F,6,0)</f>
        <v>92</v>
      </c>
      <c r="J44" s="14">
        <f t="shared" si="8"/>
        <v>1</v>
      </c>
      <c r="K44" s="14">
        <f>VLOOKUP(A:A,[1]TDSheet!$A:$T,20,0)</f>
        <v>0</v>
      </c>
      <c r="L44" s="14">
        <f>VLOOKUP(A:A,[1]TDSheet!$A:$O,15,0)</f>
        <v>0</v>
      </c>
      <c r="M44" s="14"/>
      <c r="N44" s="14"/>
      <c r="O44" s="14"/>
      <c r="P44" s="14"/>
      <c r="Q44" s="14"/>
      <c r="R44" s="14"/>
      <c r="S44" s="14">
        <f t="shared" si="9"/>
        <v>18.600000000000001</v>
      </c>
      <c r="T44" s="17"/>
      <c r="U44" s="18">
        <f t="shared" si="10"/>
        <v>6.236559139784946</v>
      </c>
      <c r="V44" s="14">
        <f t="shared" si="11"/>
        <v>6.236559139784946</v>
      </c>
      <c r="W44" s="14"/>
      <c r="X44" s="14"/>
      <c r="Y44" s="14">
        <f>VLOOKUP(A:A,[1]TDSheet!$A:$Z,26,0)</f>
        <v>18</v>
      </c>
      <c r="Z44" s="14">
        <f>VLOOKUP(A:A,[1]TDSheet!$A:$AA,27,0)</f>
        <v>19.399999999999999</v>
      </c>
      <c r="AA44" s="14">
        <f>VLOOKUP(A:A,[1]TDSheet!$A:$S,19,0)</f>
        <v>19.2</v>
      </c>
      <c r="AB44" s="14">
        <f>VLOOKUP(A:A,[3]TDSheet!$A:$D,4,0)</f>
        <v>46</v>
      </c>
      <c r="AC44" s="14" t="str">
        <f>VLOOKUP(A:A,[1]TDSheet!$A:$AC,29,0)</f>
        <v>Вит</v>
      </c>
      <c r="AD44" s="14" t="e">
        <f>VLOOKUP(A:A,[1]TDSheet!$A:$AD,30,0)</f>
        <v>#N/A</v>
      </c>
      <c r="AE44" s="14">
        <f t="shared" si="12"/>
        <v>0</v>
      </c>
      <c r="AF44" s="14"/>
      <c r="AG44" s="14"/>
      <c r="AH44" s="14"/>
    </row>
    <row r="45" spans="1:34" s="1" customFormat="1" ht="11.1" customHeight="1" outlineLevel="1" x14ac:dyDescent="0.2">
      <c r="A45" s="6" t="s">
        <v>48</v>
      </c>
      <c r="B45" s="6" t="s">
        <v>8</v>
      </c>
      <c r="C45" s="7">
        <v>192</v>
      </c>
      <c r="D45" s="7">
        <v>60</v>
      </c>
      <c r="E45" s="7">
        <v>191</v>
      </c>
      <c r="F45" s="7">
        <v>12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484</v>
      </c>
      <c r="J45" s="14">
        <f t="shared" si="8"/>
        <v>-293</v>
      </c>
      <c r="K45" s="14">
        <f>VLOOKUP(A:A,[1]TDSheet!$A:$T,20,0)</f>
        <v>80</v>
      </c>
      <c r="L45" s="14">
        <f>VLOOKUP(A:A,[1]TDSheet!$A:$O,15,0)</f>
        <v>120</v>
      </c>
      <c r="M45" s="14"/>
      <c r="N45" s="14"/>
      <c r="O45" s="14"/>
      <c r="P45" s="14"/>
      <c r="Q45" s="14"/>
      <c r="R45" s="14"/>
      <c r="S45" s="14">
        <f t="shared" si="9"/>
        <v>38.200000000000003</v>
      </c>
      <c r="T45" s="17">
        <v>120</v>
      </c>
      <c r="U45" s="18">
        <f t="shared" si="10"/>
        <v>8.6910994764397902</v>
      </c>
      <c r="V45" s="14">
        <f t="shared" si="11"/>
        <v>0.31413612565445026</v>
      </c>
      <c r="W45" s="14"/>
      <c r="X45" s="14"/>
      <c r="Y45" s="14">
        <f>VLOOKUP(A:A,[1]TDSheet!$A:$Z,26,0)</f>
        <v>139.6</v>
      </c>
      <c r="Z45" s="14">
        <f>VLOOKUP(A:A,[1]TDSheet!$A:$AA,27,0)</f>
        <v>149.80000000000001</v>
      </c>
      <c r="AA45" s="14">
        <f>VLOOKUP(A:A,[1]TDSheet!$A:$S,19,0)</f>
        <v>124.6</v>
      </c>
      <c r="AB45" s="14">
        <v>0</v>
      </c>
      <c r="AC45" s="14" t="str">
        <f>VLOOKUP(A:A,[1]TDSheet!$A:$AC,29,0)</f>
        <v>Витал</v>
      </c>
      <c r="AD45" s="14" t="str">
        <f>VLOOKUP(A:A,[1]TDSheet!$A:$AD,30,0)</f>
        <v>костик</v>
      </c>
      <c r="AE45" s="14">
        <f t="shared" si="12"/>
        <v>10.799999999999999</v>
      </c>
      <c r="AF45" s="14"/>
      <c r="AG45" s="14"/>
      <c r="AH45" s="14"/>
    </row>
    <row r="46" spans="1:34" s="1" customFormat="1" ht="11.1" customHeight="1" outlineLevel="1" x14ac:dyDescent="0.2">
      <c r="A46" s="6" t="s">
        <v>49</v>
      </c>
      <c r="B46" s="6" t="s">
        <v>8</v>
      </c>
      <c r="C46" s="7">
        <v>78</v>
      </c>
      <c r="D46" s="7">
        <v>114</v>
      </c>
      <c r="E46" s="7">
        <v>107</v>
      </c>
      <c r="F46" s="7">
        <v>60</v>
      </c>
      <c r="G46" s="1">
        <f>VLOOKUP(A:A,[1]TDSheet!$A:$G,7,0)</f>
        <v>0.4</v>
      </c>
      <c r="H46" s="1" t="e">
        <f>VLOOKUP(A:A,[1]TDSheet!$A:$H,8,0)</f>
        <v>#N/A</v>
      </c>
      <c r="I46" s="14">
        <f>VLOOKUP(A:A,[2]TDSheet!$A:$F,6,0)</f>
        <v>112</v>
      </c>
      <c r="J46" s="14">
        <f t="shared" si="8"/>
        <v>-5</v>
      </c>
      <c r="K46" s="14">
        <f>VLOOKUP(A:A,[1]TDSheet!$A:$T,20,0)</f>
        <v>40</v>
      </c>
      <c r="L46" s="14">
        <f>VLOOKUP(A:A,[1]TDSheet!$A:$O,15,0)</f>
        <v>0</v>
      </c>
      <c r="M46" s="14"/>
      <c r="N46" s="14"/>
      <c r="O46" s="14"/>
      <c r="P46" s="14"/>
      <c r="Q46" s="14"/>
      <c r="R46" s="14"/>
      <c r="S46" s="14">
        <f t="shared" si="9"/>
        <v>21.4</v>
      </c>
      <c r="T46" s="17">
        <v>40</v>
      </c>
      <c r="U46" s="18">
        <f t="shared" si="10"/>
        <v>6.5420560747663554</v>
      </c>
      <c r="V46" s="14">
        <f t="shared" si="11"/>
        <v>2.8037383177570097</v>
      </c>
      <c r="W46" s="14"/>
      <c r="X46" s="14"/>
      <c r="Y46" s="14">
        <f>VLOOKUP(A:A,[1]TDSheet!$A:$Z,26,0)</f>
        <v>21.6</v>
      </c>
      <c r="Z46" s="14">
        <f>VLOOKUP(A:A,[1]TDSheet!$A:$AA,27,0)</f>
        <v>21.4</v>
      </c>
      <c r="AA46" s="14">
        <f>VLOOKUP(A:A,[1]TDSheet!$A:$S,19,0)</f>
        <v>18.8</v>
      </c>
      <c r="AB46" s="14">
        <f>VLOOKUP(A:A,[3]TDSheet!$A:$D,4,0)</f>
        <v>35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2"/>
        <v>16</v>
      </c>
      <c r="AF46" s="14"/>
      <c r="AG46" s="14"/>
      <c r="AH46" s="14"/>
    </row>
    <row r="47" spans="1:34" s="1" customFormat="1" ht="11.1" customHeight="1" outlineLevel="1" x14ac:dyDescent="0.2">
      <c r="A47" s="6" t="s">
        <v>50</v>
      </c>
      <c r="B47" s="6" t="s">
        <v>8</v>
      </c>
      <c r="C47" s="7">
        <v>326</v>
      </c>
      <c r="D47" s="7">
        <v>6116</v>
      </c>
      <c r="E47" s="19">
        <v>3541</v>
      </c>
      <c r="F47" s="19">
        <v>3415</v>
      </c>
      <c r="G47" s="1">
        <f>VLOOKUP(A:A,[1]TDSheet!$A:$G,7,0)</f>
        <v>0.3</v>
      </c>
      <c r="H47" s="1" t="e">
        <f>VLOOKUP(A:A,[1]TDSheet!$A:$H,8,0)</f>
        <v>#N/A</v>
      </c>
      <c r="I47" s="14">
        <f>VLOOKUP(A:A,[2]TDSheet!$A:$F,6,0)</f>
        <v>3428</v>
      </c>
      <c r="J47" s="14">
        <f t="shared" si="8"/>
        <v>113</v>
      </c>
      <c r="K47" s="14">
        <f>VLOOKUP(A:A,[1]TDSheet!$A:$T,20,0)</f>
        <v>480</v>
      </c>
      <c r="L47" s="14">
        <f>VLOOKUP(A:A,[1]TDSheet!$A:$O,15,0)</f>
        <v>480</v>
      </c>
      <c r="M47" s="14"/>
      <c r="N47" s="14"/>
      <c r="O47" s="14"/>
      <c r="P47" s="14"/>
      <c r="Q47" s="14"/>
      <c r="R47" s="14"/>
      <c r="S47" s="14">
        <f t="shared" si="9"/>
        <v>708.2</v>
      </c>
      <c r="T47" s="17">
        <v>240</v>
      </c>
      <c r="U47" s="18">
        <f t="shared" si="10"/>
        <v>6.5165207568483474</v>
      </c>
      <c r="V47" s="14">
        <f t="shared" si="11"/>
        <v>4.822084157017791</v>
      </c>
      <c r="W47" s="14"/>
      <c r="X47" s="14"/>
      <c r="Y47" s="14">
        <f>VLOOKUP(A:A,[1]TDSheet!$A:$Z,26,0)</f>
        <v>712</v>
      </c>
      <c r="Z47" s="14">
        <f>VLOOKUP(A:A,[1]TDSheet!$A:$AA,27,0)</f>
        <v>696.6</v>
      </c>
      <c r="AA47" s="14">
        <f>VLOOKUP(A:A,[1]TDSheet!$A:$S,19,0)</f>
        <v>766.2</v>
      </c>
      <c r="AB47" s="14">
        <f>VLOOKUP(A:A,[3]TDSheet!$A:$D,4,0)</f>
        <v>503</v>
      </c>
      <c r="AC47" s="14" t="str">
        <f>VLOOKUP(A:A,[1]TDSheet!$A:$AC,29,0)</f>
        <v>Витал</v>
      </c>
      <c r="AD47" s="14" t="str">
        <f>VLOOKUP(A:A,[1]TDSheet!$A:$AD,30,0)</f>
        <v>нов</v>
      </c>
      <c r="AE47" s="14">
        <f t="shared" si="12"/>
        <v>72</v>
      </c>
      <c r="AF47" s="14"/>
      <c r="AG47" s="14"/>
      <c r="AH47" s="14"/>
    </row>
    <row r="48" spans="1:34" s="1" customFormat="1" ht="11.1" customHeight="1" outlineLevel="1" x14ac:dyDescent="0.2">
      <c r="A48" s="6" t="s">
        <v>51</v>
      </c>
      <c r="B48" s="6" t="s">
        <v>8</v>
      </c>
      <c r="C48" s="7">
        <v>1622</v>
      </c>
      <c r="D48" s="7">
        <v>9526</v>
      </c>
      <c r="E48" s="7">
        <v>6585</v>
      </c>
      <c r="F48" s="7">
        <v>4411</v>
      </c>
      <c r="G48" s="1">
        <f>VLOOKUP(A:A,[1]TDSheet!$A:$G,7,0)</f>
        <v>0.35</v>
      </c>
      <c r="H48" s="1">
        <f>VLOOKUP(A:A,[1]TDSheet!$A:$H,8,0)</f>
        <v>45</v>
      </c>
      <c r="I48" s="14">
        <f>VLOOKUP(A:A,[2]TDSheet!$A:$F,6,0)</f>
        <v>6676</v>
      </c>
      <c r="J48" s="14">
        <f t="shared" si="8"/>
        <v>-91</v>
      </c>
      <c r="K48" s="14">
        <f>VLOOKUP(A:A,[1]TDSheet!$A:$T,20,0)</f>
        <v>800</v>
      </c>
      <c r="L48" s="14">
        <f>VLOOKUP(A:A,[1]TDSheet!$A:$O,15,0)</f>
        <v>600</v>
      </c>
      <c r="M48" s="14"/>
      <c r="N48" s="14"/>
      <c r="O48" s="14"/>
      <c r="P48" s="14"/>
      <c r="Q48" s="14"/>
      <c r="R48" s="14"/>
      <c r="S48" s="14">
        <f t="shared" si="9"/>
        <v>1317</v>
      </c>
      <c r="T48" s="17">
        <v>2400</v>
      </c>
      <c r="U48" s="18">
        <f t="shared" si="10"/>
        <v>6.2346241457858769</v>
      </c>
      <c r="V48" s="14">
        <f t="shared" si="11"/>
        <v>3.3492786636294607</v>
      </c>
      <c r="W48" s="14"/>
      <c r="X48" s="14"/>
      <c r="Y48" s="14">
        <f>VLOOKUP(A:A,[1]TDSheet!$A:$Z,26,0)</f>
        <v>1126.2</v>
      </c>
      <c r="Z48" s="14">
        <f>VLOOKUP(A:A,[1]TDSheet!$A:$AA,27,0)</f>
        <v>1135.4000000000001</v>
      </c>
      <c r="AA48" s="14">
        <f>VLOOKUP(A:A,[1]TDSheet!$A:$S,19,0)</f>
        <v>1212.8</v>
      </c>
      <c r="AB48" s="14">
        <f>VLOOKUP(A:A,[3]TDSheet!$A:$D,4,0)</f>
        <v>1095</v>
      </c>
      <c r="AC48" s="14" t="str">
        <f>VLOOKUP(A:A,[1]TDSheet!$A:$AC,29,0)</f>
        <v>борд</v>
      </c>
      <c r="AD48" s="14" t="str">
        <f>VLOOKUP(A:A,[1]TDSheet!$A:$AD,30,0)</f>
        <v>пл600</v>
      </c>
      <c r="AE48" s="14">
        <f t="shared" si="12"/>
        <v>840</v>
      </c>
      <c r="AF48" s="14"/>
      <c r="AG48" s="14"/>
      <c r="AH48" s="14"/>
    </row>
    <row r="49" spans="1:34" s="1" customFormat="1" ht="11.1" customHeight="1" outlineLevel="1" x14ac:dyDescent="0.2">
      <c r="A49" s="6" t="s">
        <v>52</v>
      </c>
      <c r="B49" s="6" t="s">
        <v>8</v>
      </c>
      <c r="C49" s="7">
        <v>1260</v>
      </c>
      <c r="D49" s="7">
        <v>3905</v>
      </c>
      <c r="E49" s="7">
        <v>2415</v>
      </c>
      <c r="F49" s="7">
        <v>2230</v>
      </c>
      <c r="G49" s="1">
        <f>VLOOKUP(A:A,[1]TDSheet!$A:$G,7,0)</f>
        <v>0.41</v>
      </c>
      <c r="H49" s="1">
        <f>VLOOKUP(A:A,[1]TDSheet!$A:$H,8,0)</f>
        <v>45</v>
      </c>
      <c r="I49" s="14">
        <f>VLOOKUP(A:A,[2]TDSheet!$A:$F,6,0)</f>
        <v>2406</v>
      </c>
      <c r="J49" s="14">
        <f t="shared" si="8"/>
        <v>9</v>
      </c>
      <c r="K49" s="14">
        <f>VLOOKUP(A:A,[1]TDSheet!$A:$T,20,0)</f>
        <v>320</v>
      </c>
      <c r="L49" s="14">
        <f>VLOOKUP(A:A,[1]TDSheet!$A:$O,15,0)</f>
        <v>240</v>
      </c>
      <c r="M49" s="14"/>
      <c r="N49" s="14"/>
      <c r="O49" s="14"/>
      <c r="P49" s="14"/>
      <c r="Q49" s="14"/>
      <c r="R49" s="14"/>
      <c r="S49" s="14">
        <f t="shared" si="9"/>
        <v>483</v>
      </c>
      <c r="T49" s="17">
        <v>320</v>
      </c>
      <c r="U49" s="18">
        <f t="shared" si="10"/>
        <v>6.4389233954451344</v>
      </c>
      <c r="V49" s="14">
        <f t="shared" si="11"/>
        <v>4.616977225672878</v>
      </c>
      <c r="W49" s="14"/>
      <c r="X49" s="14"/>
      <c r="Y49" s="14">
        <f>VLOOKUP(A:A,[1]TDSheet!$A:$Z,26,0)</f>
        <v>581</v>
      </c>
      <c r="Z49" s="14">
        <f>VLOOKUP(A:A,[1]TDSheet!$A:$AA,27,0)</f>
        <v>521.79999999999995</v>
      </c>
      <c r="AA49" s="14">
        <f>VLOOKUP(A:A,[1]TDSheet!$A:$S,19,0)</f>
        <v>509.2</v>
      </c>
      <c r="AB49" s="14">
        <f>VLOOKUP(A:A,[3]TDSheet!$A:$D,4,0)</f>
        <v>488</v>
      </c>
      <c r="AC49" s="14" t="str">
        <f>VLOOKUP(A:A,[1]TDSheet!$A:$AC,29,0)</f>
        <v>м1000</v>
      </c>
      <c r="AD49" s="14" t="str">
        <f>VLOOKUP(A:A,[1]TDSheet!$A:$AD,30,0)</f>
        <v>плакат</v>
      </c>
      <c r="AE49" s="14">
        <f t="shared" si="12"/>
        <v>131.19999999999999</v>
      </c>
      <c r="AF49" s="14"/>
      <c r="AG49" s="14"/>
      <c r="AH49" s="14"/>
    </row>
    <row r="50" spans="1:34" s="1" customFormat="1" ht="11.1" customHeight="1" outlineLevel="1" x14ac:dyDescent="0.2">
      <c r="A50" s="6" t="s">
        <v>53</v>
      </c>
      <c r="B50" s="6" t="s">
        <v>8</v>
      </c>
      <c r="C50" s="7">
        <v>98</v>
      </c>
      <c r="D50" s="7">
        <v>2579</v>
      </c>
      <c r="E50" s="7">
        <v>1395</v>
      </c>
      <c r="F50" s="7">
        <v>859</v>
      </c>
      <c r="G50" s="1">
        <f>VLOOKUP(A:A,[1]TDSheet!$A:$G,7,0)</f>
        <v>0.41</v>
      </c>
      <c r="H50" s="1" t="e">
        <f>VLOOKUP(A:A,[1]TDSheet!$A:$H,8,0)</f>
        <v>#N/A</v>
      </c>
      <c r="I50" s="14">
        <f>VLOOKUP(A:A,[2]TDSheet!$A:$F,6,0)</f>
        <v>1405</v>
      </c>
      <c r="J50" s="14">
        <f t="shared" si="8"/>
        <v>-10</v>
      </c>
      <c r="K50" s="14">
        <f>VLOOKUP(A:A,[1]TDSheet!$A:$T,20,0)</f>
        <v>150</v>
      </c>
      <c r="L50" s="14">
        <f>VLOOKUP(A:A,[1]TDSheet!$A:$O,15,0)</f>
        <v>120</v>
      </c>
      <c r="M50" s="14"/>
      <c r="N50" s="14"/>
      <c r="O50" s="14"/>
      <c r="P50" s="14"/>
      <c r="Q50" s="14"/>
      <c r="R50" s="14"/>
      <c r="S50" s="14">
        <f t="shared" si="9"/>
        <v>279</v>
      </c>
      <c r="T50" s="17">
        <v>600</v>
      </c>
      <c r="U50" s="18">
        <f t="shared" si="10"/>
        <v>6.1971326164874556</v>
      </c>
      <c r="V50" s="14">
        <f t="shared" si="11"/>
        <v>3.0788530465949822</v>
      </c>
      <c r="W50" s="14"/>
      <c r="X50" s="14"/>
      <c r="Y50" s="14">
        <f>VLOOKUP(A:A,[1]TDSheet!$A:$Z,26,0)</f>
        <v>233.2</v>
      </c>
      <c r="Z50" s="14">
        <f>VLOOKUP(A:A,[1]TDSheet!$A:$AA,27,0)</f>
        <v>236.4</v>
      </c>
      <c r="AA50" s="14">
        <f>VLOOKUP(A:A,[1]TDSheet!$A:$S,19,0)</f>
        <v>256</v>
      </c>
      <c r="AB50" s="14">
        <f>VLOOKUP(A:A,[3]TDSheet!$A:$D,4,0)</f>
        <v>469</v>
      </c>
      <c r="AC50" s="14" t="str">
        <f>VLOOKUP(A:A,[1]TDSheet!$A:$AC,29,0)</f>
        <v>Вит</v>
      </c>
      <c r="AD50" s="14" t="e">
        <f>VLOOKUP(A:A,[1]TDSheet!$A:$AD,30,0)</f>
        <v>#N/A</v>
      </c>
      <c r="AE50" s="14">
        <f t="shared" si="12"/>
        <v>245.99999999999997</v>
      </c>
      <c r="AF50" s="14"/>
      <c r="AG50" s="14"/>
      <c r="AH50" s="14"/>
    </row>
    <row r="51" spans="1:34" s="1" customFormat="1" ht="11.1" customHeight="1" outlineLevel="1" x14ac:dyDescent="0.2">
      <c r="A51" s="6" t="s">
        <v>54</v>
      </c>
      <c r="B51" s="6" t="s">
        <v>8</v>
      </c>
      <c r="C51" s="7">
        <v>255</v>
      </c>
      <c r="D51" s="7">
        <v>1090</v>
      </c>
      <c r="E51" s="7">
        <v>712</v>
      </c>
      <c r="F51" s="7">
        <v>426</v>
      </c>
      <c r="G51" s="1">
        <f>VLOOKUP(A:A,[1]TDSheet!$A:$G,7,0)</f>
        <v>0.36</v>
      </c>
      <c r="H51" s="1" t="e">
        <f>VLOOKUP(A:A,[1]TDSheet!$A:$H,8,0)</f>
        <v>#N/A</v>
      </c>
      <c r="I51" s="14">
        <f>VLOOKUP(A:A,[2]TDSheet!$A:$F,6,0)</f>
        <v>704</v>
      </c>
      <c r="J51" s="14">
        <f t="shared" si="8"/>
        <v>8</v>
      </c>
      <c r="K51" s="14">
        <f>VLOOKUP(A:A,[1]TDSheet!$A:$T,20,0)</f>
        <v>60</v>
      </c>
      <c r="L51" s="14">
        <f>VLOOKUP(A:A,[1]TDSheet!$A:$O,15,0)</f>
        <v>60</v>
      </c>
      <c r="M51" s="14"/>
      <c r="N51" s="14"/>
      <c r="O51" s="14"/>
      <c r="P51" s="14"/>
      <c r="Q51" s="14"/>
      <c r="R51" s="14"/>
      <c r="S51" s="14">
        <f t="shared" si="9"/>
        <v>142.4</v>
      </c>
      <c r="T51" s="17">
        <v>330</v>
      </c>
      <c r="U51" s="18">
        <f t="shared" si="10"/>
        <v>6.1516853932584263</v>
      </c>
      <c r="V51" s="14">
        <f t="shared" si="11"/>
        <v>2.9915730337078652</v>
      </c>
      <c r="W51" s="14"/>
      <c r="X51" s="14"/>
      <c r="Y51" s="14">
        <f>VLOOKUP(A:A,[1]TDSheet!$A:$Z,26,0)</f>
        <v>136</v>
      </c>
      <c r="Z51" s="14">
        <f>VLOOKUP(A:A,[1]TDSheet!$A:$AA,27,0)</f>
        <v>124.4</v>
      </c>
      <c r="AA51" s="14">
        <f>VLOOKUP(A:A,[1]TDSheet!$A:$S,19,0)</f>
        <v>128.80000000000001</v>
      </c>
      <c r="AB51" s="14">
        <f>VLOOKUP(A:A,[3]TDSheet!$A:$D,4,0)</f>
        <v>219</v>
      </c>
      <c r="AC51" s="14" t="str">
        <f>VLOOKUP(A:A,[1]TDSheet!$A:$AC,29,0)</f>
        <v>к720</v>
      </c>
      <c r="AD51" s="14" t="str">
        <f>VLOOKUP(A:A,[1]TDSheet!$A:$AD,30,0)</f>
        <v>к720</v>
      </c>
      <c r="AE51" s="14">
        <f t="shared" si="12"/>
        <v>118.8</v>
      </c>
      <c r="AF51" s="14"/>
      <c r="AG51" s="14"/>
      <c r="AH51" s="14"/>
    </row>
    <row r="52" spans="1:34" s="1" customFormat="1" ht="11.1" customHeight="1" outlineLevel="1" x14ac:dyDescent="0.2">
      <c r="A52" s="6" t="s">
        <v>55</v>
      </c>
      <c r="B52" s="6" t="s">
        <v>8</v>
      </c>
      <c r="C52" s="7">
        <v>31</v>
      </c>
      <c r="D52" s="7">
        <v>442</v>
      </c>
      <c r="E52" s="7">
        <v>289</v>
      </c>
      <c r="F52" s="7">
        <v>170</v>
      </c>
      <c r="G52" s="1">
        <f>VLOOKUP(A:A,[1]TDSheet!$A:$G,7,0)</f>
        <v>0.33</v>
      </c>
      <c r="H52" s="1" t="e">
        <f>VLOOKUP(A:A,[1]TDSheet!$A:$H,8,0)</f>
        <v>#N/A</v>
      </c>
      <c r="I52" s="14">
        <f>VLOOKUP(A:A,[2]TDSheet!$A:$F,6,0)</f>
        <v>299</v>
      </c>
      <c r="J52" s="14">
        <f t="shared" si="8"/>
        <v>-10</v>
      </c>
      <c r="K52" s="14">
        <f>VLOOKUP(A:A,[1]TDSheet!$A:$T,20,0)</f>
        <v>40</v>
      </c>
      <c r="L52" s="14">
        <f>VLOOKUP(A:A,[1]TDSheet!$A:$O,15,0)</f>
        <v>40</v>
      </c>
      <c r="M52" s="14"/>
      <c r="N52" s="14"/>
      <c r="O52" s="14"/>
      <c r="P52" s="14"/>
      <c r="Q52" s="14"/>
      <c r="R52" s="14"/>
      <c r="S52" s="14">
        <f t="shared" si="9"/>
        <v>57.8</v>
      </c>
      <c r="T52" s="17">
        <v>120</v>
      </c>
      <c r="U52" s="18">
        <f t="shared" si="10"/>
        <v>6.4013840830449826</v>
      </c>
      <c r="V52" s="14">
        <f t="shared" si="11"/>
        <v>2.9411764705882355</v>
      </c>
      <c r="W52" s="14"/>
      <c r="X52" s="14"/>
      <c r="Y52" s="14">
        <f>VLOOKUP(A:A,[1]TDSheet!$A:$Z,26,0)</f>
        <v>47.6</v>
      </c>
      <c r="Z52" s="14">
        <f>VLOOKUP(A:A,[1]TDSheet!$A:$AA,27,0)</f>
        <v>48.8</v>
      </c>
      <c r="AA52" s="14">
        <f>VLOOKUP(A:A,[1]TDSheet!$A:$S,19,0)</f>
        <v>51.4</v>
      </c>
      <c r="AB52" s="14">
        <f>VLOOKUP(A:A,[3]TDSheet!$A:$D,4,0)</f>
        <v>48</v>
      </c>
      <c r="AC52" s="14" t="str">
        <f>VLOOKUP(A:A,[1]TDSheet!$A:$AC,29,0)</f>
        <v>увел</v>
      </c>
      <c r="AD52" s="14" t="str">
        <f>VLOOKUP(A:A,[1]TDSheet!$A:$AD,30,0)</f>
        <v>костик</v>
      </c>
      <c r="AE52" s="14">
        <f t="shared" si="12"/>
        <v>39.6</v>
      </c>
      <c r="AF52" s="14"/>
      <c r="AG52" s="14"/>
      <c r="AH52" s="14"/>
    </row>
    <row r="53" spans="1:34" s="1" customFormat="1" ht="11.1" customHeight="1" outlineLevel="1" x14ac:dyDescent="0.2">
      <c r="A53" s="6" t="s">
        <v>56</v>
      </c>
      <c r="B53" s="6" t="s">
        <v>8</v>
      </c>
      <c r="C53" s="7">
        <v>202</v>
      </c>
      <c r="D53" s="7">
        <v>329</v>
      </c>
      <c r="E53" s="7">
        <v>307</v>
      </c>
      <c r="F53" s="7">
        <v>216</v>
      </c>
      <c r="G53" s="1">
        <f>VLOOKUP(A:A,[1]TDSheet!$A:$G,7,0)</f>
        <v>0.33</v>
      </c>
      <c r="H53" s="1" t="e">
        <f>VLOOKUP(A:A,[1]TDSheet!$A:$H,8,0)</f>
        <v>#N/A</v>
      </c>
      <c r="I53" s="14">
        <f>VLOOKUP(A:A,[2]TDSheet!$A:$F,6,0)</f>
        <v>313</v>
      </c>
      <c r="J53" s="14">
        <f t="shared" si="8"/>
        <v>-6</v>
      </c>
      <c r="K53" s="14">
        <f>VLOOKUP(A:A,[1]TDSheet!$A:$T,20,0)</f>
        <v>40</v>
      </c>
      <c r="L53" s="14">
        <f>VLOOKUP(A:A,[1]TDSheet!$A:$O,15,0)</f>
        <v>0</v>
      </c>
      <c r="M53" s="14"/>
      <c r="N53" s="14"/>
      <c r="O53" s="14"/>
      <c r="P53" s="14"/>
      <c r="Q53" s="14"/>
      <c r="R53" s="14"/>
      <c r="S53" s="14">
        <f t="shared" si="9"/>
        <v>61.4</v>
      </c>
      <c r="T53" s="17">
        <v>120</v>
      </c>
      <c r="U53" s="18">
        <f t="shared" si="10"/>
        <v>6.1237785016286646</v>
      </c>
      <c r="V53" s="14">
        <f t="shared" si="11"/>
        <v>3.5179153094462543</v>
      </c>
      <c r="W53" s="14"/>
      <c r="X53" s="14"/>
      <c r="Y53" s="14">
        <f>VLOOKUP(A:A,[1]TDSheet!$A:$Z,26,0)</f>
        <v>64</v>
      </c>
      <c r="Z53" s="14">
        <f>VLOOKUP(A:A,[1]TDSheet!$A:$AA,27,0)</f>
        <v>46.4</v>
      </c>
      <c r="AA53" s="14">
        <f>VLOOKUP(A:A,[1]TDSheet!$A:$S,19,0)</f>
        <v>54.4</v>
      </c>
      <c r="AB53" s="14">
        <f>VLOOKUP(A:A,[3]TDSheet!$A:$D,4,0)</f>
        <v>67</v>
      </c>
      <c r="AC53" s="14" t="str">
        <f>VLOOKUP(A:A,[1]TDSheet!$A:$AC,29,0)</f>
        <v>Увел</v>
      </c>
      <c r="AD53" s="14" t="str">
        <f>VLOOKUP(A:A,[1]TDSheet!$A:$AD,30,0)</f>
        <v>костик</v>
      </c>
      <c r="AE53" s="14">
        <f t="shared" si="12"/>
        <v>39.6</v>
      </c>
      <c r="AF53" s="14"/>
      <c r="AG53" s="14"/>
      <c r="AH53" s="14"/>
    </row>
    <row r="54" spans="1:34" s="1" customFormat="1" ht="11.1" customHeight="1" outlineLevel="1" x14ac:dyDescent="0.2">
      <c r="A54" s="6" t="s">
        <v>57</v>
      </c>
      <c r="B54" s="6" t="s">
        <v>8</v>
      </c>
      <c r="C54" s="7">
        <v>146</v>
      </c>
      <c r="D54" s="7">
        <v>1026</v>
      </c>
      <c r="E54" s="7">
        <v>647</v>
      </c>
      <c r="F54" s="7">
        <v>504</v>
      </c>
      <c r="G54" s="1">
        <f>VLOOKUP(A:A,[1]TDSheet!$A:$G,7,0)</f>
        <v>0.33</v>
      </c>
      <c r="H54" s="1" t="e">
        <f>VLOOKUP(A:A,[1]TDSheet!$A:$H,8,0)</f>
        <v>#N/A</v>
      </c>
      <c r="I54" s="14">
        <f>VLOOKUP(A:A,[2]TDSheet!$A:$F,6,0)</f>
        <v>678</v>
      </c>
      <c r="J54" s="14">
        <f t="shared" si="8"/>
        <v>-31</v>
      </c>
      <c r="K54" s="14">
        <f>VLOOKUP(A:A,[1]TDSheet!$A:$T,20,0)</f>
        <v>80</v>
      </c>
      <c r="L54" s="14">
        <f>VLOOKUP(A:A,[1]TDSheet!$A:$O,15,0)</f>
        <v>80</v>
      </c>
      <c r="M54" s="14"/>
      <c r="N54" s="14"/>
      <c r="O54" s="14"/>
      <c r="P54" s="14"/>
      <c r="Q54" s="14"/>
      <c r="R54" s="14"/>
      <c r="S54" s="14">
        <f t="shared" si="9"/>
        <v>129.4</v>
      </c>
      <c r="T54" s="17">
        <v>160</v>
      </c>
      <c r="U54" s="18">
        <f t="shared" si="10"/>
        <v>6.3678516228748068</v>
      </c>
      <c r="V54" s="14">
        <f t="shared" si="11"/>
        <v>3.8948995363214838</v>
      </c>
      <c r="W54" s="14"/>
      <c r="X54" s="14"/>
      <c r="Y54" s="14">
        <f>VLOOKUP(A:A,[1]TDSheet!$A:$Z,26,0)</f>
        <v>126.2</v>
      </c>
      <c r="Z54" s="14">
        <f>VLOOKUP(A:A,[1]TDSheet!$A:$AA,27,0)</f>
        <v>88.2</v>
      </c>
      <c r="AA54" s="14">
        <f>VLOOKUP(A:A,[1]TDSheet!$A:$S,19,0)</f>
        <v>127.6</v>
      </c>
      <c r="AB54" s="14">
        <f>VLOOKUP(A:A,[3]TDSheet!$A:$D,4,0)</f>
        <v>100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2"/>
        <v>52.800000000000004</v>
      </c>
      <c r="AF54" s="14"/>
      <c r="AG54" s="14"/>
      <c r="AH54" s="14"/>
    </row>
    <row r="55" spans="1:34" s="1" customFormat="1" ht="11.1" customHeight="1" outlineLevel="1" x14ac:dyDescent="0.2">
      <c r="A55" s="6" t="s">
        <v>58</v>
      </c>
      <c r="B55" s="6" t="s">
        <v>9</v>
      </c>
      <c r="C55" s="7">
        <v>163.16999999999999</v>
      </c>
      <c r="D55" s="7">
        <v>1850.643</v>
      </c>
      <c r="E55" s="19">
        <v>1016</v>
      </c>
      <c r="F55" s="19">
        <v>1226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945</v>
      </c>
      <c r="J55" s="14">
        <f t="shared" si="8"/>
        <v>71</v>
      </c>
      <c r="K55" s="14">
        <f>VLOOKUP(A:A,[1]TDSheet!$A:$T,20,0)</f>
        <v>0</v>
      </c>
      <c r="L55" s="14">
        <f>VLOOKUP(A:A,[1]TDSheet!$A:$O,15,0)</f>
        <v>0</v>
      </c>
      <c r="M55" s="14"/>
      <c r="N55" s="14"/>
      <c r="O55" s="14"/>
      <c r="P55" s="14"/>
      <c r="Q55" s="14"/>
      <c r="R55" s="14"/>
      <c r="S55" s="14">
        <f t="shared" si="9"/>
        <v>203.2</v>
      </c>
      <c r="T55" s="17">
        <v>100</v>
      </c>
      <c r="U55" s="18">
        <f t="shared" si="10"/>
        <v>6.5255905511811028</v>
      </c>
      <c r="V55" s="14">
        <f t="shared" si="11"/>
        <v>6.0334645669291342</v>
      </c>
      <c r="W55" s="14"/>
      <c r="X55" s="14"/>
      <c r="Y55" s="14">
        <f>VLOOKUP(A:A,[1]TDSheet!$A:$Z,26,0)</f>
        <v>310.39999999999998</v>
      </c>
      <c r="Z55" s="14">
        <f>VLOOKUP(A:A,[1]TDSheet!$A:$AA,27,0)</f>
        <v>355</v>
      </c>
      <c r="AA55" s="14">
        <f>VLOOKUP(A:A,[1]TDSheet!$A:$S,19,0)</f>
        <v>212</v>
      </c>
      <c r="AB55" s="14">
        <f>VLOOKUP(A:A,[3]TDSheet!$A:$D,4,0)</f>
        <v>129.27500000000001</v>
      </c>
      <c r="AC55" s="14" t="str">
        <f>VLOOKUP(A:A,[1]TDSheet!$A:$AC,29,0)</f>
        <v>Витал</v>
      </c>
      <c r="AD55" s="14" t="str">
        <f>VLOOKUP(A:A,[1]TDSheet!$A:$AD,30,0)</f>
        <v>костик</v>
      </c>
      <c r="AE55" s="14">
        <f t="shared" si="12"/>
        <v>100</v>
      </c>
      <c r="AF55" s="14"/>
      <c r="AG55" s="14"/>
      <c r="AH55" s="14"/>
    </row>
    <row r="56" spans="1:34" s="1" customFormat="1" ht="11.1" customHeight="1" outlineLevel="1" x14ac:dyDescent="0.2">
      <c r="A56" s="6" t="s">
        <v>59</v>
      </c>
      <c r="B56" s="6" t="s">
        <v>8</v>
      </c>
      <c r="C56" s="7">
        <v>892</v>
      </c>
      <c r="D56" s="7">
        <v>2483</v>
      </c>
      <c r="E56" s="7">
        <v>1789</v>
      </c>
      <c r="F56" s="7">
        <v>1307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1786</v>
      </c>
      <c r="J56" s="14">
        <f t="shared" si="8"/>
        <v>3</v>
      </c>
      <c r="K56" s="14">
        <f>VLOOKUP(A:A,[1]TDSheet!$A:$T,20,0)</f>
        <v>240</v>
      </c>
      <c r="L56" s="14">
        <f>VLOOKUP(A:A,[1]TDSheet!$A:$O,15,0)</f>
        <v>240</v>
      </c>
      <c r="M56" s="14"/>
      <c r="N56" s="14"/>
      <c r="O56" s="14"/>
      <c r="P56" s="14"/>
      <c r="Q56" s="14"/>
      <c r="R56" s="14"/>
      <c r="S56" s="14">
        <f t="shared" si="9"/>
        <v>357.8</v>
      </c>
      <c r="T56" s="17">
        <v>480</v>
      </c>
      <c r="U56" s="18">
        <f t="shared" si="10"/>
        <v>6.3359418669647845</v>
      </c>
      <c r="V56" s="14">
        <f t="shared" si="11"/>
        <v>3.6528787031861376</v>
      </c>
      <c r="W56" s="14"/>
      <c r="X56" s="14"/>
      <c r="Y56" s="14">
        <f>VLOOKUP(A:A,[1]TDSheet!$A:$Z,26,0)</f>
        <v>357.4</v>
      </c>
      <c r="Z56" s="14">
        <f>VLOOKUP(A:A,[1]TDSheet!$A:$AA,27,0)</f>
        <v>321.60000000000002</v>
      </c>
      <c r="AA56" s="14">
        <f>VLOOKUP(A:A,[1]TDSheet!$A:$S,19,0)</f>
        <v>328.4</v>
      </c>
      <c r="AB56" s="14">
        <f>VLOOKUP(A:A,[3]TDSheet!$A:$D,4,0)</f>
        <v>318</v>
      </c>
      <c r="AC56" s="14" t="e">
        <f>VLOOKUP(A:A,[1]TDSheet!$A:$AC,29,0)</f>
        <v>#N/A</v>
      </c>
      <c r="AD56" s="14" t="e">
        <f>VLOOKUP(A:A,[1]TDSheet!$A:$AD,30,0)</f>
        <v>#N/A</v>
      </c>
      <c r="AE56" s="14">
        <f t="shared" si="12"/>
        <v>192</v>
      </c>
      <c r="AF56" s="14"/>
      <c r="AG56" s="14"/>
      <c r="AH56" s="14"/>
    </row>
    <row r="57" spans="1:34" s="1" customFormat="1" ht="11.1" customHeight="1" outlineLevel="1" x14ac:dyDescent="0.2">
      <c r="A57" s="6" t="s">
        <v>60</v>
      </c>
      <c r="B57" s="6" t="s">
        <v>8</v>
      </c>
      <c r="C57" s="7">
        <v>44</v>
      </c>
      <c r="D57" s="7">
        <v>551</v>
      </c>
      <c r="E57" s="7">
        <v>278</v>
      </c>
      <c r="F57" s="7">
        <v>284</v>
      </c>
      <c r="G57" s="1">
        <f>VLOOKUP(A:A,[1]TDSheet!$A:$G,7,0)</f>
        <v>0.3</v>
      </c>
      <c r="H57" s="1" t="e">
        <f>VLOOKUP(A:A,[1]TDSheet!$A:$H,8,0)</f>
        <v>#N/A</v>
      </c>
      <c r="I57" s="14">
        <f>VLOOKUP(A:A,[2]TDSheet!$A:$F,6,0)</f>
        <v>287</v>
      </c>
      <c r="J57" s="14">
        <f t="shared" si="8"/>
        <v>-9</v>
      </c>
      <c r="K57" s="14">
        <f>VLOOKUP(A:A,[1]TDSheet!$A:$T,20,0)</f>
        <v>40</v>
      </c>
      <c r="L57" s="14">
        <f>VLOOKUP(A:A,[1]TDSheet!$A:$O,15,0)</f>
        <v>40</v>
      </c>
      <c r="M57" s="14"/>
      <c r="N57" s="14"/>
      <c r="O57" s="14"/>
      <c r="P57" s="14"/>
      <c r="Q57" s="14"/>
      <c r="R57" s="14"/>
      <c r="S57" s="14">
        <f t="shared" si="9"/>
        <v>55.6</v>
      </c>
      <c r="T57" s="17"/>
      <c r="U57" s="18">
        <f t="shared" si="10"/>
        <v>6.5467625899280577</v>
      </c>
      <c r="V57" s="14">
        <f t="shared" si="11"/>
        <v>5.1079136690647484</v>
      </c>
      <c r="W57" s="14"/>
      <c r="X57" s="14"/>
      <c r="Y57" s="14">
        <f>VLOOKUP(A:A,[1]TDSheet!$A:$Z,26,0)</f>
        <v>46</v>
      </c>
      <c r="Z57" s="14">
        <f>VLOOKUP(A:A,[1]TDSheet!$A:$AA,27,0)</f>
        <v>64.599999999999994</v>
      </c>
      <c r="AA57" s="14">
        <f>VLOOKUP(A:A,[1]TDSheet!$A:$S,19,0)</f>
        <v>57.8</v>
      </c>
      <c r="AB57" s="14">
        <f>VLOOKUP(A:A,[3]TDSheet!$A:$D,4,0)</f>
        <v>14</v>
      </c>
      <c r="AC57" s="14" t="str">
        <f>VLOOKUP(A:A,[1]TDSheet!$A:$AC,29,0)</f>
        <v>Вит</v>
      </c>
      <c r="AD57" s="14" t="str">
        <f>VLOOKUP(A:A,[1]TDSheet!$A:$AD,30,0)</f>
        <v>костик</v>
      </c>
      <c r="AE57" s="14">
        <f t="shared" si="12"/>
        <v>0</v>
      </c>
      <c r="AF57" s="14"/>
      <c r="AG57" s="14"/>
      <c r="AH57" s="14"/>
    </row>
    <row r="58" spans="1:34" s="1" customFormat="1" ht="11.1" customHeight="1" outlineLevel="1" x14ac:dyDescent="0.2">
      <c r="A58" s="6" t="s">
        <v>61</v>
      </c>
      <c r="B58" s="6" t="s">
        <v>9</v>
      </c>
      <c r="C58" s="7">
        <v>51.670999999999999</v>
      </c>
      <c r="D58" s="7">
        <v>2000.569</v>
      </c>
      <c r="E58" s="7">
        <v>450.495</v>
      </c>
      <c r="F58" s="7">
        <v>1539.318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483.6</v>
      </c>
      <c r="J58" s="14">
        <f t="shared" si="8"/>
        <v>-33.105000000000018</v>
      </c>
      <c r="K58" s="14">
        <f>VLOOKUP(A:A,[1]TDSheet!$A:$T,20,0)</f>
        <v>200</v>
      </c>
      <c r="L58" s="14">
        <f>VLOOKUP(A:A,[1]TDSheet!$A:$O,15,0)</f>
        <v>0</v>
      </c>
      <c r="M58" s="14"/>
      <c r="N58" s="14"/>
      <c r="O58" s="14"/>
      <c r="P58" s="14"/>
      <c r="Q58" s="14"/>
      <c r="R58" s="14"/>
      <c r="S58" s="14">
        <f t="shared" si="9"/>
        <v>90.099000000000004</v>
      </c>
      <c r="T58" s="17"/>
      <c r="U58" s="18">
        <f t="shared" si="10"/>
        <v>19.30452058291435</v>
      </c>
      <c r="V58" s="14">
        <f t="shared" si="11"/>
        <v>17.084740119202209</v>
      </c>
      <c r="W58" s="14"/>
      <c r="X58" s="14"/>
      <c r="Y58" s="14">
        <f>VLOOKUP(A:A,[1]TDSheet!$A:$Z,26,0)</f>
        <v>39.876400000000004</v>
      </c>
      <c r="Z58" s="14">
        <f>VLOOKUP(A:A,[1]TDSheet!$A:$AA,27,0)</f>
        <v>38.788799999999995</v>
      </c>
      <c r="AA58" s="14">
        <f>VLOOKUP(A:A,[1]TDSheet!$A:$S,19,0)</f>
        <v>49.927199999999999</v>
      </c>
      <c r="AB58" s="14">
        <f>VLOOKUP(A:A,[3]TDSheet!$A:$D,4,0)</f>
        <v>27.716999999999999</v>
      </c>
      <c r="AC58" s="20" t="str">
        <f>VLOOKUP(A:A,[1]TDSheet!$A:$AC,29,0)</f>
        <v>Витал</v>
      </c>
      <c r="AD58" s="14" t="str">
        <f>VLOOKUP(A:A,[1]TDSheet!$A:$AD,30,0)</f>
        <v>увел</v>
      </c>
      <c r="AE58" s="14">
        <f t="shared" si="12"/>
        <v>0</v>
      </c>
      <c r="AF58" s="14"/>
      <c r="AG58" s="14"/>
      <c r="AH58" s="14"/>
    </row>
    <row r="59" spans="1:34" s="1" customFormat="1" ht="11.1" customHeight="1" outlineLevel="1" x14ac:dyDescent="0.2">
      <c r="A59" s="6" t="s">
        <v>62</v>
      </c>
      <c r="B59" s="6" t="s">
        <v>9</v>
      </c>
      <c r="C59" s="7">
        <v>161.12200000000001</v>
      </c>
      <c r="D59" s="7">
        <v>594.73</v>
      </c>
      <c r="E59" s="7">
        <v>296.00599999999997</v>
      </c>
      <c r="F59" s="7">
        <v>408.30200000000002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294.7</v>
      </c>
      <c r="J59" s="14">
        <f t="shared" si="8"/>
        <v>1.3059999999999832</v>
      </c>
      <c r="K59" s="14">
        <f>VLOOKUP(A:A,[1]TDSheet!$A:$T,20,0)</f>
        <v>100</v>
      </c>
      <c r="L59" s="14">
        <f>VLOOKUP(A:A,[1]TDSheet!$A:$O,15,0)</f>
        <v>0</v>
      </c>
      <c r="M59" s="14"/>
      <c r="N59" s="14"/>
      <c r="O59" s="14"/>
      <c r="P59" s="14"/>
      <c r="Q59" s="14"/>
      <c r="R59" s="14"/>
      <c r="S59" s="14">
        <f t="shared" si="9"/>
        <v>59.201199999999993</v>
      </c>
      <c r="T59" s="17"/>
      <c r="U59" s="18">
        <f t="shared" si="10"/>
        <v>8.5860083917217906</v>
      </c>
      <c r="V59" s="14">
        <f t="shared" si="11"/>
        <v>6.8968534421599577</v>
      </c>
      <c r="W59" s="14"/>
      <c r="X59" s="14"/>
      <c r="Y59" s="14">
        <f>VLOOKUP(A:A,[1]TDSheet!$A:$Z,26,0)</f>
        <v>61.826999999999998</v>
      </c>
      <c r="Z59" s="14">
        <f>VLOOKUP(A:A,[1]TDSheet!$A:$AA,27,0)</f>
        <v>54.034599999999998</v>
      </c>
      <c r="AA59" s="14">
        <f>VLOOKUP(A:A,[1]TDSheet!$A:$S,19,0)</f>
        <v>66.69</v>
      </c>
      <c r="AB59" s="14">
        <f>VLOOKUP(A:A,[3]TDSheet!$A:$D,4,0)</f>
        <v>28.66</v>
      </c>
      <c r="AC59" s="14" t="str">
        <f>VLOOKUP(A:A,[1]TDSheet!$A:$AC,29,0)</f>
        <v>Витал</v>
      </c>
      <c r="AD59" s="14" t="str">
        <f>VLOOKUP(A:A,[1]TDSheet!$A:$AD,30,0)</f>
        <v>Витал</v>
      </c>
      <c r="AE59" s="14">
        <f t="shared" si="12"/>
        <v>0</v>
      </c>
      <c r="AF59" s="14"/>
      <c r="AG59" s="14"/>
      <c r="AH59" s="14"/>
    </row>
    <row r="60" spans="1:34" s="1" customFormat="1" ht="11.1" customHeight="1" outlineLevel="1" x14ac:dyDescent="0.2">
      <c r="A60" s="6" t="s">
        <v>63</v>
      </c>
      <c r="B60" s="6" t="s">
        <v>9</v>
      </c>
      <c r="C60" s="7">
        <v>136.137</v>
      </c>
      <c r="D60" s="7">
        <v>482.1</v>
      </c>
      <c r="E60" s="7">
        <v>283.37700000000001</v>
      </c>
      <c r="F60" s="7">
        <v>260.43799999999999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281.86599999999999</v>
      </c>
      <c r="J60" s="14">
        <f t="shared" si="8"/>
        <v>1.5110000000000241</v>
      </c>
      <c r="K60" s="14">
        <f>VLOOKUP(A:A,[1]TDSheet!$A:$T,20,0)</f>
        <v>40</v>
      </c>
      <c r="L60" s="14">
        <f>VLOOKUP(A:A,[1]TDSheet!$A:$O,15,0)</f>
        <v>30</v>
      </c>
      <c r="M60" s="14"/>
      <c r="N60" s="14"/>
      <c r="O60" s="14"/>
      <c r="P60" s="14"/>
      <c r="Q60" s="14"/>
      <c r="R60" s="14"/>
      <c r="S60" s="14">
        <f t="shared" si="9"/>
        <v>56.675400000000003</v>
      </c>
      <c r="T60" s="17">
        <v>40</v>
      </c>
      <c r="U60" s="18">
        <f t="shared" si="10"/>
        <v>6.5361338429018581</v>
      </c>
      <c r="V60" s="14">
        <f t="shared" si="11"/>
        <v>4.5952564957635937</v>
      </c>
      <c r="W60" s="14"/>
      <c r="X60" s="14"/>
      <c r="Y60" s="14">
        <f>VLOOKUP(A:A,[1]TDSheet!$A:$Z,26,0)</f>
        <v>59.075800000000001</v>
      </c>
      <c r="Z60" s="14">
        <f>VLOOKUP(A:A,[1]TDSheet!$A:$AA,27,0)</f>
        <v>47.469000000000001</v>
      </c>
      <c r="AA60" s="14">
        <f>VLOOKUP(A:A,[1]TDSheet!$A:$S,19,0)</f>
        <v>56.748800000000003</v>
      </c>
      <c r="AB60" s="14">
        <f>VLOOKUP(A:A,[3]TDSheet!$A:$D,4,0)</f>
        <v>65.355000000000004</v>
      </c>
      <c r="AC60" s="14" t="str">
        <f>VLOOKUP(A:A,[1]TDSheet!$A:$AC,29,0)</f>
        <v>зв60</v>
      </c>
      <c r="AD60" s="14" t="e">
        <f>VLOOKUP(A:A,[1]TDSheet!$A:$AD,30,0)</f>
        <v>#N/A</v>
      </c>
      <c r="AE60" s="14">
        <f t="shared" si="12"/>
        <v>40</v>
      </c>
      <c r="AF60" s="14"/>
      <c r="AG60" s="14"/>
      <c r="AH60" s="14"/>
    </row>
    <row r="61" spans="1:34" s="1" customFormat="1" ht="11.1" customHeight="1" outlineLevel="1" x14ac:dyDescent="0.2">
      <c r="A61" s="6" t="s">
        <v>64</v>
      </c>
      <c r="B61" s="6" t="s">
        <v>8</v>
      </c>
      <c r="C61" s="7">
        <v>121</v>
      </c>
      <c r="D61" s="7">
        <v>369</v>
      </c>
      <c r="E61" s="7">
        <v>234</v>
      </c>
      <c r="F61" s="7">
        <v>126</v>
      </c>
      <c r="G61" s="1">
        <f>VLOOKUP(A:A,[1]TDSheet!$A:$G,7,0)</f>
        <v>0.27</v>
      </c>
      <c r="H61" s="1" t="e">
        <f>VLOOKUP(A:A,[1]TDSheet!$A:$H,8,0)</f>
        <v>#N/A</v>
      </c>
      <c r="I61" s="14">
        <f>VLOOKUP(A:A,[2]TDSheet!$A:$F,6,0)</f>
        <v>243</v>
      </c>
      <c r="J61" s="14">
        <f t="shared" si="8"/>
        <v>-9</v>
      </c>
      <c r="K61" s="14">
        <f>VLOOKUP(A:A,[1]TDSheet!$A:$T,20,0)</f>
        <v>40</v>
      </c>
      <c r="L61" s="14">
        <f>VLOOKUP(A:A,[1]TDSheet!$A:$O,15,0)</f>
        <v>0</v>
      </c>
      <c r="M61" s="14"/>
      <c r="N61" s="14"/>
      <c r="O61" s="14"/>
      <c r="P61" s="14"/>
      <c r="Q61" s="14"/>
      <c r="R61" s="14"/>
      <c r="S61" s="14">
        <f t="shared" si="9"/>
        <v>46.8</v>
      </c>
      <c r="T61" s="17">
        <v>120</v>
      </c>
      <c r="U61" s="18">
        <f t="shared" si="10"/>
        <v>6.1111111111111116</v>
      </c>
      <c r="V61" s="14">
        <f t="shared" si="11"/>
        <v>2.6923076923076925</v>
      </c>
      <c r="W61" s="14"/>
      <c r="X61" s="14"/>
      <c r="Y61" s="14">
        <f>VLOOKUP(A:A,[1]TDSheet!$A:$Z,26,0)</f>
        <v>53.4</v>
      </c>
      <c r="Z61" s="14">
        <f>VLOOKUP(A:A,[1]TDSheet!$A:$AA,27,0)</f>
        <v>44.4</v>
      </c>
      <c r="AA61" s="14">
        <f>VLOOKUP(A:A,[1]TDSheet!$A:$S,19,0)</f>
        <v>43.6</v>
      </c>
      <c r="AB61" s="14">
        <f>VLOOKUP(A:A,[3]TDSheet!$A:$D,4,0)</f>
        <v>78</v>
      </c>
      <c r="AC61" s="14" t="str">
        <f>VLOOKUP(A:A,[1]TDSheet!$A:$AC,29,0)</f>
        <v>вит</v>
      </c>
      <c r="AD61" s="14" t="e">
        <f>VLOOKUP(A:A,[1]TDSheet!$A:$AD,30,0)</f>
        <v>#N/A</v>
      </c>
      <c r="AE61" s="14">
        <f t="shared" si="12"/>
        <v>32.400000000000006</v>
      </c>
      <c r="AF61" s="14"/>
      <c r="AG61" s="14"/>
      <c r="AH61" s="14"/>
    </row>
    <row r="62" spans="1:34" s="1" customFormat="1" ht="11.1" customHeight="1" outlineLevel="1" x14ac:dyDescent="0.2">
      <c r="A62" s="6" t="s">
        <v>65</v>
      </c>
      <c r="B62" s="6" t="s">
        <v>8</v>
      </c>
      <c r="C62" s="7">
        <v>429</v>
      </c>
      <c r="D62" s="7">
        <v>1612</v>
      </c>
      <c r="E62" s="7">
        <v>740</v>
      </c>
      <c r="F62" s="7">
        <v>608</v>
      </c>
      <c r="G62" s="1">
        <f>VLOOKUP(A:A,[1]TDSheet!$A:$G,7,0)</f>
        <v>0.3</v>
      </c>
      <c r="H62" s="1" t="e">
        <f>VLOOKUP(A:A,[1]TDSheet!$A:$H,8,0)</f>
        <v>#N/A</v>
      </c>
      <c r="I62" s="14">
        <f>VLOOKUP(A:A,[2]TDSheet!$A:$F,6,0)</f>
        <v>761</v>
      </c>
      <c r="J62" s="14">
        <f t="shared" si="8"/>
        <v>-21</v>
      </c>
      <c r="K62" s="14">
        <f>VLOOKUP(A:A,[1]TDSheet!$A:$T,20,0)</f>
        <v>0</v>
      </c>
      <c r="L62" s="14">
        <f>VLOOKUP(A:A,[1]TDSheet!$A:$O,15,0)</f>
        <v>0</v>
      </c>
      <c r="M62" s="14"/>
      <c r="N62" s="14"/>
      <c r="O62" s="14"/>
      <c r="P62" s="14"/>
      <c r="Q62" s="14"/>
      <c r="R62" s="14"/>
      <c r="S62" s="14">
        <f t="shared" si="9"/>
        <v>148</v>
      </c>
      <c r="T62" s="17">
        <v>320</v>
      </c>
      <c r="U62" s="18">
        <f t="shared" si="10"/>
        <v>6.2702702702702702</v>
      </c>
      <c r="V62" s="14">
        <f t="shared" si="11"/>
        <v>4.1081081081081079</v>
      </c>
      <c r="W62" s="14"/>
      <c r="X62" s="14"/>
      <c r="Y62" s="14">
        <f>VLOOKUP(A:A,[1]TDSheet!$A:$Z,26,0)</f>
        <v>98</v>
      </c>
      <c r="Z62" s="14">
        <f>VLOOKUP(A:A,[1]TDSheet!$A:$AA,27,0)</f>
        <v>210.6</v>
      </c>
      <c r="AA62" s="14">
        <f>VLOOKUP(A:A,[1]TDSheet!$A:$S,19,0)</f>
        <v>90.4</v>
      </c>
      <c r="AB62" s="14">
        <f>VLOOKUP(A:A,[3]TDSheet!$A:$D,4,0)</f>
        <v>236</v>
      </c>
      <c r="AC62" s="14" t="str">
        <f>VLOOKUP(A:A,[1]TDSheet!$A:$AC,29,0)</f>
        <v>вит</v>
      </c>
      <c r="AD62" s="14" t="e">
        <f>VLOOKUP(A:A,[1]TDSheet!$A:$AD,30,0)</f>
        <v>#N/A</v>
      </c>
      <c r="AE62" s="14">
        <f t="shared" si="12"/>
        <v>96</v>
      </c>
      <c r="AF62" s="14"/>
      <c r="AG62" s="14"/>
      <c r="AH62" s="14"/>
    </row>
    <row r="63" spans="1:34" s="1" customFormat="1" ht="11.1" customHeight="1" outlineLevel="1" x14ac:dyDescent="0.2">
      <c r="A63" s="6" t="s">
        <v>66</v>
      </c>
      <c r="B63" s="6" t="s">
        <v>8</v>
      </c>
      <c r="C63" s="7">
        <v>6</v>
      </c>
      <c r="D63" s="7">
        <v>20</v>
      </c>
      <c r="E63" s="7">
        <v>9</v>
      </c>
      <c r="F63" s="7">
        <v>14</v>
      </c>
      <c r="G63" s="1">
        <f>VLOOKUP(A:A,[1]TDSheet!$A:$G,7,0)</f>
        <v>0</v>
      </c>
      <c r="H63" s="1" t="e">
        <f>VLOOKUP(A:A,[1]TDSheet!$A:$H,8,0)</f>
        <v>#N/A</v>
      </c>
      <c r="I63" s="14">
        <f>VLOOKUP(A:A,[2]TDSheet!$A:$F,6,0)</f>
        <v>11</v>
      </c>
      <c r="J63" s="14">
        <f t="shared" si="8"/>
        <v>-2</v>
      </c>
      <c r="K63" s="14">
        <f>VLOOKUP(A:A,[1]TDSheet!$A:$T,20,0)</f>
        <v>0</v>
      </c>
      <c r="L63" s="14">
        <f>VLOOKUP(A:A,[1]TDSheet!$A:$O,15,0)</f>
        <v>0</v>
      </c>
      <c r="M63" s="14"/>
      <c r="N63" s="14"/>
      <c r="O63" s="14"/>
      <c r="P63" s="14"/>
      <c r="Q63" s="14"/>
      <c r="R63" s="14"/>
      <c r="S63" s="14">
        <f t="shared" si="9"/>
        <v>1.8</v>
      </c>
      <c r="T63" s="17"/>
      <c r="U63" s="18">
        <f t="shared" si="10"/>
        <v>7.7777777777777777</v>
      </c>
      <c r="V63" s="14">
        <f t="shared" si="11"/>
        <v>7.7777777777777777</v>
      </c>
      <c r="W63" s="14"/>
      <c r="X63" s="14"/>
      <c r="Y63" s="14">
        <f>VLOOKUP(A:A,[1]TDSheet!$A:$Z,26,0)</f>
        <v>0.8</v>
      </c>
      <c r="Z63" s="14">
        <f>VLOOKUP(A:A,[1]TDSheet!$A:$AA,27,0)</f>
        <v>2</v>
      </c>
      <c r="AA63" s="14">
        <f>VLOOKUP(A:A,[1]TDSheet!$A:$S,19,0)</f>
        <v>1</v>
      </c>
      <c r="AB63" s="14">
        <f>VLOOKUP(A:A,[3]TDSheet!$A:$D,4,0)</f>
        <v>7</v>
      </c>
      <c r="AC63" s="14" t="str">
        <f>VLOOKUP(A:A,[1]TDSheet!$A:$AC,29,0)</f>
        <v>завод</v>
      </c>
      <c r="AD63" s="14" t="e">
        <f>VLOOKUP(A:A,[1]TDSheet!$A:$AD,30,0)</f>
        <v>#N/A</v>
      </c>
      <c r="AE63" s="14">
        <f t="shared" si="12"/>
        <v>0</v>
      </c>
      <c r="AF63" s="14"/>
      <c r="AG63" s="14"/>
      <c r="AH63" s="14"/>
    </row>
    <row r="64" spans="1:34" s="1" customFormat="1" ht="11.1" customHeight="1" outlineLevel="1" x14ac:dyDescent="0.2">
      <c r="A64" s="6" t="s">
        <v>67</v>
      </c>
      <c r="B64" s="6" t="s">
        <v>8</v>
      </c>
      <c r="C64" s="7">
        <v>3065</v>
      </c>
      <c r="D64" s="7">
        <v>12585</v>
      </c>
      <c r="E64" s="19">
        <v>9930</v>
      </c>
      <c r="F64" s="19">
        <v>6777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9744</v>
      </c>
      <c r="J64" s="14">
        <f t="shared" si="8"/>
        <v>186</v>
      </c>
      <c r="K64" s="14">
        <f>VLOOKUP(A:A,[1]TDSheet!$A:$T,20,0)</f>
        <v>2200</v>
      </c>
      <c r="L64" s="14">
        <f>VLOOKUP(A:A,[1]TDSheet!$A:$O,15,0)</f>
        <v>1200</v>
      </c>
      <c r="M64" s="14"/>
      <c r="N64" s="14"/>
      <c r="O64" s="14"/>
      <c r="P64" s="14"/>
      <c r="Q64" s="14"/>
      <c r="R64" s="14"/>
      <c r="S64" s="14">
        <f t="shared" si="9"/>
        <v>1986</v>
      </c>
      <c r="T64" s="17">
        <v>2600</v>
      </c>
      <c r="U64" s="18">
        <f t="shared" si="10"/>
        <v>6.4335347432024168</v>
      </c>
      <c r="V64" s="14">
        <f t="shared" si="11"/>
        <v>3.4123867069486407</v>
      </c>
      <c r="W64" s="14"/>
      <c r="X64" s="14"/>
      <c r="Y64" s="14">
        <f>VLOOKUP(A:A,[1]TDSheet!$A:$Z,26,0)</f>
        <v>2049</v>
      </c>
      <c r="Z64" s="14">
        <f>VLOOKUP(A:A,[1]TDSheet!$A:$AA,27,0)</f>
        <v>1999.4</v>
      </c>
      <c r="AA64" s="14">
        <f>VLOOKUP(A:A,[1]TDSheet!$A:$S,19,0)</f>
        <v>1845.2</v>
      </c>
      <c r="AB64" s="14">
        <f>VLOOKUP(A:A,[3]TDSheet!$A:$D,4,0)</f>
        <v>1388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2"/>
        <v>1066</v>
      </c>
      <c r="AF64" s="14"/>
      <c r="AG64" s="14"/>
      <c r="AH64" s="14"/>
    </row>
    <row r="65" spans="1:34" s="1" customFormat="1" ht="11.1" customHeight="1" outlineLevel="1" x14ac:dyDescent="0.2">
      <c r="A65" s="6" t="s">
        <v>68</v>
      </c>
      <c r="B65" s="6" t="s">
        <v>9</v>
      </c>
      <c r="C65" s="7">
        <v>1434.799</v>
      </c>
      <c r="D65" s="7">
        <v>7866.2169999999996</v>
      </c>
      <c r="E65" s="19">
        <v>5435</v>
      </c>
      <c r="F65" s="19">
        <v>5129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4966.32</v>
      </c>
      <c r="J65" s="14">
        <f t="shared" si="8"/>
        <v>468.68000000000029</v>
      </c>
      <c r="K65" s="16">
        <v>1100</v>
      </c>
      <c r="L65" s="14">
        <f>VLOOKUP(A:A,[1]TDSheet!$A:$O,15,0)</f>
        <v>800</v>
      </c>
      <c r="M65" s="14"/>
      <c r="N65" s="14"/>
      <c r="O65" s="14"/>
      <c r="P65" s="14"/>
      <c r="Q65" s="14"/>
      <c r="R65" s="14"/>
      <c r="S65" s="14">
        <f t="shared" si="9"/>
        <v>1087</v>
      </c>
      <c r="T65" s="17">
        <v>200</v>
      </c>
      <c r="U65" s="18">
        <f t="shared" si="10"/>
        <v>6.6504139834406626</v>
      </c>
      <c r="V65" s="14">
        <f t="shared" si="11"/>
        <v>4.7184912603495857</v>
      </c>
      <c r="W65" s="14"/>
      <c r="X65" s="14"/>
      <c r="Y65" s="14">
        <f>VLOOKUP(A:A,[1]TDSheet!$A:$Z,26,0)</f>
        <v>1220.5999999999999</v>
      </c>
      <c r="Z65" s="14">
        <f>VLOOKUP(A:A,[1]TDSheet!$A:$AA,27,0)</f>
        <v>1066.5999999999999</v>
      </c>
      <c r="AA65" s="14">
        <f>VLOOKUP(A:A,[1]TDSheet!$A:$S,19,0)</f>
        <v>1205.5999999999999</v>
      </c>
      <c r="AB65" s="14">
        <f>VLOOKUP(A:A,[3]TDSheet!$A:$D,4,0)</f>
        <v>463.65499999999997</v>
      </c>
      <c r="AC65" s="14" t="str">
        <f>VLOOKUP(A:A,[1]TDSheet!$A:$AC,29,0)</f>
        <v>м2400</v>
      </c>
      <c r="AD65" s="14" t="e">
        <f>VLOOKUP(A:A,[1]TDSheet!$A:$AD,30,0)</f>
        <v>#N/A</v>
      </c>
      <c r="AE65" s="14">
        <f t="shared" si="12"/>
        <v>200</v>
      </c>
      <c r="AF65" s="14"/>
      <c r="AG65" s="14"/>
      <c r="AH65" s="14"/>
    </row>
    <row r="66" spans="1:34" s="1" customFormat="1" ht="11.1" customHeight="1" outlineLevel="1" x14ac:dyDescent="0.2">
      <c r="A66" s="6" t="s">
        <v>69</v>
      </c>
      <c r="B66" s="6" t="s">
        <v>8</v>
      </c>
      <c r="C66" s="7">
        <v>1230</v>
      </c>
      <c r="D66" s="7">
        <v>3974</v>
      </c>
      <c r="E66" s="7">
        <v>2838</v>
      </c>
      <c r="F66" s="7">
        <v>1599</v>
      </c>
      <c r="G66" s="1">
        <f>VLOOKUP(A:A,[1]TDSheet!$A:$G,7,0)</f>
        <v>0.35</v>
      </c>
      <c r="H66" s="1" t="e">
        <f>VLOOKUP(A:A,[1]TDSheet!$A:$H,8,0)</f>
        <v>#N/A</v>
      </c>
      <c r="I66" s="14">
        <f>VLOOKUP(A:A,[2]TDSheet!$A:$F,6,0)</f>
        <v>2858</v>
      </c>
      <c r="J66" s="14">
        <f t="shared" si="8"/>
        <v>-20</v>
      </c>
      <c r="K66" s="14">
        <f>VLOOKUP(A:A,[1]TDSheet!$A:$T,20,0)</f>
        <v>480</v>
      </c>
      <c r="L66" s="14">
        <f>VLOOKUP(A:A,[1]TDSheet!$A:$O,15,0)</f>
        <v>240</v>
      </c>
      <c r="M66" s="14"/>
      <c r="N66" s="14"/>
      <c r="O66" s="14"/>
      <c r="P66" s="14"/>
      <c r="Q66" s="14"/>
      <c r="R66" s="14"/>
      <c r="S66" s="14">
        <f t="shared" si="9"/>
        <v>567.6</v>
      </c>
      <c r="T66" s="17">
        <v>1200</v>
      </c>
      <c r="U66" s="18">
        <f t="shared" si="10"/>
        <v>6.1997885835095135</v>
      </c>
      <c r="V66" s="14">
        <f t="shared" si="11"/>
        <v>2.8171247357293869</v>
      </c>
      <c r="W66" s="14"/>
      <c r="X66" s="14"/>
      <c r="Y66" s="14">
        <f>VLOOKUP(A:A,[1]TDSheet!$A:$Z,26,0)</f>
        <v>513.79999999999995</v>
      </c>
      <c r="Z66" s="14">
        <f>VLOOKUP(A:A,[1]TDSheet!$A:$AA,27,0)</f>
        <v>452.4</v>
      </c>
      <c r="AA66" s="14">
        <f>VLOOKUP(A:A,[1]TDSheet!$A:$S,19,0)</f>
        <v>489.8</v>
      </c>
      <c r="AB66" s="14">
        <f>VLOOKUP(A:A,[3]TDSheet!$A:$D,4,0)</f>
        <v>558</v>
      </c>
      <c r="AC66" s="14" t="str">
        <f>VLOOKUP(A:A,[1]TDSheet!$A:$AC,29,0)</f>
        <v>м960</v>
      </c>
      <c r="AD66" s="14" t="e">
        <f>VLOOKUP(A:A,[1]TDSheet!$A:$AD,30,0)</f>
        <v>#N/A</v>
      </c>
      <c r="AE66" s="14">
        <f t="shared" si="12"/>
        <v>420</v>
      </c>
      <c r="AF66" s="14"/>
      <c r="AG66" s="14"/>
      <c r="AH66" s="14"/>
    </row>
    <row r="67" spans="1:34" s="1" customFormat="1" ht="11.1" customHeight="1" outlineLevel="1" x14ac:dyDescent="0.2">
      <c r="A67" s="6" t="s">
        <v>70</v>
      </c>
      <c r="B67" s="6" t="s">
        <v>8</v>
      </c>
      <c r="C67" s="7">
        <v>56</v>
      </c>
      <c r="D67" s="7">
        <v>141</v>
      </c>
      <c r="E67" s="7">
        <v>90</v>
      </c>
      <c r="F67" s="7">
        <v>60</v>
      </c>
      <c r="G67" s="1">
        <f>VLOOKUP(A:A,[1]TDSheet!$A:$G,7,0)</f>
        <v>0.6</v>
      </c>
      <c r="H67" s="1" t="e">
        <f>VLOOKUP(A:A,[1]TDSheet!$A:$H,8,0)</f>
        <v>#N/A</v>
      </c>
      <c r="I67" s="14">
        <f>VLOOKUP(A:A,[2]TDSheet!$A:$F,6,0)</f>
        <v>115</v>
      </c>
      <c r="J67" s="14">
        <f t="shared" si="8"/>
        <v>-25</v>
      </c>
      <c r="K67" s="14">
        <f>VLOOKUP(A:A,[1]TDSheet!$A:$T,20,0)</f>
        <v>40</v>
      </c>
      <c r="L67" s="14">
        <f>VLOOKUP(A:A,[1]TDSheet!$A:$O,15,0)</f>
        <v>0</v>
      </c>
      <c r="M67" s="14"/>
      <c r="N67" s="14"/>
      <c r="O67" s="14"/>
      <c r="P67" s="14"/>
      <c r="Q67" s="14"/>
      <c r="R67" s="14"/>
      <c r="S67" s="14">
        <f t="shared" si="9"/>
        <v>18</v>
      </c>
      <c r="T67" s="17">
        <v>40</v>
      </c>
      <c r="U67" s="18">
        <f t="shared" si="10"/>
        <v>7.7777777777777777</v>
      </c>
      <c r="V67" s="14">
        <f t="shared" si="11"/>
        <v>3.3333333333333335</v>
      </c>
      <c r="W67" s="14"/>
      <c r="X67" s="14"/>
      <c r="Y67" s="14">
        <f>VLOOKUP(A:A,[1]TDSheet!$A:$Z,26,0)</f>
        <v>24</v>
      </c>
      <c r="Z67" s="14">
        <f>VLOOKUP(A:A,[1]TDSheet!$A:$AA,27,0)</f>
        <v>16.600000000000001</v>
      </c>
      <c r="AA67" s="14">
        <f>VLOOKUP(A:A,[1]TDSheet!$A:$S,19,0)</f>
        <v>24.6</v>
      </c>
      <c r="AB67" s="14">
        <f>VLOOKUP(A:A,[3]TDSheet!$A:$D,4,0)</f>
        <v>9</v>
      </c>
      <c r="AC67" s="14" t="str">
        <f>VLOOKUP(A:A,[1]TDSheet!$A:$AC,29,0)</f>
        <v>увел</v>
      </c>
      <c r="AD67" s="14" t="e">
        <f>VLOOKUP(A:A,[1]TDSheet!$A:$AD,30,0)</f>
        <v>#N/A</v>
      </c>
      <c r="AE67" s="14">
        <f t="shared" si="12"/>
        <v>24</v>
      </c>
      <c r="AF67" s="14"/>
      <c r="AG67" s="14"/>
      <c r="AH67" s="14"/>
    </row>
    <row r="68" spans="1:34" s="1" customFormat="1" ht="11.1" customHeight="1" outlineLevel="1" x14ac:dyDescent="0.2">
      <c r="A68" s="6" t="s">
        <v>71</v>
      </c>
      <c r="B68" s="6" t="s">
        <v>9</v>
      </c>
      <c r="C68" s="7">
        <v>24.613</v>
      </c>
      <c r="D68" s="7">
        <v>307.178</v>
      </c>
      <c r="E68" s="7">
        <v>156.29900000000001</v>
      </c>
      <c r="F68" s="7">
        <v>117.51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153.6</v>
      </c>
      <c r="J68" s="14">
        <f t="shared" si="8"/>
        <v>2.6990000000000123</v>
      </c>
      <c r="K68" s="14">
        <f>VLOOKUP(A:A,[1]TDSheet!$A:$T,20,0)</f>
        <v>0</v>
      </c>
      <c r="L68" s="14">
        <f>VLOOKUP(A:A,[1]TDSheet!$A:$O,15,0)</f>
        <v>40</v>
      </c>
      <c r="M68" s="14"/>
      <c r="N68" s="14"/>
      <c r="O68" s="14"/>
      <c r="P68" s="14"/>
      <c r="Q68" s="14"/>
      <c r="R68" s="14"/>
      <c r="S68" s="14">
        <f t="shared" si="9"/>
        <v>31.259800000000002</v>
      </c>
      <c r="T68" s="17">
        <v>40</v>
      </c>
      <c r="U68" s="18">
        <f t="shared" si="10"/>
        <v>6.3183385690247533</v>
      </c>
      <c r="V68" s="14">
        <f t="shared" si="11"/>
        <v>3.7591411333405844</v>
      </c>
      <c r="W68" s="14"/>
      <c r="X68" s="14"/>
      <c r="Y68" s="14">
        <f>VLOOKUP(A:A,[1]TDSheet!$A:$Z,26,0)</f>
        <v>27.768000000000001</v>
      </c>
      <c r="Z68" s="14">
        <f>VLOOKUP(A:A,[1]TDSheet!$A:$AA,27,0)</f>
        <v>32.5732</v>
      </c>
      <c r="AA68" s="14">
        <f>VLOOKUP(A:A,[1]TDSheet!$A:$S,19,0)</f>
        <v>28.382799999999996</v>
      </c>
      <c r="AB68" s="14">
        <f>VLOOKUP(A:A,[3]TDSheet!$A:$D,4,0)</f>
        <v>26.352</v>
      </c>
      <c r="AC68" s="14" t="str">
        <f>VLOOKUP(A:A,[1]TDSheet!$A:$AC,29,0)</f>
        <v>увел</v>
      </c>
      <c r="AD68" s="14" t="e">
        <f>VLOOKUP(A:A,[1]TDSheet!$A:$AD,30,0)</f>
        <v>#N/A</v>
      </c>
      <c r="AE68" s="14">
        <f t="shared" si="12"/>
        <v>40</v>
      </c>
      <c r="AF68" s="14"/>
      <c r="AG68" s="14"/>
      <c r="AH68" s="14"/>
    </row>
    <row r="69" spans="1:34" s="1" customFormat="1" ht="11.1" customHeight="1" outlineLevel="1" x14ac:dyDescent="0.2">
      <c r="A69" s="6" t="s">
        <v>72</v>
      </c>
      <c r="B69" s="6" t="s">
        <v>8</v>
      </c>
      <c r="C69" s="7">
        <v>860</v>
      </c>
      <c r="D69" s="7">
        <v>7835</v>
      </c>
      <c r="E69" s="7">
        <v>3374</v>
      </c>
      <c r="F69" s="7">
        <v>1965</v>
      </c>
      <c r="G69" s="1">
        <f>VLOOKUP(A:A,[1]TDSheet!$A:$G,7,0)</f>
        <v>0.4</v>
      </c>
      <c r="H69" s="1" t="e">
        <f>VLOOKUP(A:A,[1]TDSheet!$A:$H,8,0)</f>
        <v>#N/A</v>
      </c>
      <c r="I69" s="14">
        <f>VLOOKUP(A:A,[2]TDSheet!$A:$F,6,0)</f>
        <v>3380</v>
      </c>
      <c r="J69" s="14">
        <f t="shared" si="8"/>
        <v>-6</v>
      </c>
      <c r="K69" s="14">
        <f>VLOOKUP(A:A,[1]TDSheet!$A:$T,20,0)</f>
        <v>480</v>
      </c>
      <c r="L69" s="14">
        <f>VLOOKUP(A:A,[1]TDSheet!$A:$O,15,0)</f>
        <v>480</v>
      </c>
      <c r="M69" s="14"/>
      <c r="N69" s="14"/>
      <c r="O69" s="14"/>
      <c r="P69" s="14"/>
      <c r="Q69" s="14"/>
      <c r="R69" s="14"/>
      <c r="S69" s="14">
        <f t="shared" si="9"/>
        <v>674.8</v>
      </c>
      <c r="T69" s="17">
        <v>1200</v>
      </c>
      <c r="U69" s="18">
        <f t="shared" si="10"/>
        <v>6.1129223473621819</v>
      </c>
      <c r="V69" s="14">
        <f t="shared" si="11"/>
        <v>2.9119739181979849</v>
      </c>
      <c r="W69" s="14"/>
      <c r="X69" s="14"/>
      <c r="Y69" s="14">
        <f>VLOOKUP(A:A,[1]TDSheet!$A:$Z,26,0)</f>
        <v>595.79999999999995</v>
      </c>
      <c r="Z69" s="14">
        <f>VLOOKUP(A:A,[1]TDSheet!$A:$AA,27,0)</f>
        <v>577.20000000000005</v>
      </c>
      <c r="AA69" s="14">
        <f>VLOOKUP(A:A,[1]TDSheet!$A:$S,19,0)</f>
        <v>592.20000000000005</v>
      </c>
      <c r="AB69" s="14">
        <f>VLOOKUP(A:A,[3]TDSheet!$A:$D,4,0)</f>
        <v>843</v>
      </c>
      <c r="AC69" s="14" t="str">
        <f>VLOOKUP(A:A,[1]TDSheet!$A:$AC,29,0)</f>
        <v>м840</v>
      </c>
      <c r="AD69" s="14" t="e">
        <f>VLOOKUP(A:A,[1]TDSheet!$A:$AD,30,0)</f>
        <v>#N/A</v>
      </c>
      <c r="AE69" s="14">
        <f t="shared" si="12"/>
        <v>480</v>
      </c>
      <c r="AF69" s="14"/>
      <c r="AG69" s="14"/>
      <c r="AH69" s="14"/>
    </row>
    <row r="70" spans="1:34" s="1" customFormat="1" ht="11.1" customHeight="1" outlineLevel="1" x14ac:dyDescent="0.2">
      <c r="A70" s="6" t="s">
        <v>73</v>
      </c>
      <c r="B70" s="6" t="s">
        <v>8</v>
      </c>
      <c r="C70" s="7">
        <v>-6</v>
      </c>
      <c r="D70" s="7">
        <v>12492</v>
      </c>
      <c r="E70" s="7">
        <v>8276</v>
      </c>
      <c r="F70" s="7">
        <v>4056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8381</v>
      </c>
      <c r="J70" s="14">
        <f t="shared" si="8"/>
        <v>-105</v>
      </c>
      <c r="K70" s="14">
        <f>VLOOKUP(A:A,[1]TDSheet!$A:$T,20,0)</f>
        <v>1000</v>
      </c>
      <c r="L70" s="14">
        <f>VLOOKUP(A:A,[1]TDSheet!$A:$O,15,0)</f>
        <v>1200</v>
      </c>
      <c r="M70" s="14"/>
      <c r="N70" s="14"/>
      <c r="O70" s="14"/>
      <c r="P70" s="14"/>
      <c r="Q70" s="14"/>
      <c r="R70" s="14"/>
      <c r="S70" s="14">
        <f t="shared" si="9"/>
        <v>1655.2</v>
      </c>
      <c r="T70" s="17">
        <v>2800</v>
      </c>
      <c r="U70" s="18">
        <f t="shared" si="10"/>
        <v>5.4712421459642337</v>
      </c>
      <c r="V70" s="14">
        <f t="shared" si="11"/>
        <v>2.4504591590140166</v>
      </c>
      <c r="W70" s="14"/>
      <c r="X70" s="14"/>
      <c r="Y70" s="14">
        <f>VLOOKUP(A:A,[1]TDSheet!$A:$Z,26,0)</f>
        <v>999.4</v>
      </c>
      <c r="Z70" s="14">
        <f>VLOOKUP(A:A,[1]TDSheet!$A:$AA,27,0)</f>
        <v>1138.4000000000001</v>
      </c>
      <c r="AA70" s="14">
        <f>VLOOKUP(A:A,[1]TDSheet!$A:$S,19,0)</f>
        <v>1307.4000000000001</v>
      </c>
      <c r="AB70" s="14">
        <f>VLOOKUP(A:A,[3]TDSheet!$A:$D,4,0)</f>
        <v>1281</v>
      </c>
      <c r="AC70" s="16" t="s">
        <v>119</v>
      </c>
      <c r="AD70" s="14" t="e">
        <f>VLOOKUP(A:A,[1]TDSheet!$A:$AD,30,0)</f>
        <v>#N/A</v>
      </c>
      <c r="AE70" s="14">
        <f t="shared" si="12"/>
        <v>1148</v>
      </c>
      <c r="AF70" s="14"/>
      <c r="AG70" s="14"/>
      <c r="AH70" s="14"/>
    </row>
    <row r="71" spans="1:34" s="1" customFormat="1" ht="11.1" customHeight="1" outlineLevel="1" x14ac:dyDescent="0.2">
      <c r="A71" s="6" t="s">
        <v>74</v>
      </c>
      <c r="B71" s="6" t="s">
        <v>9</v>
      </c>
      <c r="C71" s="7">
        <v>72.400999999999996</v>
      </c>
      <c r="D71" s="7">
        <v>347.69600000000003</v>
      </c>
      <c r="E71" s="7">
        <v>185.98099999999999</v>
      </c>
      <c r="F71" s="7">
        <v>191.94399999999999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193.7</v>
      </c>
      <c r="J71" s="14">
        <f t="shared" si="8"/>
        <v>-7.7189999999999941</v>
      </c>
      <c r="K71" s="14">
        <f>VLOOKUP(A:A,[1]TDSheet!$A:$T,20,0)</f>
        <v>50</v>
      </c>
      <c r="L71" s="14">
        <f>VLOOKUP(A:A,[1]TDSheet!$A:$O,15,0)</f>
        <v>0</v>
      </c>
      <c r="M71" s="14"/>
      <c r="N71" s="14"/>
      <c r="O71" s="14"/>
      <c r="P71" s="14"/>
      <c r="Q71" s="14"/>
      <c r="R71" s="14"/>
      <c r="S71" s="14">
        <f t="shared" si="9"/>
        <v>37.196199999999997</v>
      </c>
      <c r="T71" s="17"/>
      <c r="U71" s="18">
        <f t="shared" si="10"/>
        <v>6.5045354095310817</v>
      </c>
      <c r="V71" s="14">
        <f t="shared" si="11"/>
        <v>5.1603120748893705</v>
      </c>
      <c r="W71" s="14"/>
      <c r="X71" s="14"/>
      <c r="Y71" s="14">
        <f>VLOOKUP(A:A,[1]TDSheet!$A:$Z,26,0)</f>
        <v>45.101999999999997</v>
      </c>
      <c r="Z71" s="14">
        <f>VLOOKUP(A:A,[1]TDSheet!$A:$AA,27,0)</f>
        <v>37.456200000000003</v>
      </c>
      <c r="AA71" s="14">
        <f>VLOOKUP(A:A,[1]TDSheet!$A:$S,19,0)</f>
        <v>42.918599999999998</v>
      </c>
      <c r="AB71" s="14">
        <f>VLOOKUP(A:A,[3]TDSheet!$A:$D,4,0)</f>
        <v>45.247999999999998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2"/>
        <v>0</v>
      </c>
      <c r="AF71" s="14"/>
      <c r="AG71" s="14"/>
      <c r="AH71" s="14"/>
    </row>
    <row r="72" spans="1:34" s="1" customFormat="1" ht="11.1" customHeight="1" outlineLevel="1" x14ac:dyDescent="0.2">
      <c r="A72" s="6" t="s">
        <v>75</v>
      </c>
      <c r="B72" s="6" t="s">
        <v>8</v>
      </c>
      <c r="C72" s="7">
        <v>119</v>
      </c>
      <c r="D72" s="7">
        <v>831</v>
      </c>
      <c r="E72" s="7">
        <v>224</v>
      </c>
      <c r="F72" s="7">
        <v>467</v>
      </c>
      <c r="G72" s="1">
        <f>VLOOKUP(A:A,[1]TDSheet!$A:$G,7,0)</f>
        <v>0.3</v>
      </c>
      <c r="H72" s="1">
        <f>VLOOKUP(A:A,[1]TDSheet!$A:$H,8,0)</f>
        <v>50</v>
      </c>
      <c r="I72" s="14">
        <f>VLOOKUP(A:A,[2]TDSheet!$A:$F,6,0)</f>
        <v>312</v>
      </c>
      <c r="J72" s="14">
        <f t="shared" ref="J72:J95" si="13">E72-I72</f>
        <v>-88</v>
      </c>
      <c r="K72" s="14">
        <f>VLOOKUP(A:A,[1]TDSheet!$A:$T,20,0)</f>
        <v>120</v>
      </c>
      <c r="L72" s="14">
        <f>VLOOKUP(A:A,[1]TDSheet!$A:$O,15,0)</f>
        <v>0</v>
      </c>
      <c r="M72" s="14"/>
      <c r="N72" s="14"/>
      <c r="O72" s="14"/>
      <c r="P72" s="14"/>
      <c r="Q72" s="14"/>
      <c r="R72" s="14"/>
      <c r="S72" s="14">
        <f t="shared" ref="S72:S95" si="14">E72/5</f>
        <v>44.8</v>
      </c>
      <c r="T72" s="17"/>
      <c r="U72" s="18">
        <f t="shared" ref="U72:U95" si="15">(F72+K72+L72+T72)/S72</f>
        <v>13.102678571428573</v>
      </c>
      <c r="V72" s="14">
        <f t="shared" ref="V72:V95" si="16">F72/S72</f>
        <v>10.424107142857144</v>
      </c>
      <c r="W72" s="14"/>
      <c r="X72" s="14"/>
      <c r="Y72" s="14">
        <f>VLOOKUP(A:A,[1]TDSheet!$A:$Z,26,0)</f>
        <v>72.599999999999994</v>
      </c>
      <c r="Z72" s="14">
        <f>VLOOKUP(A:A,[1]TDSheet!$A:$AA,27,0)</f>
        <v>79</v>
      </c>
      <c r="AA72" s="14">
        <f>VLOOKUP(A:A,[1]TDSheet!$A:$S,19,0)</f>
        <v>71.8</v>
      </c>
      <c r="AB72" s="14">
        <f>VLOOKUP(A:A,[3]TDSheet!$A:$D,4,0)</f>
        <v>13</v>
      </c>
      <c r="AC72" s="14" t="str">
        <f>VLOOKUP(A:A,[1]TDSheet!$A:$AC,29,0)</f>
        <v>Вит</v>
      </c>
      <c r="AD72" s="14" t="e">
        <f>VLOOKUP(A:A,[1]TDSheet!$A:$AD,30,0)</f>
        <v>#N/A</v>
      </c>
      <c r="AE72" s="14">
        <f t="shared" ref="AE72:AE95" si="17">T72*G72</f>
        <v>0</v>
      </c>
      <c r="AF72" s="14"/>
      <c r="AG72" s="14"/>
      <c r="AH72" s="14"/>
    </row>
    <row r="73" spans="1:34" s="1" customFormat="1" ht="11.1" customHeight="1" outlineLevel="1" x14ac:dyDescent="0.2">
      <c r="A73" s="6" t="s">
        <v>76</v>
      </c>
      <c r="B73" s="6" t="s">
        <v>8</v>
      </c>
      <c r="C73" s="7">
        <v>344</v>
      </c>
      <c r="D73" s="7">
        <v>1477</v>
      </c>
      <c r="E73" s="7">
        <v>862</v>
      </c>
      <c r="F73" s="7">
        <v>930</v>
      </c>
      <c r="G73" s="1">
        <f>VLOOKUP(A:A,[1]TDSheet!$A:$G,7,0)</f>
        <v>0.3</v>
      </c>
      <c r="H73" s="1" t="e">
        <f>VLOOKUP(A:A,[1]TDSheet!$A:$H,8,0)</f>
        <v>#N/A</v>
      </c>
      <c r="I73" s="14">
        <f>VLOOKUP(A:A,[2]TDSheet!$A:$F,6,0)</f>
        <v>865</v>
      </c>
      <c r="J73" s="14">
        <f t="shared" si="13"/>
        <v>-3</v>
      </c>
      <c r="K73" s="14">
        <f>VLOOKUP(A:A,[1]TDSheet!$A:$T,20,0)</f>
        <v>120</v>
      </c>
      <c r="L73" s="14">
        <f>VLOOKUP(A:A,[1]TDSheet!$A:$O,15,0)</f>
        <v>120</v>
      </c>
      <c r="M73" s="14"/>
      <c r="N73" s="14"/>
      <c r="O73" s="14"/>
      <c r="P73" s="14"/>
      <c r="Q73" s="14"/>
      <c r="R73" s="14"/>
      <c r="S73" s="14">
        <f t="shared" si="14"/>
        <v>172.4</v>
      </c>
      <c r="T73" s="17"/>
      <c r="U73" s="18">
        <f t="shared" si="15"/>
        <v>6.7865429234338741</v>
      </c>
      <c r="V73" s="14">
        <f t="shared" si="16"/>
        <v>5.3944315545243615</v>
      </c>
      <c r="W73" s="14"/>
      <c r="X73" s="14"/>
      <c r="Y73" s="14">
        <f>VLOOKUP(A:A,[1]TDSheet!$A:$Z,26,0)</f>
        <v>172</v>
      </c>
      <c r="Z73" s="14">
        <f>VLOOKUP(A:A,[1]TDSheet!$A:$AA,27,0)</f>
        <v>156.80000000000001</v>
      </c>
      <c r="AA73" s="14">
        <f>VLOOKUP(A:A,[1]TDSheet!$A:$S,19,0)</f>
        <v>186</v>
      </c>
      <c r="AB73" s="14">
        <f>VLOOKUP(A:A,[3]TDSheet!$A:$D,4,0)</f>
        <v>113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7"/>
        <v>0</v>
      </c>
      <c r="AF73" s="14"/>
      <c r="AG73" s="14"/>
      <c r="AH73" s="14"/>
    </row>
    <row r="74" spans="1:34" s="1" customFormat="1" ht="11.1" customHeight="1" outlineLevel="1" x14ac:dyDescent="0.2">
      <c r="A74" s="6" t="s">
        <v>77</v>
      </c>
      <c r="B74" s="6" t="s">
        <v>8</v>
      </c>
      <c r="C74" s="7">
        <v>210</v>
      </c>
      <c r="D74" s="7">
        <v>5102</v>
      </c>
      <c r="E74" s="7">
        <v>1535</v>
      </c>
      <c r="F74" s="7">
        <v>1248</v>
      </c>
      <c r="G74" s="1">
        <f>VLOOKUP(A:A,[1]TDSheet!$A:$G,7,0)</f>
        <v>0.14000000000000001</v>
      </c>
      <c r="H74" s="1" t="e">
        <f>VLOOKUP(A:A,[1]TDSheet!$A:$H,8,0)</f>
        <v>#N/A</v>
      </c>
      <c r="I74" s="14">
        <f>VLOOKUP(A:A,[2]TDSheet!$A:$F,6,0)</f>
        <v>1564</v>
      </c>
      <c r="J74" s="14">
        <f t="shared" si="13"/>
        <v>-29</v>
      </c>
      <c r="K74" s="14">
        <f>VLOOKUP(A:A,[1]TDSheet!$A:$T,20,0)</f>
        <v>240</v>
      </c>
      <c r="L74" s="14">
        <f>VLOOKUP(A:A,[1]TDSheet!$A:$O,15,0)</f>
        <v>240</v>
      </c>
      <c r="M74" s="14"/>
      <c r="N74" s="14"/>
      <c r="O74" s="14"/>
      <c r="P74" s="14"/>
      <c r="Q74" s="14"/>
      <c r="R74" s="14"/>
      <c r="S74" s="14">
        <f t="shared" si="14"/>
        <v>307</v>
      </c>
      <c r="T74" s="17">
        <v>240</v>
      </c>
      <c r="U74" s="18">
        <f t="shared" si="15"/>
        <v>6.4104234527687298</v>
      </c>
      <c r="V74" s="14">
        <f t="shared" si="16"/>
        <v>4.0651465798045603</v>
      </c>
      <c r="W74" s="14"/>
      <c r="X74" s="14"/>
      <c r="Y74" s="14">
        <f>VLOOKUP(A:A,[1]TDSheet!$A:$Z,26,0)</f>
        <v>272.2</v>
      </c>
      <c r="Z74" s="14">
        <f>VLOOKUP(A:A,[1]TDSheet!$A:$AA,27,0)</f>
        <v>240.6</v>
      </c>
      <c r="AA74" s="14">
        <f>VLOOKUP(A:A,[1]TDSheet!$A:$S,19,0)</f>
        <v>319.39999999999998</v>
      </c>
      <c r="AB74" s="14">
        <f>VLOOKUP(A:A,[3]TDSheet!$A:$D,4,0)</f>
        <v>476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7"/>
        <v>33.6</v>
      </c>
      <c r="AF74" s="14"/>
      <c r="AG74" s="14"/>
      <c r="AH74" s="14"/>
    </row>
    <row r="75" spans="1:34" s="1" customFormat="1" ht="11.1" customHeight="1" outlineLevel="1" x14ac:dyDescent="0.2">
      <c r="A75" s="6" t="s">
        <v>78</v>
      </c>
      <c r="B75" s="6" t="s">
        <v>8</v>
      </c>
      <c r="C75" s="7">
        <v>33</v>
      </c>
      <c r="D75" s="7">
        <v>89</v>
      </c>
      <c r="E75" s="7">
        <v>86</v>
      </c>
      <c r="F75" s="7"/>
      <c r="G75" s="1">
        <f>VLOOKUP(A:A,[1]TDSheet!$A:$G,7,0)</f>
        <v>0.09</v>
      </c>
      <c r="H75" s="1">
        <f>VLOOKUP(A:A,[1]TDSheet!$A:$H,8,0)</f>
        <v>60</v>
      </c>
      <c r="I75" s="14">
        <f>VLOOKUP(A:A,[2]TDSheet!$A:$F,6,0)</f>
        <v>110</v>
      </c>
      <c r="J75" s="14">
        <f t="shared" si="13"/>
        <v>-24</v>
      </c>
      <c r="K75" s="14">
        <f>VLOOKUP(A:A,[1]TDSheet!$A:$T,20,0)</f>
        <v>0</v>
      </c>
      <c r="L75" s="14">
        <f>VLOOKUP(A:A,[1]TDSheet!$A:$O,15,0)</f>
        <v>60</v>
      </c>
      <c r="M75" s="14"/>
      <c r="N75" s="14"/>
      <c r="O75" s="14"/>
      <c r="P75" s="14"/>
      <c r="Q75" s="14"/>
      <c r="R75" s="14"/>
      <c r="S75" s="14">
        <f t="shared" si="14"/>
        <v>17.2</v>
      </c>
      <c r="T75" s="17">
        <v>60</v>
      </c>
      <c r="U75" s="18">
        <f t="shared" si="15"/>
        <v>6.9767441860465116</v>
      </c>
      <c r="V75" s="14">
        <f t="shared" si="16"/>
        <v>0</v>
      </c>
      <c r="W75" s="14"/>
      <c r="X75" s="14"/>
      <c r="Y75" s="14">
        <f>VLOOKUP(A:A,[1]TDSheet!$A:$Z,26,0)</f>
        <v>23</v>
      </c>
      <c r="Z75" s="14">
        <f>VLOOKUP(A:A,[1]TDSheet!$A:$AA,27,0)</f>
        <v>24.6</v>
      </c>
      <c r="AA75" s="14">
        <f>VLOOKUP(A:A,[1]TDSheet!$A:$S,19,0)</f>
        <v>16.399999999999999</v>
      </c>
      <c r="AB75" s="14">
        <f>VLOOKUP(A:A,[3]TDSheet!$A:$D,4,0)</f>
        <v>24</v>
      </c>
      <c r="AC75" s="14" t="str">
        <f>VLOOKUP(A:A,[1]TDSheet!$A:$AC,29,0)</f>
        <v>Витал</v>
      </c>
      <c r="AD75" s="14" t="e">
        <f>VLOOKUP(A:A,[1]TDSheet!$A:$AD,30,0)</f>
        <v>#N/A</v>
      </c>
      <c r="AE75" s="14">
        <f t="shared" si="17"/>
        <v>5.3999999999999995</v>
      </c>
      <c r="AF75" s="14"/>
      <c r="AG75" s="14"/>
      <c r="AH75" s="14"/>
    </row>
    <row r="76" spans="1:34" s="1" customFormat="1" ht="11.1" customHeight="1" outlineLevel="1" x14ac:dyDescent="0.2">
      <c r="A76" s="6" t="s">
        <v>79</v>
      </c>
      <c r="B76" s="6" t="s">
        <v>8</v>
      </c>
      <c r="C76" s="7">
        <v>9</v>
      </c>
      <c r="D76" s="7"/>
      <c r="E76" s="7">
        <v>9</v>
      </c>
      <c r="F76" s="7">
        <v>-10</v>
      </c>
      <c r="G76" s="1">
        <f>VLOOKUP(A:A,[1]TDSheet!$A:$G,7,0)</f>
        <v>0.22</v>
      </c>
      <c r="H76" s="1">
        <f>VLOOKUP(A:A,[1]TDSheet!$A:$H,8,0)</f>
        <v>120</v>
      </c>
      <c r="I76" s="14">
        <f>VLOOKUP(A:A,[2]TDSheet!$A:$F,6,0)</f>
        <v>47</v>
      </c>
      <c r="J76" s="14">
        <f t="shared" si="13"/>
        <v>-38</v>
      </c>
      <c r="K76" s="14">
        <f>VLOOKUP(A:A,[1]TDSheet!$A:$T,20,0)</f>
        <v>0</v>
      </c>
      <c r="L76" s="14">
        <f>VLOOKUP(A:A,[1]TDSheet!$A:$O,15,0)</f>
        <v>0</v>
      </c>
      <c r="M76" s="14"/>
      <c r="N76" s="14"/>
      <c r="O76" s="14"/>
      <c r="P76" s="14"/>
      <c r="Q76" s="14"/>
      <c r="R76" s="14"/>
      <c r="S76" s="14">
        <f t="shared" si="14"/>
        <v>1.8</v>
      </c>
      <c r="T76" s="17">
        <v>120</v>
      </c>
      <c r="U76" s="18">
        <f t="shared" si="15"/>
        <v>61.111111111111107</v>
      </c>
      <c r="V76" s="14">
        <f t="shared" si="16"/>
        <v>-5.5555555555555554</v>
      </c>
      <c r="W76" s="14"/>
      <c r="X76" s="14"/>
      <c r="Y76" s="14">
        <f>VLOOKUP(A:A,[1]TDSheet!$A:$Z,26,0)</f>
        <v>23.8</v>
      </c>
      <c r="Z76" s="14">
        <f>VLOOKUP(A:A,[1]TDSheet!$A:$AA,27,0)</f>
        <v>11.8</v>
      </c>
      <c r="AA76" s="14">
        <f>VLOOKUP(A:A,[1]TDSheet!$A:$S,19,0)</f>
        <v>20.8</v>
      </c>
      <c r="AB76" s="14">
        <v>0</v>
      </c>
      <c r="AC76" s="14" t="str">
        <f>VLOOKUP(A:A,[1]TDSheet!$A:$AC,29,0)</f>
        <v>Вит</v>
      </c>
      <c r="AD76" s="14" t="e">
        <f>VLOOKUP(A:A,[1]TDSheet!$A:$AD,30,0)</f>
        <v>#N/A</v>
      </c>
      <c r="AE76" s="14">
        <f t="shared" si="17"/>
        <v>26.4</v>
      </c>
      <c r="AF76" s="14"/>
      <c r="AG76" s="14"/>
      <c r="AH76" s="14"/>
    </row>
    <row r="77" spans="1:34" s="1" customFormat="1" ht="11.1" customHeight="1" outlineLevel="1" x14ac:dyDescent="0.2">
      <c r="A77" s="6" t="s">
        <v>80</v>
      </c>
      <c r="B77" s="6" t="s">
        <v>8</v>
      </c>
      <c r="C77" s="7">
        <v>9</v>
      </c>
      <c r="D77" s="7">
        <v>110</v>
      </c>
      <c r="E77" s="7">
        <v>42</v>
      </c>
      <c r="F77" s="7">
        <v>57</v>
      </c>
      <c r="G77" s="1">
        <f>VLOOKUP(A:A,[1]TDSheet!$A:$G,7,0)</f>
        <v>0.84</v>
      </c>
      <c r="H77" s="1">
        <f>VLOOKUP(A:A,[1]TDSheet!$A:$H,8,0)</f>
        <v>50</v>
      </c>
      <c r="I77" s="14">
        <f>VLOOKUP(A:A,[2]TDSheet!$A:$F,6,0)</f>
        <v>57</v>
      </c>
      <c r="J77" s="14">
        <f t="shared" si="13"/>
        <v>-15</v>
      </c>
      <c r="K77" s="14">
        <f>VLOOKUP(A:A,[1]TDSheet!$A:$T,20,0)</f>
        <v>0</v>
      </c>
      <c r="L77" s="14">
        <f>VLOOKUP(A:A,[1]TDSheet!$A:$O,15,0)</f>
        <v>0</v>
      </c>
      <c r="M77" s="14"/>
      <c r="N77" s="14"/>
      <c r="O77" s="14"/>
      <c r="P77" s="14"/>
      <c r="Q77" s="14"/>
      <c r="R77" s="14"/>
      <c r="S77" s="14">
        <f t="shared" si="14"/>
        <v>8.4</v>
      </c>
      <c r="T77" s="17"/>
      <c r="U77" s="18">
        <f t="shared" si="15"/>
        <v>6.7857142857142856</v>
      </c>
      <c r="V77" s="14">
        <f t="shared" si="16"/>
        <v>6.7857142857142856</v>
      </c>
      <c r="W77" s="14"/>
      <c r="X77" s="14"/>
      <c r="Y77" s="14">
        <f>VLOOKUP(A:A,[1]TDSheet!$A:$Z,26,0)</f>
        <v>7</v>
      </c>
      <c r="Z77" s="14">
        <f>VLOOKUP(A:A,[1]TDSheet!$A:$AA,27,0)</f>
        <v>8.6</v>
      </c>
      <c r="AA77" s="14">
        <f>VLOOKUP(A:A,[1]TDSheet!$A:$S,19,0)</f>
        <v>9.1999999999999993</v>
      </c>
      <c r="AB77" s="14">
        <f>VLOOKUP(A:A,[3]TDSheet!$A:$D,4,0)</f>
        <v>9</v>
      </c>
      <c r="AC77" s="14" t="str">
        <f>VLOOKUP(A:A,[1]TDSheet!$A:$AC,29,0)</f>
        <v>увел</v>
      </c>
      <c r="AD77" s="14" t="e">
        <f>VLOOKUP(A:A,[1]TDSheet!$A:$AD,30,0)</f>
        <v>#N/A</v>
      </c>
      <c r="AE77" s="14">
        <f t="shared" si="17"/>
        <v>0</v>
      </c>
      <c r="AF77" s="14"/>
      <c r="AG77" s="14"/>
      <c r="AH77" s="14"/>
    </row>
    <row r="78" spans="1:34" s="1" customFormat="1" ht="11.1" customHeight="1" outlineLevel="1" x14ac:dyDescent="0.2">
      <c r="A78" s="6" t="s">
        <v>81</v>
      </c>
      <c r="B78" s="6" t="s">
        <v>8</v>
      </c>
      <c r="C78" s="7">
        <v>1417</v>
      </c>
      <c r="D78" s="7">
        <v>4657</v>
      </c>
      <c r="E78" s="7">
        <v>3621</v>
      </c>
      <c r="F78" s="7">
        <v>2396</v>
      </c>
      <c r="G78" s="1">
        <f>VLOOKUP(A:A,[1]TDSheet!$A:$G,7,0)</f>
        <v>0.35</v>
      </c>
      <c r="H78" s="1" t="e">
        <f>VLOOKUP(A:A,[1]TDSheet!$A:$H,8,0)</f>
        <v>#N/A</v>
      </c>
      <c r="I78" s="14">
        <f>VLOOKUP(A:A,[2]TDSheet!$A:$F,6,0)</f>
        <v>3658</v>
      </c>
      <c r="J78" s="14">
        <f t="shared" si="13"/>
        <v>-37</v>
      </c>
      <c r="K78" s="14">
        <f>VLOOKUP(A:A,[1]TDSheet!$A:$T,20,0)</f>
        <v>400</v>
      </c>
      <c r="L78" s="14">
        <f>VLOOKUP(A:A,[1]TDSheet!$A:$O,15,0)</f>
        <v>400</v>
      </c>
      <c r="M78" s="14"/>
      <c r="N78" s="14"/>
      <c r="O78" s="14"/>
      <c r="P78" s="14"/>
      <c r="Q78" s="14"/>
      <c r="R78" s="14"/>
      <c r="S78" s="14">
        <f t="shared" si="14"/>
        <v>724.2</v>
      </c>
      <c r="T78" s="17">
        <v>1600</v>
      </c>
      <c r="U78" s="18">
        <f t="shared" si="15"/>
        <v>6.6224799779066554</v>
      </c>
      <c r="V78" s="14">
        <f t="shared" si="16"/>
        <v>3.3084783209058268</v>
      </c>
      <c r="W78" s="14"/>
      <c r="X78" s="14"/>
      <c r="Y78" s="14">
        <f>VLOOKUP(A:A,[1]TDSheet!$A:$Z,26,0)</f>
        <v>774</v>
      </c>
      <c r="Z78" s="14">
        <f>VLOOKUP(A:A,[1]TDSheet!$A:$AA,27,0)</f>
        <v>755.2</v>
      </c>
      <c r="AA78" s="14">
        <f>VLOOKUP(A:A,[1]TDSheet!$A:$S,19,0)</f>
        <v>651.6</v>
      </c>
      <c r="AB78" s="14">
        <f>VLOOKUP(A:A,[3]TDSheet!$A:$D,4,0)</f>
        <v>692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7"/>
        <v>560</v>
      </c>
      <c r="AF78" s="14"/>
      <c r="AG78" s="14"/>
      <c r="AH78" s="14"/>
    </row>
    <row r="79" spans="1:34" s="1" customFormat="1" ht="11.1" customHeight="1" outlineLevel="1" x14ac:dyDescent="0.2">
      <c r="A79" s="6" t="s">
        <v>82</v>
      </c>
      <c r="B79" s="6" t="s">
        <v>9</v>
      </c>
      <c r="C79" s="7">
        <v>281.79399999999998</v>
      </c>
      <c r="D79" s="7">
        <v>1143.1079999999999</v>
      </c>
      <c r="E79" s="7">
        <v>584.30700000000002</v>
      </c>
      <c r="F79" s="7">
        <v>701.23900000000003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553.1</v>
      </c>
      <c r="J79" s="14">
        <f t="shared" si="13"/>
        <v>31.206999999999994</v>
      </c>
      <c r="K79" s="14">
        <f>VLOOKUP(A:A,[1]TDSheet!$A:$T,20,0)</f>
        <v>100</v>
      </c>
      <c r="L79" s="14">
        <f>VLOOKUP(A:A,[1]TDSheet!$A:$O,15,0)</f>
        <v>0</v>
      </c>
      <c r="M79" s="14"/>
      <c r="N79" s="14"/>
      <c r="O79" s="14"/>
      <c r="P79" s="14"/>
      <c r="Q79" s="14"/>
      <c r="R79" s="14"/>
      <c r="S79" s="14">
        <f t="shared" si="14"/>
        <v>116.8614</v>
      </c>
      <c r="T79" s="17"/>
      <c r="U79" s="18">
        <f t="shared" si="15"/>
        <v>6.8563186817888546</v>
      </c>
      <c r="V79" s="14">
        <f t="shared" si="16"/>
        <v>6.0006041344704073</v>
      </c>
      <c r="W79" s="14"/>
      <c r="X79" s="14"/>
      <c r="Y79" s="14">
        <f>VLOOKUP(A:A,[1]TDSheet!$A:$Z,26,0)</f>
        <v>121.9238</v>
      </c>
      <c r="Z79" s="14">
        <f>VLOOKUP(A:A,[1]TDSheet!$A:$AA,27,0)</f>
        <v>114.19539999999999</v>
      </c>
      <c r="AA79" s="14">
        <f>VLOOKUP(A:A,[1]TDSheet!$A:$S,19,0)</f>
        <v>128.9854</v>
      </c>
      <c r="AB79" s="14">
        <f>VLOOKUP(A:A,[3]TDSheet!$A:$D,4,0)</f>
        <v>82.965999999999994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7"/>
        <v>0</v>
      </c>
      <c r="AF79" s="14"/>
      <c r="AG79" s="14"/>
      <c r="AH79" s="14"/>
    </row>
    <row r="80" spans="1:34" s="1" customFormat="1" ht="11.1" customHeight="1" outlineLevel="1" x14ac:dyDescent="0.2">
      <c r="A80" s="6" t="s">
        <v>83</v>
      </c>
      <c r="B80" s="6" t="s">
        <v>8</v>
      </c>
      <c r="C80" s="7">
        <v>862</v>
      </c>
      <c r="D80" s="7">
        <v>8359</v>
      </c>
      <c r="E80" s="7">
        <v>5128</v>
      </c>
      <c r="F80" s="7">
        <v>3966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5228</v>
      </c>
      <c r="J80" s="14">
        <f t="shared" si="13"/>
        <v>-100</v>
      </c>
      <c r="K80" s="14">
        <f>VLOOKUP(A:A,[1]TDSheet!$A:$T,20,0)</f>
        <v>600</v>
      </c>
      <c r="L80" s="14">
        <f>VLOOKUP(A:A,[1]TDSheet!$A:$O,15,0)</f>
        <v>600</v>
      </c>
      <c r="M80" s="14"/>
      <c r="N80" s="14"/>
      <c r="O80" s="14"/>
      <c r="P80" s="14"/>
      <c r="Q80" s="14"/>
      <c r="R80" s="14"/>
      <c r="S80" s="14">
        <f t="shared" si="14"/>
        <v>1025.5999999999999</v>
      </c>
      <c r="T80" s="17">
        <v>1600</v>
      </c>
      <c r="U80" s="18">
        <f t="shared" si="15"/>
        <v>6.5971138845553829</v>
      </c>
      <c r="V80" s="14">
        <f t="shared" si="16"/>
        <v>3.867004680187208</v>
      </c>
      <c r="W80" s="14"/>
      <c r="X80" s="14"/>
      <c r="Y80" s="14">
        <f>VLOOKUP(A:A,[1]TDSheet!$A:$Z,26,0)</f>
        <v>921.4</v>
      </c>
      <c r="Z80" s="14">
        <f>VLOOKUP(A:A,[1]TDSheet!$A:$AA,27,0)</f>
        <v>966</v>
      </c>
      <c r="AA80" s="14">
        <f>VLOOKUP(A:A,[1]TDSheet!$A:$S,19,0)</f>
        <v>1003</v>
      </c>
      <c r="AB80" s="14">
        <f>VLOOKUP(A:A,[3]TDSheet!$A:$D,4,0)</f>
        <v>941</v>
      </c>
      <c r="AC80" s="14" t="e">
        <f>VLOOKUP(A:A,[1]TDSheet!$A:$AC,29,0)</f>
        <v>#N/A</v>
      </c>
      <c r="AD80" s="14" t="e">
        <f>VLOOKUP(A:A,[1]TDSheet!$A:$AD,30,0)</f>
        <v>#N/A</v>
      </c>
      <c r="AE80" s="14">
        <f t="shared" si="17"/>
        <v>560</v>
      </c>
      <c r="AF80" s="14"/>
      <c r="AG80" s="14"/>
      <c r="AH80" s="14"/>
    </row>
    <row r="81" spans="1:34" s="1" customFormat="1" ht="11.1" customHeight="1" outlineLevel="1" x14ac:dyDescent="0.2">
      <c r="A81" s="6" t="s">
        <v>84</v>
      </c>
      <c r="B81" s="6" t="s">
        <v>8</v>
      </c>
      <c r="C81" s="7">
        <v>153</v>
      </c>
      <c r="D81" s="7">
        <v>1977</v>
      </c>
      <c r="E81" s="7">
        <v>1215</v>
      </c>
      <c r="F81" s="7">
        <v>867</v>
      </c>
      <c r="G81" s="1">
        <f>VLOOKUP(A:A,[1]TDSheet!$A:$G,7,0)</f>
        <v>0.3</v>
      </c>
      <c r="H81" s="1" t="e">
        <f>VLOOKUP(A:A,[1]TDSheet!$A:$H,8,0)</f>
        <v>#N/A</v>
      </c>
      <c r="I81" s="14">
        <f>VLOOKUP(A:A,[2]TDSheet!$A:$F,6,0)</f>
        <v>1236</v>
      </c>
      <c r="J81" s="14">
        <f t="shared" si="13"/>
        <v>-21</v>
      </c>
      <c r="K81" s="14">
        <f>VLOOKUP(A:A,[1]TDSheet!$A:$T,20,0)</f>
        <v>120</v>
      </c>
      <c r="L81" s="14">
        <f>VLOOKUP(A:A,[1]TDSheet!$A:$O,15,0)</f>
        <v>240</v>
      </c>
      <c r="M81" s="14"/>
      <c r="N81" s="14"/>
      <c r="O81" s="14"/>
      <c r="P81" s="14"/>
      <c r="Q81" s="14"/>
      <c r="R81" s="14"/>
      <c r="S81" s="14">
        <f t="shared" si="14"/>
        <v>243</v>
      </c>
      <c r="T81" s="17">
        <v>360</v>
      </c>
      <c r="U81" s="18">
        <f t="shared" si="15"/>
        <v>6.5308641975308639</v>
      </c>
      <c r="V81" s="14">
        <f t="shared" si="16"/>
        <v>3.5679012345679011</v>
      </c>
      <c r="W81" s="14"/>
      <c r="X81" s="14"/>
      <c r="Y81" s="14">
        <f>VLOOKUP(A:A,[1]TDSheet!$A:$Z,26,0)</f>
        <v>227.4</v>
      </c>
      <c r="Z81" s="14">
        <f>VLOOKUP(A:A,[1]TDSheet!$A:$AA,27,0)</f>
        <v>222.2</v>
      </c>
      <c r="AA81" s="14">
        <f>VLOOKUP(A:A,[1]TDSheet!$A:$S,19,0)</f>
        <v>230.6</v>
      </c>
      <c r="AB81" s="14">
        <f>VLOOKUP(A:A,[3]TDSheet!$A:$D,4,0)</f>
        <v>184</v>
      </c>
      <c r="AC81" s="14" t="str">
        <f>VLOOKUP(A:A,[1]TDSheet!$A:$AC,29,0)</f>
        <v>Вит</v>
      </c>
      <c r="AD81" s="14" t="e">
        <f>VLOOKUP(A:A,[1]TDSheet!$A:$AD,30,0)</f>
        <v>#N/A</v>
      </c>
      <c r="AE81" s="14">
        <f t="shared" si="17"/>
        <v>108</v>
      </c>
      <c r="AF81" s="14"/>
      <c r="AG81" s="14"/>
      <c r="AH81" s="14"/>
    </row>
    <row r="82" spans="1:34" s="1" customFormat="1" ht="11.1" customHeight="1" outlineLevel="1" x14ac:dyDescent="0.2">
      <c r="A82" s="6" t="s">
        <v>85</v>
      </c>
      <c r="B82" s="6" t="s">
        <v>8</v>
      </c>
      <c r="C82" s="7">
        <v>5</v>
      </c>
      <c r="D82" s="7">
        <v>1</v>
      </c>
      <c r="E82" s="7">
        <v>0</v>
      </c>
      <c r="F82" s="7">
        <v>3</v>
      </c>
      <c r="G82" s="1">
        <f>VLOOKUP(A:A,[1]TDSheet!$A:$G,7,0)</f>
        <v>0.18</v>
      </c>
      <c r="H82" s="1" t="e">
        <f>VLOOKUP(A:A,[1]TDSheet!$A:$H,8,0)</f>
        <v>#N/A</v>
      </c>
      <c r="I82" s="14">
        <f>VLOOKUP(A:A,[2]TDSheet!$A:$F,6,0)</f>
        <v>3</v>
      </c>
      <c r="J82" s="14">
        <f t="shared" si="13"/>
        <v>-3</v>
      </c>
      <c r="K82" s="14">
        <f>VLOOKUP(A:A,[1]TDSheet!$A:$T,20,0)</f>
        <v>0</v>
      </c>
      <c r="L82" s="14">
        <f>VLOOKUP(A:A,[1]TDSheet!$A:$O,15,0)</f>
        <v>0</v>
      </c>
      <c r="M82" s="14"/>
      <c r="N82" s="14"/>
      <c r="O82" s="14"/>
      <c r="P82" s="14"/>
      <c r="Q82" s="14"/>
      <c r="R82" s="14"/>
      <c r="S82" s="14">
        <f t="shared" si="14"/>
        <v>0</v>
      </c>
      <c r="T82" s="17"/>
      <c r="U82" s="18" t="e">
        <f t="shared" si="15"/>
        <v>#DIV/0!</v>
      </c>
      <c r="V82" s="14" t="e">
        <f t="shared" si="16"/>
        <v>#DIV/0!</v>
      </c>
      <c r="W82" s="14"/>
      <c r="X82" s="14"/>
      <c r="Y82" s="14">
        <f>VLOOKUP(A:A,[1]TDSheet!$A:$Z,26,0)</f>
        <v>2.4</v>
      </c>
      <c r="Z82" s="14">
        <f>VLOOKUP(A:A,[1]TDSheet!$A:$AA,27,0)</f>
        <v>1.6</v>
      </c>
      <c r="AA82" s="14">
        <f>VLOOKUP(A:A,[1]TDSheet!$A:$S,19,0)</f>
        <v>0.2</v>
      </c>
      <c r="AB82" s="14">
        <v>0</v>
      </c>
      <c r="AC82" s="14" t="str">
        <f>VLOOKUP(A:A,[1]TDSheet!$A:$AC,29,0)</f>
        <v>Вит</v>
      </c>
      <c r="AD82" s="14" t="e">
        <f>VLOOKUP(A:A,[1]TDSheet!$A:$AD,30,0)</f>
        <v>#N/A</v>
      </c>
      <c r="AE82" s="14">
        <f t="shared" si="17"/>
        <v>0</v>
      </c>
      <c r="AF82" s="14"/>
      <c r="AG82" s="14"/>
      <c r="AH82" s="14"/>
    </row>
    <row r="83" spans="1:34" s="1" customFormat="1" ht="11.1" customHeight="1" outlineLevel="1" x14ac:dyDescent="0.2">
      <c r="A83" s="6" t="s">
        <v>86</v>
      </c>
      <c r="B83" s="6" t="s">
        <v>8</v>
      </c>
      <c r="C83" s="7">
        <v>31</v>
      </c>
      <c r="D83" s="7">
        <v>16</v>
      </c>
      <c r="E83" s="7">
        <v>44</v>
      </c>
      <c r="F83" s="7">
        <v>-1</v>
      </c>
      <c r="G83" s="1">
        <f>VLOOKUP(A:A,[1]TDSheet!$A:$G,7,0)</f>
        <v>0.18</v>
      </c>
      <c r="H83" s="1" t="e">
        <f>VLOOKUP(A:A,[1]TDSheet!$A:$H,8,0)</f>
        <v>#N/A</v>
      </c>
      <c r="I83" s="14">
        <f>VLOOKUP(A:A,[2]TDSheet!$A:$F,6,0)</f>
        <v>72</v>
      </c>
      <c r="J83" s="14">
        <f t="shared" si="13"/>
        <v>-28</v>
      </c>
      <c r="K83" s="14">
        <f>VLOOKUP(A:A,[1]TDSheet!$A:$T,20,0)</f>
        <v>40</v>
      </c>
      <c r="L83" s="14">
        <f>VLOOKUP(A:A,[1]TDSheet!$A:$O,15,0)</f>
        <v>40</v>
      </c>
      <c r="M83" s="14"/>
      <c r="N83" s="14"/>
      <c r="O83" s="14"/>
      <c r="P83" s="14"/>
      <c r="Q83" s="14"/>
      <c r="R83" s="14"/>
      <c r="S83" s="14">
        <f t="shared" si="14"/>
        <v>8.8000000000000007</v>
      </c>
      <c r="T83" s="17"/>
      <c r="U83" s="18">
        <f t="shared" si="15"/>
        <v>8.9772727272727266</v>
      </c>
      <c r="V83" s="14">
        <f t="shared" si="16"/>
        <v>-0.11363636363636363</v>
      </c>
      <c r="W83" s="14"/>
      <c r="X83" s="14"/>
      <c r="Y83" s="14">
        <f>VLOOKUP(A:A,[1]TDSheet!$A:$Z,26,0)</f>
        <v>23.2</v>
      </c>
      <c r="Z83" s="14">
        <f>VLOOKUP(A:A,[1]TDSheet!$A:$AA,27,0)</f>
        <v>17.600000000000001</v>
      </c>
      <c r="AA83" s="14">
        <f>VLOOKUP(A:A,[1]TDSheet!$A:$S,19,0)</f>
        <v>42</v>
      </c>
      <c r="AB83" s="14">
        <f>VLOOKUP(A:A,[3]TDSheet!$A:$D,4,0)</f>
        <v>2</v>
      </c>
      <c r="AC83" s="14" t="str">
        <f>VLOOKUP(A:A,[1]TDSheet!$A:$AC,29,0)</f>
        <v>Вит</v>
      </c>
      <c r="AD83" s="14" t="e">
        <f>VLOOKUP(A:A,[1]TDSheet!$A:$AD,30,0)</f>
        <v>#N/A</v>
      </c>
      <c r="AE83" s="14">
        <f t="shared" si="17"/>
        <v>0</v>
      </c>
      <c r="AF83" s="14"/>
      <c r="AG83" s="14"/>
      <c r="AH83" s="14"/>
    </row>
    <row r="84" spans="1:34" s="1" customFormat="1" ht="11.1" customHeight="1" outlineLevel="1" x14ac:dyDescent="0.2">
      <c r="A84" s="6" t="s">
        <v>87</v>
      </c>
      <c r="B84" s="6" t="s">
        <v>8</v>
      </c>
      <c r="C84" s="7">
        <v>682</v>
      </c>
      <c r="D84" s="7">
        <v>2493</v>
      </c>
      <c r="E84" s="7">
        <v>1807</v>
      </c>
      <c r="F84" s="7">
        <v>1318</v>
      </c>
      <c r="G84" s="1">
        <f>VLOOKUP(A:A,[1]TDSheet!$A:$G,7,0)</f>
        <v>0.3</v>
      </c>
      <c r="H84" s="1" t="e">
        <f>VLOOKUP(A:A,[1]TDSheet!$A:$H,8,0)</f>
        <v>#N/A</v>
      </c>
      <c r="I84" s="14">
        <f>VLOOKUP(A:A,[2]TDSheet!$A:$F,6,0)</f>
        <v>1856</v>
      </c>
      <c r="J84" s="14">
        <f t="shared" si="13"/>
        <v>-49</v>
      </c>
      <c r="K84" s="14">
        <f>VLOOKUP(A:A,[1]TDSheet!$A:$T,20,0)</f>
        <v>240</v>
      </c>
      <c r="L84" s="14">
        <f>VLOOKUP(A:A,[1]TDSheet!$A:$O,15,0)</f>
        <v>240</v>
      </c>
      <c r="M84" s="14"/>
      <c r="N84" s="14"/>
      <c r="O84" s="14"/>
      <c r="P84" s="14"/>
      <c r="Q84" s="14"/>
      <c r="R84" s="14"/>
      <c r="S84" s="14">
        <f t="shared" si="14"/>
        <v>361.4</v>
      </c>
      <c r="T84" s="17">
        <v>480</v>
      </c>
      <c r="U84" s="18">
        <f t="shared" si="15"/>
        <v>6.3032650802434977</v>
      </c>
      <c r="V84" s="14">
        <f t="shared" si="16"/>
        <v>3.6469286109573882</v>
      </c>
      <c r="W84" s="14"/>
      <c r="X84" s="14"/>
      <c r="Y84" s="14">
        <f>VLOOKUP(A:A,[1]TDSheet!$A:$Z,26,0)</f>
        <v>337.4</v>
      </c>
      <c r="Z84" s="14">
        <f>VLOOKUP(A:A,[1]TDSheet!$A:$AA,27,0)</f>
        <v>319</v>
      </c>
      <c r="AA84" s="14">
        <f>VLOOKUP(A:A,[1]TDSheet!$A:$S,19,0)</f>
        <v>336</v>
      </c>
      <c r="AB84" s="14">
        <f>VLOOKUP(A:A,[3]TDSheet!$A:$D,4,0)</f>
        <v>179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7"/>
        <v>144</v>
      </c>
      <c r="AF84" s="14"/>
      <c r="AG84" s="14"/>
      <c r="AH84" s="14"/>
    </row>
    <row r="85" spans="1:34" s="1" customFormat="1" ht="11.1" customHeight="1" outlineLevel="1" x14ac:dyDescent="0.2">
      <c r="A85" s="6" t="s">
        <v>88</v>
      </c>
      <c r="B85" s="6" t="s">
        <v>8</v>
      </c>
      <c r="C85" s="7">
        <v>886</v>
      </c>
      <c r="D85" s="7">
        <v>2578</v>
      </c>
      <c r="E85" s="7">
        <v>2095</v>
      </c>
      <c r="F85" s="7">
        <v>1301</v>
      </c>
      <c r="G85" s="1">
        <f>VLOOKUP(A:A,[1]TDSheet!$A:$G,7,0)</f>
        <v>0.28000000000000003</v>
      </c>
      <c r="H85" s="1" t="e">
        <f>VLOOKUP(A:A,[1]TDSheet!$A:$H,8,0)</f>
        <v>#N/A</v>
      </c>
      <c r="I85" s="14">
        <f>VLOOKUP(A:A,[2]TDSheet!$A:$F,6,0)</f>
        <v>2154</v>
      </c>
      <c r="J85" s="14">
        <f t="shared" si="13"/>
        <v>-59</v>
      </c>
      <c r="K85" s="14">
        <f>VLOOKUP(A:A,[1]TDSheet!$A:$T,20,0)</f>
        <v>200</v>
      </c>
      <c r="L85" s="14">
        <f>VLOOKUP(A:A,[1]TDSheet!$A:$O,15,0)</f>
        <v>400</v>
      </c>
      <c r="M85" s="14"/>
      <c r="N85" s="14"/>
      <c r="O85" s="14"/>
      <c r="P85" s="14"/>
      <c r="Q85" s="14"/>
      <c r="R85" s="14"/>
      <c r="S85" s="14">
        <f t="shared" si="14"/>
        <v>419</v>
      </c>
      <c r="T85" s="17">
        <v>880</v>
      </c>
      <c r="U85" s="18">
        <f t="shared" si="15"/>
        <v>6.6372315035799518</v>
      </c>
      <c r="V85" s="14">
        <f t="shared" si="16"/>
        <v>3.1050119331742243</v>
      </c>
      <c r="W85" s="14"/>
      <c r="X85" s="14"/>
      <c r="Y85" s="14">
        <f>VLOOKUP(A:A,[1]TDSheet!$A:$Z,26,0)</f>
        <v>407</v>
      </c>
      <c r="Z85" s="14">
        <f>VLOOKUP(A:A,[1]TDSheet!$A:$AA,27,0)</f>
        <v>358.2</v>
      </c>
      <c r="AA85" s="14">
        <f>VLOOKUP(A:A,[1]TDSheet!$A:$S,19,0)</f>
        <v>381.2</v>
      </c>
      <c r="AB85" s="14">
        <f>VLOOKUP(A:A,[3]TDSheet!$A:$D,4,0)</f>
        <v>519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17"/>
        <v>246.40000000000003</v>
      </c>
      <c r="AF85" s="14"/>
      <c r="AG85" s="14"/>
      <c r="AH85" s="14"/>
    </row>
    <row r="86" spans="1:34" s="1" customFormat="1" ht="11.1" customHeight="1" outlineLevel="1" x14ac:dyDescent="0.2">
      <c r="A86" s="6" t="s">
        <v>89</v>
      </c>
      <c r="B86" s="6" t="s">
        <v>8</v>
      </c>
      <c r="C86" s="7">
        <v>22</v>
      </c>
      <c r="D86" s="7">
        <v>126</v>
      </c>
      <c r="E86" s="7">
        <v>64</v>
      </c>
      <c r="F86" s="7">
        <v>83</v>
      </c>
      <c r="G86" s="1">
        <f>VLOOKUP(A:A,[1]TDSheet!$A:$G,7,0)</f>
        <v>0.35</v>
      </c>
      <c r="H86" s="1" t="e">
        <f>VLOOKUP(A:A,[1]TDSheet!$A:$H,8,0)</f>
        <v>#N/A</v>
      </c>
      <c r="I86" s="14">
        <f>VLOOKUP(A:A,[2]TDSheet!$A:$F,6,0)</f>
        <v>76</v>
      </c>
      <c r="J86" s="14">
        <f t="shared" si="13"/>
        <v>-12</v>
      </c>
      <c r="K86" s="14">
        <f>VLOOKUP(A:A,[1]TDSheet!$A:$T,20,0)</f>
        <v>40</v>
      </c>
      <c r="L86" s="14">
        <f>VLOOKUP(A:A,[1]TDSheet!$A:$O,15,0)</f>
        <v>0</v>
      </c>
      <c r="M86" s="14"/>
      <c r="N86" s="14"/>
      <c r="O86" s="14"/>
      <c r="P86" s="14"/>
      <c r="Q86" s="14"/>
      <c r="R86" s="14"/>
      <c r="S86" s="14">
        <f t="shared" si="14"/>
        <v>12.8</v>
      </c>
      <c r="T86" s="17"/>
      <c r="U86" s="18">
        <f t="shared" si="15"/>
        <v>9.609375</v>
      </c>
      <c r="V86" s="14">
        <f t="shared" si="16"/>
        <v>6.484375</v>
      </c>
      <c r="W86" s="14"/>
      <c r="X86" s="14"/>
      <c r="Y86" s="14">
        <f>VLOOKUP(A:A,[1]TDSheet!$A:$Z,26,0)</f>
        <v>5.2</v>
      </c>
      <c r="Z86" s="14">
        <f>VLOOKUP(A:A,[1]TDSheet!$A:$AA,27,0)</f>
        <v>5.2</v>
      </c>
      <c r="AA86" s="14">
        <f>VLOOKUP(A:A,[1]TDSheet!$A:$S,19,0)</f>
        <v>14.8</v>
      </c>
      <c r="AB86" s="14">
        <f>VLOOKUP(A:A,[3]TDSheet!$A:$D,4,0)</f>
        <v>22</v>
      </c>
      <c r="AC86" s="14" t="str">
        <f>VLOOKUP(A:A,[1]TDSheet!$A:$AC,29,0)</f>
        <v>увел</v>
      </c>
      <c r="AD86" s="14" t="e">
        <f>VLOOKUP(A:A,[1]TDSheet!$A:$AD,30,0)</f>
        <v>#N/A</v>
      </c>
      <c r="AE86" s="14">
        <f t="shared" si="17"/>
        <v>0</v>
      </c>
      <c r="AF86" s="14"/>
      <c r="AG86" s="14"/>
      <c r="AH86" s="14"/>
    </row>
    <row r="87" spans="1:34" s="1" customFormat="1" ht="11.1" customHeight="1" outlineLevel="1" x14ac:dyDescent="0.2">
      <c r="A87" s="6" t="s">
        <v>90</v>
      </c>
      <c r="B87" s="6" t="s">
        <v>8</v>
      </c>
      <c r="C87" s="7">
        <v>1697</v>
      </c>
      <c r="D87" s="7">
        <v>6191</v>
      </c>
      <c r="E87" s="7">
        <v>4592</v>
      </c>
      <c r="F87" s="7">
        <v>3198</v>
      </c>
      <c r="G87" s="1">
        <f>VLOOKUP(A:A,[1]TDSheet!$A:$G,7,0)</f>
        <v>0.28000000000000003</v>
      </c>
      <c r="H87" s="1">
        <f>VLOOKUP(A:A,[1]TDSheet!$A:$H,8,0)</f>
        <v>45</v>
      </c>
      <c r="I87" s="14">
        <f>VLOOKUP(A:A,[2]TDSheet!$A:$F,6,0)</f>
        <v>4670</v>
      </c>
      <c r="J87" s="14">
        <f t="shared" si="13"/>
        <v>-78</v>
      </c>
      <c r="K87" s="14">
        <f>VLOOKUP(A:A,[1]TDSheet!$A:$T,20,0)</f>
        <v>480</v>
      </c>
      <c r="L87" s="14">
        <f>VLOOKUP(A:A,[1]TDSheet!$A:$O,15,0)</f>
        <v>600</v>
      </c>
      <c r="M87" s="14"/>
      <c r="N87" s="14"/>
      <c r="O87" s="14"/>
      <c r="P87" s="14"/>
      <c r="Q87" s="14"/>
      <c r="R87" s="14"/>
      <c r="S87" s="14">
        <f t="shared" si="14"/>
        <v>918.4</v>
      </c>
      <c r="T87" s="17">
        <v>1600</v>
      </c>
      <c r="U87" s="18">
        <f t="shared" si="15"/>
        <v>6.4002613240418116</v>
      </c>
      <c r="V87" s="14">
        <f t="shared" si="16"/>
        <v>3.4821428571428572</v>
      </c>
      <c r="W87" s="14"/>
      <c r="X87" s="14"/>
      <c r="Y87" s="14">
        <f>VLOOKUP(A:A,[1]TDSheet!$A:$Z,26,0)</f>
        <v>837.2</v>
      </c>
      <c r="Z87" s="14">
        <f>VLOOKUP(A:A,[1]TDSheet!$A:$AA,27,0)</f>
        <v>745.6</v>
      </c>
      <c r="AA87" s="14">
        <f>VLOOKUP(A:A,[1]TDSheet!$A:$S,19,0)</f>
        <v>837.8</v>
      </c>
      <c r="AB87" s="14">
        <f>VLOOKUP(A:A,[3]TDSheet!$A:$D,4,0)</f>
        <v>783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448.00000000000006</v>
      </c>
      <c r="AF87" s="14"/>
      <c r="AG87" s="14"/>
      <c r="AH87" s="14"/>
    </row>
    <row r="88" spans="1:34" s="1" customFormat="1" ht="11.1" customHeight="1" outlineLevel="1" x14ac:dyDescent="0.2">
      <c r="A88" s="6" t="s">
        <v>91</v>
      </c>
      <c r="B88" s="6" t="s">
        <v>8</v>
      </c>
      <c r="C88" s="7">
        <v>646</v>
      </c>
      <c r="D88" s="7">
        <v>1698</v>
      </c>
      <c r="E88" s="7">
        <v>1423</v>
      </c>
      <c r="F88" s="7">
        <v>882</v>
      </c>
      <c r="G88" s="1">
        <f>VLOOKUP(A:A,[1]TDSheet!$A:$G,7,0)</f>
        <v>0.28000000000000003</v>
      </c>
      <c r="H88" s="1" t="e">
        <f>VLOOKUP(A:A,[1]TDSheet!$A:$H,8,0)</f>
        <v>#N/A</v>
      </c>
      <c r="I88" s="14">
        <f>VLOOKUP(A:A,[2]TDSheet!$A:$F,6,0)</f>
        <v>1457</v>
      </c>
      <c r="J88" s="14">
        <f t="shared" si="13"/>
        <v>-34</v>
      </c>
      <c r="K88" s="14">
        <f>VLOOKUP(A:A,[1]TDSheet!$A:$T,20,0)</f>
        <v>120</v>
      </c>
      <c r="L88" s="14">
        <f>VLOOKUP(A:A,[1]TDSheet!$A:$O,15,0)</f>
        <v>120</v>
      </c>
      <c r="M88" s="14"/>
      <c r="N88" s="14"/>
      <c r="O88" s="14"/>
      <c r="P88" s="14"/>
      <c r="Q88" s="14"/>
      <c r="R88" s="14"/>
      <c r="S88" s="14">
        <f t="shared" si="14"/>
        <v>284.60000000000002</v>
      </c>
      <c r="T88" s="17">
        <v>720</v>
      </c>
      <c r="U88" s="18">
        <f t="shared" si="15"/>
        <v>6.472241742796907</v>
      </c>
      <c r="V88" s="14">
        <f t="shared" si="16"/>
        <v>3.0990864371047082</v>
      </c>
      <c r="W88" s="14"/>
      <c r="X88" s="14"/>
      <c r="Y88" s="14">
        <f>VLOOKUP(A:A,[1]TDSheet!$A:$Z,26,0)</f>
        <v>271</v>
      </c>
      <c r="Z88" s="14">
        <f>VLOOKUP(A:A,[1]TDSheet!$A:$AA,27,0)</f>
        <v>240.2</v>
      </c>
      <c r="AA88" s="14">
        <f>VLOOKUP(A:A,[1]TDSheet!$A:$S,19,0)</f>
        <v>249.6</v>
      </c>
      <c r="AB88" s="14">
        <f>VLOOKUP(A:A,[3]TDSheet!$A:$D,4,0)</f>
        <v>310</v>
      </c>
      <c r="AC88" s="14" t="str">
        <f>VLOOKUP(A:A,[1]TDSheet!$A:$AC,29,0)</f>
        <v>Мерч</v>
      </c>
      <c r="AD88" s="14" t="e">
        <f>VLOOKUP(A:A,[1]TDSheet!$A:$AD,30,0)</f>
        <v>#N/A</v>
      </c>
      <c r="AE88" s="14">
        <f t="shared" si="17"/>
        <v>201.60000000000002</v>
      </c>
      <c r="AF88" s="14"/>
      <c r="AG88" s="14"/>
      <c r="AH88" s="14"/>
    </row>
    <row r="89" spans="1:34" s="1" customFormat="1" ht="11.1" customHeight="1" outlineLevel="1" x14ac:dyDescent="0.2">
      <c r="A89" s="6" t="s">
        <v>92</v>
      </c>
      <c r="B89" s="6" t="s">
        <v>8</v>
      </c>
      <c r="C89" s="7">
        <v>3</v>
      </c>
      <c r="D89" s="7">
        <v>247</v>
      </c>
      <c r="E89" s="7">
        <v>110</v>
      </c>
      <c r="F89" s="7">
        <v>137</v>
      </c>
      <c r="G89" s="1">
        <f>VLOOKUP(A:A,[1]TDSheet!$A:$G,7,0)</f>
        <v>0.4</v>
      </c>
      <c r="H89" s="1" t="e">
        <f>VLOOKUP(A:A,[1]TDSheet!$A:$H,8,0)</f>
        <v>#N/A</v>
      </c>
      <c r="I89" s="14">
        <f>VLOOKUP(A:A,[2]TDSheet!$A:$F,6,0)</f>
        <v>116</v>
      </c>
      <c r="J89" s="14">
        <f t="shared" si="13"/>
        <v>-6</v>
      </c>
      <c r="K89" s="14">
        <f>VLOOKUP(A:A,[1]TDSheet!$A:$T,20,0)</f>
        <v>0</v>
      </c>
      <c r="L89" s="14">
        <f>VLOOKUP(A:A,[1]TDSheet!$A:$O,15,0)</f>
        <v>40</v>
      </c>
      <c r="M89" s="14"/>
      <c r="N89" s="14"/>
      <c r="O89" s="14"/>
      <c r="P89" s="14"/>
      <c r="Q89" s="14"/>
      <c r="R89" s="14"/>
      <c r="S89" s="14">
        <f t="shared" si="14"/>
        <v>22</v>
      </c>
      <c r="T89" s="17"/>
      <c r="U89" s="18">
        <f t="shared" si="15"/>
        <v>8.045454545454545</v>
      </c>
      <c r="V89" s="14">
        <f t="shared" si="16"/>
        <v>6.2272727272727275</v>
      </c>
      <c r="W89" s="14"/>
      <c r="X89" s="14"/>
      <c r="Y89" s="14">
        <f>VLOOKUP(A:A,[1]TDSheet!$A:$Z,26,0)</f>
        <v>21.4</v>
      </c>
      <c r="Z89" s="14">
        <f>VLOOKUP(A:A,[1]TDSheet!$A:$AA,27,0)</f>
        <v>18</v>
      </c>
      <c r="AA89" s="14">
        <f>VLOOKUP(A:A,[1]TDSheet!$A:$S,19,0)</f>
        <v>26</v>
      </c>
      <c r="AB89" s="14">
        <f>VLOOKUP(A:A,[3]TDSheet!$A:$D,4,0)</f>
        <v>39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0</v>
      </c>
      <c r="AF89" s="14"/>
      <c r="AG89" s="14"/>
      <c r="AH89" s="14"/>
    </row>
    <row r="90" spans="1:34" s="1" customFormat="1" ht="11.1" customHeight="1" outlineLevel="1" x14ac:dyDescent="0.2">
      <c r="A90" s="6" t="s">
        <v>93</v>
      </c>
      <c r="B90" s="6" t="s">
        <v>9</v>
      </c>
      <c r="C90" s="7">
        <v>45.84</v>
      </c>
      <c r="D90" s="7">
        <v>362.73</v>
      </c>
      <c r="E90" s="7">
        <v>148.18299999999999</v>
      </c>
      <c r="F90" s="7">
        <v>146.035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167.2</v>
      </c>
      <c r="J90" s="14">
        <f t="shared" si="13"/>
        <v>-19.016999999999996</v>
      </c>
      <c r="K90" s="14">
        <f>VLOOKUP(A:A,[1]TDSheet!$A:$T,20,0)</f>
        <v>0</v>
      </c>
      <c r="L90" s="14">
        <f>VLOOKUP(A:A,[1]TDSheet!$A:$O,15,0)</f>
        <v>30</v>
      </c>
      <c r="M90" s="14"/>
      <c r="N90" s="14"/>
      <c r="O90" s="14"/>
      <c r="P90" s="14"/>
      <c r="Q90" s="14"/>
      <c r="R90" s="14"/>
      <c r="S90" s="14">
        <f t="shared" si="14"/>
        <v>29.636599999999998</v>
      </c>
      <c r="T90" s="17">
        <v>30</v>
      </c>
      <c r="U90" s="18">
        <f t="shared" si="15"/>
        <v>6.9520457812299661</v>
      </c>
      <c r="V90" s="14">
        <f t="shared" si="16"/>
        <v>4.9275220504376351</v>
      </c>
      <c r="W90" s="14"/>
      <c r="X90" s="14"/>
      <c r="Y90" s="14">
        <f>VLOOKUP(A:A,[1]TDSheet!$A:$Z,26,0)</f>
        <v>1.4128000000000001</v>
      </c>
      <c r="Z90" s="14">
        <f>VLOOKUP(A:A,[1]TDSheet!$A:$AA,27,0)</f>
        <v>41.875399999999999</v>
      </c>
      <c r="AA90" s="14">
        <f>VLOOKUP(A:A,[1]TDSheet!$A:$S,19,0)</f>
        <v>27.032</v>
      </c>
      <c r="AB90" s="14">
        <f>VLOOKUP(A:A,[3]TDSheet!$A:$D,4,0)</f>
        <v>21.873999999999999</v>
      </c>
      <c r="AC90" s="14" t="str">
        <f>VLOOKUP(A:A,[1]TDSheet!$A:$AC,29,0)</f>
        <v>Вит</v>
      </c>
      <c r="AD90" s="14" t="e">
        <f>VLOOKUP(A:A,[1]TDSheet!$A:$AD,30,0)</f>
        <v>#N/A</v>
      </c>
      <c r="AE90" s="14">
        <f t="shared" si="17"/>
        <v>30</v>
      </c>
      <c r="AF90" s="14"/>
      <c r="AG90" s="14"/>
      <c r="AH90" s="14"/>
    </row>
    <row r="91" spans="1:34" s="1" customFormat="1" ht="11.1" customHeight="1" outlineLevel="1" x14ac:dyDescent="0.2">
      <c r="A91" s="6" t="s">
        <v>94</v>
      </c>
      <c r="B91" s="6" t="s">
        <v>8</v>
      </c>
      <c r="C91" s="7">
        <v>64</v>
      </c>
      <c r="D91" s="7">
        <v>485</v>
      </c>
      <c r="E91" s="7">
        <v>334</v>
      </c>
      <c r="F91" s="7">
        <v>154</v>
      </c>
      <c r="G91" s="1">
        <f>VLOOKUP(A:A,[1]TDSheet!$A:$G,7,0)</f>
        <v>0.33</v>
      </c>
      <c r="H91" s="1">
        <f>VLOOKUP(A:A,[1]TDSheet!$A:$H,8,0)</f>
        <v>30</v>
      </c>
      <c r="I91" s="14">
        <f>VLOOKUP(A:A,[2]TDSheet!$A:$F,6,0)</f>
        <v>340</v>
      </c>
      <c r="J91" s="14">
        <f t="shared" si="13"/>
        <v>-6</v>
      </c>
      <c r="K91" s="14">
        <f>VLOOKUP(A:A,[1]TDSheet!$A:$T,20,0)</f>
        <v>30</v>
      </c>
      <c r="L91" s="14">
        <f>VLOOKUP(A:A,[1]TDSheet!$A:$O,15,0)</f>
        <v>30</v>
      </c>
      <c r="M91" s="14"/>
      <c r="N91" s="14"/>
      <c r="O91" s="14"/>
      <c r="P91" s="14"/>
      <c r="Q91" s="14"/>
      <c r="R91" s="14"/>
      <c r="S91" s="14">
        <f t="shared" si="14"/>
        <v>66.8</v>
      </c>
      <c r="T91" s="17">
        <v>210</v>
      </c>
      <c r="U91" s="18">
        <f t="shared" si="15"/>
        <v>6.3473053892215567</v>
      </c>
      <c r="V91" s="14">
        <f t="shared" si="16"/>
        <v>2.3053892215568865</v>
      </c>
      <c r="W91" s="14"/>
      <c r="X91" s="14"/>
      <c r="Y91" s="14">
        <f>VLOOKUP(A:A,[1]TDSheet!$A:$Z,26,0)</f>
        <v>62.8</v>
      </c>
      <c r="Z91" s="14">
        <f>VLOOKUP(A:A,[1]TDSheet!$A:$AA,27,0)</f>
        <v>58</v>
      </c>
      <c r="AA91" s="14">
        <f>VLOOKUP(A:A,[1]TDSheet!$A:$S,19,0)</f>
        <v>56.4</v>
      </c>
      <c r="AB91" s="14">
        <f>VLOOKUP(A:A,[3]TDSheet!$A:$D,4,0)</f>
        <v>140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7"/>
        <v>69.3</v>
      </c>
      <c r="AF91" s="14"/>
      <c r="AG91" s="14"/>
      <c r="AH91" s="14"/>
    </row>
    <row r="92" spans="1:34" s="1" customFormat="1" ht="11.1" customHeight="1" outlineLevel="1" x14ac:dyDescent="0.2">
      <c r="A92" s="6" t="s">
        <v>96</v>
      </c>
      <c r="B92" s="6" t="s">
        <v>8</v>
      </c>
      <c r="C92" s="7">
        <v>590</v>
      </c>
      <c r="D92" s="7">
        <v>5</v>
      </c>
      <c r="E92" s="19">
        <v>114</v>
      </c>
      <c r="F92" s="19">
        <v>476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119</v>
      </c>
      <c r="J92" s="14">
        <f t="shared" si="13"/>
        <v>-5</v>
      </c>
      <c r="K92" s="14">
        <f>VLOOKUP(A:A,[1]TDSheet!$A:$T,20,0)</f>
        <v>0</v>
      </c>
      <c r="L92" s="14">
        <f>VLOOKUP(A:A,[1]TDSheet!$A:$O,15,0)</f>
        <v>0</v>
      </c>
      <c r="M92" s="14"/>
      <c r="N92" s="14"/>
      <c r="O92" s="14"/>
      <c r="P92" s="14"/>
      <c r="Q92" s="14"/>
      <c r="R92" s="14"/>
      <c r="S92" s="14">
        <f t="shared" si="14"/>
        <v>22.8</v>
      </c>
      <c r="T92" s="17"/>
      <c r="U92" s="18">
        <f t="shared" si="15"/>
        <v>20.87719298245614</v>
      </c>
      <c r="V92" s="14">
        <f t="shared" si="16"/>
        <v>20.87719298245614</v>
      </c>
      <c r="W92" s="14"/>
      <c r="X92" s="14"/>
      <c r="Y92" s="14">
        <f>VLOOKUP(A:A,[1]TDSheet!$A:$Z,26,0)</f>
        <v>21.2</v>
      </c>
      <c r="Z92" s="14">
        <f>VLOOKUP(A:A,[1]TDSheet!$A:$AA,27,0)</f>
        <v>22.4</v>
      </c>
      <c r="AA92" s="14">
        <f>VLOOKUP(A:A,[1]TDSheet!$A:$S,19,0)</f>
        <v>22</v>
      </c>
      <c r="AB92" s="14">
        <f>VLOOKUP(A:A,[3]TDSheet!$A:$D,4,0)</f>
        <v>38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7"/>
        <v>0</v>
      </c>
      <c r="AF92" s="14"/>
      <c r="AG92" s="14"/>
      <c r="AH92" s="14"/>
    </row>
    <row r="93" spans="1:34" s="1" customFormat="1" ht="11.1" customHeight="1" outlineLevel="1" x14ac:dyDescent="0.2">
      <c r="A93" s="6" t="s">
        <v>97</v>
      </c>
      <c r="B93" s="6" t="s">
        <v>9</v>
      </c>
      <c r="C93" s="7">
        <v>373.31200000000001</v>
      </c>
      <c r="D93" s="7"/>
      <c r="E93" s="19">
        <v>21.091000000000001</v>
      </c>
      <c r="F93" s="19">
        <v>352.221</v>
      </c>
      <c r="G93" s="1">
        <f>VLOOKUP(A:A,[1]TDSheet!$A:$G,7,0)</f>
        <v>0</v>
      </c>
      <c r="H93" s="1" t="e">
        <f>VLOOKUP(A:A,[1]TDSheet!$A:$H,8,0)</f>
        <v>#N/A</v>
      </c>
      <c r="I93" s="14">
        <f>VLOOKUP(A:A,[2]TDSheet!$A:$F,6,0)</f>
        <v>20</v>
      </c>
      <c r="J93" s="14">
        <f t="shared" si="13"/>
        <v>1.0910000000000011</v>
      </c>
      <c r="K93" s="14">
        <f>VLOOKUP(A:A,[1]TDSheet!$A:$T,20,0)</f>
        <v>0</v>
      </c>
      <c r="L93" s="14">
        <f>VLOOKUP(A:A,[1]TDSheet!$A:$O,15,0)</f>
        <v>0</v>
      </c>
      <c r="M93" s="14"/>
      <c r="N93" s="14"/>
      <c r="O93" s="14"/>
      <c r="P93" s="14"/>
      <c r="Q93" s="14"/>
      <c r="R93" s="14"/>
      <c r="S93" s="14">
        <f t="shared" si="14"/>
        <v>4.2182000000000004</v>
      </c>
      <c r="T93" s="17"/>
      <c r="U93" s="18">
        <f t="shared" si="15"/>
        <v>83.50030818832677</v>
      </c>
      <c r="V93" s="14">
        <f t="shared" si="16"/>
        <v>83.50030818832677</v>
      </c>
      <c r="W93" s="14"/>
      <c r="X93" s="14"/>
      <c r="Y93" s="14">
        <f>VLOOKUP(A:A,[1]TDSheet!$A:$Z,26,0)</f>
        <v>4.2085999999999997</v>
      </c>
      <c r="Z93" s="14">
        <f>VLOOKUP(A:A,[1]TDSheet!$A:$AA,27,0)</f>
        <v>15.6778</v>
      </c>
      <c r="AA93" s="14">
        <f>VLOOKUP(A:A,[1]TDSheet!$A:$S,19,0)</f>
        <v>6.2873999999999999</v>
      </c>
      <c r="AB93" s="14">
        <f>VLOOKUP(A:A,[3]TDSheet!$A:$D,4,0)</f>
        <v>4.2789999999999999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7"/>
        <v>0</v>
      </c>
      <c r="AF93" s="14"/>
      <c r="AG93" s="14"/>
      <c r="AH93" s="14"/>
    </row>
    <row r="94" spans="1:34" s="1" customFormat="1" ht="11.1" customHeight="1" outlineLevel="1" x14ac:dyDescent="0.2">
      <c r="A94" s="6" t="s">
        <v>98</v>
      </c>
      <c r="B94" s="6" t="s">
        <v>9</v>
      </c>
      <c r="C94" s="7">
        <v>1376.5150000000001</v>
      </c>
      <c r="D94" s="7">
        <v>42.984999999999999</v>
      </c>
      <c r="E94" s="19">
        <v>418.74299999999999</v>
      </c>
      <c r="F94" s="19">
        <v>957.77200000000005</v>
      </c>
      <c r="G94" s="1">
        <f>VLOOKUP(A:A,[1]TDSheet!$A:$G,7,0)</f>
        <v>0</v>
      </c>
      <c r="H94" s="1" t="e">
        <f>VLOOKUP(A:A,[1]TDSheet!$A:$H,8,0)</f>
        <v>#N/A</v>
      </c>
      <c r="I94" s="14">
        <f>VLOOKUP(A:A,[2]TDSheet!$A:$F,6,0)</f>
        <v>444</v>
      </c>
      <c r="J94" s="14">
        <f t="shared" si="13"/>
        <v>-25.257000000000005</v>
      </c>
      <c r="K94" s="14">
        <f>VLOOKUP(A:A,[1]TDSheet!$A:$T,20,0)</f>
        <v>0</v>
      </c>
      <c r="L94" s="14">
        <f>VLOOKUP(A:A,[1]TDSheet!$A:$O,15,0)</f>
        <v>0</v>
      </c>
      <c r="M94" s="14"/>
      <c r="N94" s="14"/>
      <c r="O94" s="14"/>
      <c r="P94" s="14"/>
      <c r="Q94" s="14"/>
      <c r="R94" s="14"/>
      <c r="S94" s="14">
        <f t="shared" si="14"/>
        <v>83.748599999999996</v>
      </c>
      <c r="T94" s="17"/>
      <c r="U94" s="18">
        <f t="shared" si="15"/>
        <v>11.436274755637708</v>
      </c>
      <c r="V94" s="14">
        <f t="shared" si="16"/>
        <v>11.436274755637708</v>
      </c>
      <c r="W94" s="14"/>
      <c r="X94" s="14"/>
      <c r="Y94" s="14">
        <f>VLOOKUP(A:A,[1]TDSheet!$A:$Z,26,0)</f>
        <v>96.495800000000003</v>
      </c>
      <c r="Z94" s="14">
        <f>VLOOKUP(A:A,[1]TDSheet!$A:$AA,27,0)</f>
        <v>94.019800000000004</v>
      </c>
      <c r="AA94" s="14">
        <f>VLOOKUP(A:A,[1]TDSheet!$A:$S,19,0)</f>
        <v>91.709199999999996</v>
      </c>
      <c r="AB94" s="14">
        <f>VLOOKUP(A:A,[3]TDSheet!$A:$D,4,0)</f>
        <v>3.13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7"/>
        <v>0</v>
      </c>
      <c r="AF94" s="14"/>
      <c r="AG94" s="14"/>
      <c r="AH94" s="14"/>
    </row>
    <row r="95" spans="1:34" s="1" customFormat="1" ht="11.1" customHeight="1" outlineLevel="1" x14ac:dyDescent="0.2">
      <c r="A95" s="6" t="s">
        <v>95</v>
      </c>
      <c r="B95" s="6" t="s">
        <v>8</v>
      </c>
      <c r="C95" s="7">
        <v>1262</v>
      </c>
      <c r="D95" s="7">
        <v>14</v>
      </c>
      <c r="E95" s="19">
        <v>401</v>
      </c>
      <c r="F95" s="19">
        <v>865</v>
      </c>
      <c r="G95" s="1">
        <f>VLOOKUP(A:A,[1]TDSheet!$A:$G,7,0)</f>
        <v>0</v>
      </c>
      <c r="H95" s="1">
        <f>VLOOKUP(A:A,[1]TDSheet!$A:$H,8,0)</f>
        <v>0</v>
      </c>
      <c r="I95" s="14">
        <f>VLOOKUP(A:A,[2]TDSheet!$A:$F,6,0)</f>
        <v>407</v>
      </c>
      <c r="J95" s="14">
        <f t="shared" si="13"/>
        <v>-6</v>
      </c>
      <c r="K95" s="14">
        <f>VLOOKUP(A:A,[1]TDSheet!$A:$T,20,0)</f>
        <v>0</v>
      </c>
      <c r="L95" s="14">
        <f>VLOOKUP(A:A,[1]TDSheet!$A:$O,15,0)</f>
        <v>0</v>
      </c>
      <c r="M95" s="14"/>
      <c r="N95" s="14"/>
      <c r="O95" s="14"/>
      <c r="P95" s="14"/>
      <c r="Q95" s="14"/>
      <c r="R95" s="14"/>
      <c r="S95" s="14">
        <f t="shared" si="14"/>
        <v>80.2</v>
      </c>
      <c r="T95" s="17"/>
      <c r="U95" s="18">
        <f t="shared" si="15"/>
        <v>10.785536159600998</v>
      </c>
      <c r="V95" s="14">
        <f t="shared" si="16"/>
        <v>10.785536159600998</v>
      </c>
      <c r="W95" s="14"/>
      <c r="X95" s="14"/>
      <c r="Y95" s="14">
        <f>VLOOKUP(A:A,[1]TDSheet!$A:$Z,26,0)</f>
        <v>68.400000000000006</v>
      </c>
      <c r="Z95" s="14">
        <f>VLOOKUP(A:A,[1]TDSheet!$A:$AA,27,0)</f>
        <v>51.8</v>
      </c>
      <c r="AA95" s="14">
        <f>VLOOKUP(A:A,[1]TDSheet!$A:$S,19,0)</f>
        <v>82.2</v>
      </c>
      <c r="AB95" s="14">
        <f>VLOOKUP(A:A,[3]TDSheet!$A:$D,4,0)</f>
        <v>130</v>
      </c>
      <c r="AC95" s="14">
        <f>VLOOKUP(A:A,[1]TDSheet!$A:$AC,29,0)</f>
        <v>0</v>
      </c>
      <c r="AD95" s="14">
        <f>VLOOKUP(A:A,[1]TDSheet!$A:$AD,30,0)</f>
        <v>0</v>
      </c>
      <c r="AE95" s="14">
        <f t="shared" si="17"/>
        <v>0</v>
      </c>
      <c r="AF95" s="14"/>
      <c r="AG95" s="14"/>
      <c r="AH9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2025-08-14T12:12:28Z</dcterms:modified>
</cp:coreProperties>
</file>