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8,25 ПОКОМ ЗПФ ПРС ЛП(Сочи) доставка на 19,08,25\"/>
    </mc:Choice>
  </mc:AlternateContent>
  <xr:revisionPtr revIDLastSave="0" documentId="13_ncr:1_{8304ACCF-0CB4-4B2D-8F7A-204354AF0AD3}" xr6:coauthVersionLast="47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TDSheet!$B$3:$Q$29</definedName>
  </definedNames>
  <calcPr calcId="191029" refMode="R1C1"/>
</workbook>
</file>

<file path=xl/calcChain.xml><?xml version="1.0" encoding="utf-8"?>
<calcChain xmlns="http://schemas.openxmlformats.org/spreadsheetml/2006/main">
  <c r="S24" i="1" l="1"/>
  <c r="S25" i="1"/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7" i="1"/>
  <c r="M6" i="1"/>
  <c r="M5" i="1"/>
  <c r="M4" i="1"/>
  <c r="N5" i="1" l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O18" i="1" s="1"/>
  <c r="L19" i="1"/>
  <c r="L20" i="1"/>
  <c r="O20" i="1" s="1"/>
  <c r="L21" i="1"/>
  <c r="L22" i="1"/>
  <c r="L23" i="1"/>
  <c r="L24" i="1"/>
  <c r="L25" i="1"/>
  <c r="L26" i="1"/>
  <c r="L27" i="1"/>
  <c r="L28" i="1"/>
  <c r="L29" i="1"/>
  <c r="L4" i="1"/>
  <c r="K5" i="1"/>
  <c r="K6" i="1"/>
  <c r="O6" i="1" s="1"/>
  <c r="K7" i="1"/>
  <c r="K9" i="1"/>
  <c r="O9" i="1" s="1"/>
  <c r="K10" i="1"/>
  <c r="K11" i="1"/>
  <c r="O11" i="1" s="1"/>
  <c r="K12" i="1"/>
  <c r="K13" i="1"/>
  <c r="O13" i="1" s="1"/>
  <c r="K14" i="1"/>
  <c r="K15" i="1"/>
  <c r="O15" i="1" s="1"/>
  <c r="K16" i="1"/>
  <c r="K17" i="1"/>
  <c r="K18" i="1"/>
  <c r="K19" i="1"/>
  <c r="O19" i="1" s="1"/>
  <c r="K20" i="1"/>
  <c r="K21" i="1"/>
  <c r="K22" i="1"/>
  <c r="K23" i="1"/>
  <c r="O23" i="1" s="1"/>
  <c r="K24" i="1"/>
  <c r="K25" i="1"/>
  <c r="O25" i="1" s="1"/>
  <c r="K26" i="1"/>
  <c r="K27" i="1"/>
  <c r="O27" i="1" s="1"/>
  <c r="K28" i="1"/>
  <c r="K29" i="1"/>
  <c r="O29" i="1" s="1"/>
  <c r="K4" i="1"/>
  <c r="I5" i="1"/>
  <c r="J5" i="1"/>
  <c r="I6" i="1"/>
  <c r="J6" i="1"/>
  <c r="I7" i="1"/>
  <c r="J7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J4" i="1"/>
  <c r="I4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O17" i="1" l="1"/>
  <c r="P15" i="1"/>
  <c r="Q15" i="1"/>
  <c r="P20" i="1"/>
  <c r="Q20" i="1"/>
  <c r="P18" i="1"/>
  <c r="Q18" i="1"/>
  <c r="P13" i="1"/>
  <c r="Q13" i="1"/>
  <c r="P11" i="1"/>
  <c r="Q11" i="1"/>
  <c r="O16" i="1"/>
  <c r="P29" i="1"/>
  <c r="Q29" i="1"/>
  <c r="P9" i="1"/>
  <c r="Q9" i="1"/>
  <c r="O14" i="1"/>
  <c r="P27" i="1"/>
  <c r="Q27" i="1"/>
  <c r="P6" i="1"/>
  <c r="Q6" i="1"/>
  <c r="O12" i="1"/>
  <c r="P25" i="1"/>
  <c r="Q25" i="1"/>
  <c r="O10" i="1"/>
  <c r="P23" i="1"/>
  <c r="Q23" i="1"/>
  <c r="O28" i="1"/>
  <c r="O7" i="1"/>
  <c r="O21" i="1"/>
  <c r="O26" i="1"/>
  <c r="O5" i="1"/>
  <c r="P19" i="1"/>
  <c r="Q19" i="1"/>
  <c r="O24" i="1"/>
  <c r="P17" i="1"/>
  <c r="Q17" i="1"/>
  <c r="O22" i="1"/>
  <c r="O4" i="1"/>
  <c r="P22" i="1" l="1"/>
  <c r="Q22" i="1"/>
  <c r="P14" i="1"/>
  <c r="Q14" i="1"/>
  <c r="P24" i="1"/>
  <c r="Q24" i="1"/>
  <c r="P26" i="1"/>
  <c r="Q26" i="1"/>
  <c r="P16" i="1"/>
  <c r="Q16" i="1"/>
  <c r="P7" i="1"/>
  <c r="Q7" i="1"/>
  <c r="P5" i="1"/>
  <c r="Q5" i="1"/>
  <c r="P10" i="1"/>
  <c r="Q10" i="1"/>
  <c r="P21" i="1"/>
  <c r="Q21" i="1"/>
  <c r="P28" i="1"/>
  <c r="Q28" i="1"/>
  <c r="P4" i="1"/>
  <c r="Q4" i="1"/>
  <c r="P12" i="1"/>
  <c r="Q12" i="1"/>
  <c r="Q2" i="1" l="1"/>
</calcChain>
</file>

<file path=xl/sharedStrings.xml><?xml version="1.0" encoding="utf-8"?>
<sst xmlns="http://schemas.openxmlformats.org/spreadsheetml/2006/main" count="69" uniqueCount="68">
  <si>
    <t>Товар</t>
  </si>
  <si>
    <t>ШК</t>
  </si>
  <si>
    <t>Номенклатура гермес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</si>
  <si>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</si>
  <si>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</si>
  <si>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</si>
  <si>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</si>
  <si>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0,4 кг. Мясной полуфабрикат в тесте замороженны ТУ 10.13.14-012-14709771-2018 ЗАО "Мясная галерея"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</si>
  <si>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</si>
  <si>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</si>
  <si>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</si>
  <si>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</si>
  <si>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</si>
  <si>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</si>
  <si>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</si>
  <si>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</si>
  <si>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</si>
  <si>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</si>
  <si>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</si>
  <si>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</si>
  <si>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</si>
  <si>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</si>
  <si>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</si>
  <si>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</si>
  <si>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</si>
  <si>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</si>
  <si>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«Мясные с говядиной» Фикс.вес 1 сфера ТМ «Стародворье»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</si>
  <si>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</si>
  <si>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</si>
  <si>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0,3 ==&gt; 0,24</t>
  </si>
  <si>
    <t>SU003889</t>
  </si>
  <si>
    <t>SU003884</t>
  </si>
  <si>
    <t>0,25 ==&gt; 0,2</t>
  </si>
  <si>
    <t>SU003872</t>
  </si>
  <si>
    <t>SU001859</t>
  </si>
  <si>
    <t>SU003598</t>
  </si>
  <si>
    <t>SU003826</t>
  </si>
  <si>
    <t>SU003827</t>
  </si>
  <si>
    <t>SU003532</t>
  </si>
  <si>
    <t>SU003593</t>
  </si>
  <si>
    <t>SU003591</t>
  </si>
  <si>
    <t>SU003607</t>
  </si>
  <si>
    <t>SU002293</t>
  </si>
  <si>
    <t>SU002573</t>
  </si>
  <si>
    <t>SU003527</t>
  </si>
  <si>
    <t>SU003460</t>
  </si>
  <si>
    <t>SU003528</t>
  </si>
  <si>
    <t>SU003459</t>
  </si>
  <si>
    <t>SU003578</t>
  </si>
  <si>
    <t>SU003580</t>
  </si>
  <si>
    <t>SU003576</t>
  </si>
  <si>
    <t>SU003596</t>
  </si>
  <si>
    <t>SU003797</t>
  </si>
  <si>
    <t>SU003935</t>
  </si>
  <si>
    <t>SU003291</t>
  </si>
  <si>
    <t>SU003600</t>
  </si>
  <si>
    <t>нет в бланке</t>
  </si>
  <si>
    <t>Код единицы продаж</t>
  </si>
  <si>
    <t>Код продукта</t>
  </si>
  <si>
    <t>Номер варианта</t>
  </si>
  <si>
    <t xml:space="preserve">Штрих-код </t>
  </si>
  <si>
    <t>Кол-во штук в коробе, шт</t>
  </si>
  <si>
    <t>Коробов в слое</t>
  </si>
  <si>
    <t>Наименование</t>
  </si>
  <si>
    <t>ЗАКАЗ, кор.</t>
  </si>
  <si>
    <t>ЗАКАЗ, шт.</t>
  </si>
  <si>
    <t>Кол-во кор. на паллте, шт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</si>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</sst>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5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 applyAlignment="1">
      <alignment horizontal="left" wrapText="1"/>
    </xf>
    <xf numFmtId="1" fontId="0" fillId="3" borderId="0" xfId="0" applyNumberFormat="1" applyFill="1" applyAlignment="1">
      <alignment horizontal="left" wrapText="1"/>
    </xf>
    <xf numFmtId="0" fontId="0" fillId="3" borderId="0" xfId="0" applyFill="1"/>
    <xf numFmtId="1" fontId="0" fillId="3" borderId="0" xfId="0" applyNumberFormat="1" applyFill="1"/>
    <xf numFmtId="0" fontId="3" fillId="3" borderId="0" xfId="0" applyFont="1" applyFill="1"/>
    <xf numFmtId="0" fontId="0" fillId="4" borderId="0" xfId="0" applyFill="1"/>
    <xf numFmtId="0" fontId="3" fillId="0" borderId="0" xfId="0" applyFont="1"/>
    <xf numFmtId="165" fontId="0" fillId="0" borderId="0" xfId="0" applyNumberFormat="1"/>
    <xf numFmtId="165" fontId="0" fillId="0" borderId="0" xfId="0" applyNumberFormat="1" applyAlignment="1">
      <alignment wrapText="1"/>
    </xf>
    <xf numFmtId="1" fontId="4" fillId="0" borderId="0" xfId="0" applyNumberFormat="1" applyFont="1"/>
    <xf numFmtId="14" fontId="0" fillId="0" borderId="0" xfId="0" applyNumberFormat="1"/>
    <xf numFmtId="0" fontId="0" fillId="5" borderId="0" xfId="0" applyFill="1" applyAlignment="1">
      <alignment horizontal="left" wrapText="1"/>
    </xf>
    <xf numFmtId="1" fontId="0" fillId="5" borderId="0" xfId="0" applyNumberFormat="1" applyFill="1" applyAlignment="1">
      <alignment horizontal="left" wrapText="1"/>
    </xf>
    <xf numFmtId="0" fontId="0" fillId="5" borderId="0" xfId="0" applyFill="1"/>
    <xf numFmtId="1" fontId="0" fillId="5" borderId="0" xfId="0" applyNumberFormat="1" applyFill="1"/>
    <xf numFmtId="0" fontId="3" fillId="5" borderId="0" xfId="0" applyFont="1" applyFill="1"/>
    <xf numFmtId="165" fontId="0" fillId="5" borderId="0" xfId="0" applyNumberFormat="1" applyFill="1"/>
    <xf numFmtId="14" fontId="0" fillId="5" borderId="0" xfId="0" applyNumberFormat="1" applyFill="1"/>
    <xf numFmtId="0" fontId="1" fillId="2" borderId="1" xfId="0" applyFont="1" applyFill="1" applyBorder="1" applyAlignment="1">
      <alignment horizontal="left" vertical="top" wrapText="1"/>
    </xf>
    <xf numFmtId="0" fontId="0" fillId="6" borderId="0" xfId="0" applyFill="1" applyAlignment="1">
      <alignment horizontal="left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55;&#1054;&#1050;&#1054;&#1052;_&#1054;&#1089;&#1090;&#1072;&#1085;&#1082;&#1080;&#1085;&#1086;\2025_05\&#1056;&#1040;&#1041;&#1054;&#1063;&#1048;&#1049;%20&#1057;&#1058;&#1054;&#1051;\11,08,25%20&#1055;&#1054;&#1050;&#1054;&#1052;%20&#1047;&#1055;&#1060;%20&#1055;&#1056;&#1057;%20&#1051;&#1055;(&#1057;&#1086;&#1095;&#1080;)%20&#1085;&#1072;%20&#1073;&#1083;&#1080;&#1078;\&#1041;&#1083;&#1072;&#1085;&#1082;%20&#1047;&#1055;&#1060;%20%20&#1082;&#1083;&#1080;&#1077;&#1085;&#1090;%20&#1054;&#1054;&#1054;%20&#1051;&#1055;%20&#1085;&#1072;%20&#1086;&#1090;&#1075;&#1088;&#1091;&#1079;&#1082;&#1091;%20&#1089;%2005.08.2025%20(&#1050;&#1088;&#1099;&#1084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55;&#1054;&#1050;&#1054;&#1052;_&#1054;&#1089;&#1090;&#1072;&#1085;&#1082;&#1080;&#1085;&#1086;\2025_05\&#1047;&#1040;&#1042;&#1054;&#1044;&#1067;\&#1055;&#1054;&#1050;&#1054;&#1052;\&#1079;&#1072;&#1082;&#1072;&#1079;&#1099;\&#1089;&#1090;&#1072;&#1090;&#1080;&#1089;&#1090;&#1080;&#1082;&#1072;%20&#1092;&#1080;&#1083;&#1080;&#1072;&#1083;&#1099;\2025\08,25\07,08,25%20&#1055;&#1054;&#1050;&#1054;&#1052;%20&#1047;&#1055;&#1060;%20&#1092;&#1080;&#1083;&#1080;&#1072;&#1083;&#1099;\&#1055;&#1088;&#1080;&#1083;&#1086;&#1078;&#1077;&#1085;&#1080;&#1077;%201%2007.08.25(&#1085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05.08.2025</v>
          </cell>
        </row>
        <row r="2">
          <cell r="A2" t="str">
            <v>бланк создан</v>
          </cell>
          <cell r="B2" t="str">
            <v>05.08.2025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45877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Крым Респ, Симферополь г, Данилова ул, 43В, лит В, офис 4,</v>
          </cell>
          <cell r="P6" t="str">
            <v>День недели</v>
          </cell>
          <cell r="Q6" t="str">
            <v>Пятница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295021Российская Федерация, Крым Респ, Симферополь г, Данилова ул, 43В, лит В, офис 4,</v>
          </cell>
          <cell r="P8" t="str">
            <v>Время загрузки</v>
          </cell>
          <cell r="Q8">
            <v>0.5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 -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U22" t="str">
            <v/>
          </cell>
          <cell r="V22" t="str">
            <v/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A22" t="str">
            <v/>
          </cell>
          <cell r="AB22" t="str">
            <v/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SU003598</v>
          </cell>
          <cell r="B28" t="str">
            <v>P004602</v>
          </cell>
          <cell r="C28">
            <v>4301132190</v>
          </cell>
          <cell r="D28">
            <v>4607111036537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курочка» Фикс.вес 0,25 ТМ «Горячая штучка»</v>
          </cell>
          <cell r="U28" t="str">
            <v/>
          </cell>
          <cell r="V28" t="str">
            <v/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A28" t="str">
            <v/>
          </cell>
          <cell r="AB28" t="str">
            <v/>
          </cell>
        </row>
        <row r="29">
          <cell r="A29" t="str">
            <v>SU003600</v>
          </cell>
          <cell r="B29" t="str">
            <v>P004600</v>
          </cell>
          <cell r="C29">
            <v>4301132188</v>
          </cell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 со сметаной и зеленью» Фикс.вес 0,25 ТМ «Горячая штучка»</v>
          </cell>
          <cell r="U29" t="str">
            <v/>
          </cell>
          <cell r="V29" t="str">
            <v/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A29" t="str">
            <v/>
          </cell>
          <cell r="AB29" t="str">
            <v/>
          </cell>
        </row>
        <row r="30">
          <cell r="P30" t="str">
            <v>Итого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</row>
        <row r="31">
          <cell r="P31" t="str">
            <v>Итого</v>
          </cell>
          <cell r="W31" t="str">
            <v>кг</v>
          </cell>
          <cell r="X31">
            <v>0</v>
          </cell>
          <cell r="Y31">
            <v>0</v>
          </cell>
        </row>
        <row r="32">
          <cell r="A32" t="str">
            <v>Grandmeni</v>
          </cell>
        </row>
        <row r="33">
          <cell r="A33" t="str">
            <v>Пельмени</v>
          </cell>
        </row>
        <row r="34">
          <cell r="A34" t="str">
            <v>SU003826</v>
          </cell>
          <cell r="B34" t="str">
            <v>P004887</v>
          </cell>
          <cell r="C34">
            <v>4301071090</v>
          </cell>
          <cell r="D34">
            <v>4620207490075</v>
          </cell>
          <cell r="F34">
            <v>0.7</v>
          </cell>
          <cell r="G34">
            <v>8</v>
          </cell>
          <cell r="H34">
            <v>5.6</v>
          </cell>
          <cell r="I34">
            <v>5.87</v>
          </cell>
          <cell r="J34">
            <v>84</v>
          </cell>
          <cell r="K34" t="str">
            <v>12</v>
          </cell>
          <cell r="L34" t="str">
            <v>Короб, мин. 1</v>
          </cell>
          <cell r="M34" t="str">
            <v>МГ</v>
          </cell>
          <cell r="O34">
            <v>180</v>
          </cell>
          <cell r="P34" t="str">
            <v>Пельмени «Grandmeni с говядиной» Фикс.вес 0,7 сфера ТМ «Горячая штучка»</v>
          </cell>
          <cell r="U34" t="str">
            <v/>
          </cell>
          <cell r="V34" t="str">
            <v/>
          </cell>
          <cell r="W34" t="str">
            <v>кор</v>
          </cell>
          <cell r="X34">
            <v>0</v>
          </cell>
          <cell r="Y34">
            <v>0</v>
          </cell>
          <cell r="Z34">
            <v>0</v>
          </cell>
          <cell r="AA34" t="str">
            <v/>
          </cell>
          <cell r="AB34" t="str">
            <v/>
          </cell>
        </row>
        <row r="35">
          <cell r="A35" t="str">
            <v>SU003828</v>
          </cell>
          <cell r="B35" t="str">
            <v>P004889</v>
          </cell>
          <cell r="C35">
            <v>4301071092</v>
          </cell>
          <cell r="D35">
            <v>4620207490174</v>
          </cell>
          <cell r="F35">
            <v>0.7</v>
          </cell>
          <cell r="G35">
            <v>8</v>
          </cell>
          <cell r="H35">
            <v>5.6</v>
          </cell>
          <cell r="I35">
            <v>5.87</v>
          </cell>
          <cell r="J35">
            <v>84</v>
          </cell>
          <cell r="K35" t="str">
            <v>12</v>
          </cell>
          <cell r="L35" t="str">
            <v>Короб, мин. 1</v>
          </cell>
          <cell r="M35" t="str">
            <v>МГ</v>
          </cell>
          <cell r="O35">
            <v>180</v>
          </cell>
          <cell r="P35" t="str">
            <v>Пельмени «Grandmeni с говядиной и свининой» Фикс.вес 0,7 классическая форма ТМ «Горячая штучка»</v>
          </cell>
          <cell r="U35" t="str">
            <v/>
          </cell>
          <cell r="V35" t="str">
            <v/>
          </cell>
          <cell r="W35" t="str">
            <v>кор</v>
          </cell>
          <cell r="X35">
            <v>0</v>
          </cell>
          <cell r="Y35">
            <v>0</v>
          </cell>
          <cell r="Z35">
            <v>0</v>
          </cell>
          <cell r="AA35" t="str">
            <v/>
          </cell>
          <cell r="AB35" t="str">
            <v/>
          </cell>
        </row>
        <row r="36">
          <cell r="A36" t="str">
            <v>SU003827</v>
          </cell>
          <cell r="B36" t="str">
            <v>P004888</v>
          </cell>
          <cell r="C36">
            <v>4301071091</v>
          </cell>
          <cell r="D36">
            <v>4620207490044</v>
          </cell>
          <cell r="F36">
            <v>0.7</v>
          </cell>
          <cell r="G36">
            <v>8</v>
          </cell>
          <cell r="H36">
            <v>5.6</v>
          </cell>
          <cell r="I36">
            <v>5.87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«Grandmeni со сливочным маслом» Фикс.вес 0,7 сфера ТМ «Горячая штучка»</v>
          </cell>
          <cell r="U36" t="str">
            <v/>
          </cell>
          <cell r="V36" t="str">
            <v/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A36" t="str">
            <v/>
          </cell>
          <cell r="AB36" t="str">
            <v/>
          </cell>
        </row>
        <row r="37">
          <cell r="P37" t="str">
            <v>Итого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</row>
        <row r="38">
          <cell r="P38" t="str">
            <v>Итого</v>
          </cell>
          <cell r="W38" t="str">
            <v>кг</v>
          </cell>
          <cell r="X38">
            <v>0</v>
          </cell>
          <cell r="Y38">
            <v>0</v>
          </cell>
        </row>
        <row r="39">
          <cell r="A39" t="str">
            <v>Бигбули ГШ</v>
          </cell>
        </row>
        <row r="40">
          <cell r="A40" t="str">
            <v>Пельмени</v>
          </cell>
        </row>
        <row r="41">
          <cell r="A41" t="str">
            <v>SU003532</v>
          </cell>
          <cell r="B41" t="str">
            <v>P004440</v>
          </cell>
          <cell r="C41">
            <v>4301071044</v>
          </cell>
          <cell r="D41">
            <v>4607111039385</v>
          </cell>
          <cell r="F41">
            <v>0.7</v>
          </cell>
          <cell r="G41">
            <v>10</v>
          </cell>
          <cell r="H41">
            <v>7</v>
          </cell>
          <cell r="I41">
            <v>7.3</v>
          </cell>
          <cell r="J41">
            <v>84</v>
          </cell>
          <cell r="K41" t="str">
            <v>12</v>
          </cell>
          <cell r="L41" t="str">
            <v>Короб, мин. 1</v>
          </cell>
          <cell r="M41" t="str">
            <v>МГ</v>
          </cell>
          <cell r="O41">
            <v>180</v>
          </cell>
          <cell r="P41" t="str">
            <v>Пельмени «Бигбули #МЕГАВКУСИЩЕ с сочной грудинкой» 0,7 сфера ТМ «Горячая штучка»</v>
          </cell>
          <cell r="U41" t="str">
            <v/>
          </cell>
          <cell r="V41" t="str">
            <v/>
          </cell>
          <cell r="W41" t="str">
            <v>кор</v>
          </cell>
          <cell r="X41">
            <v>0</v>
          </cell>
          <cell r="Y41">
            <v>0</v>
          </cell>
          <cell r="Z41">
            <v>0</v>
          </cell>
          <cell r="AA41" t="str">
            <v/>
          </cell>
          <cell r="AB41" t="str">
            <v/>
          </cell>
        </row>
        <row r="42">
          <cell r="A42" t="str">
            <v>SU003385</v>
          </cell>
          <cell r="B42" t="str">
            <v>P004203</v>
          </cell>
          <cell r="C42">
            <v>4301071031</v>
          </cell>
          <cell r="D42">
            <v>4607111038982</v>
          </cell>
          <cell r="F42">
            <v>0.7</v>
          </cell>
          <cell r="G42">
            <v>10</v>
          </cell>
          <cell r="H42">
            <v>7</v>
          </cell>
          <cell r="I42">
            <v>7.2859999999999996</v>
          </cell>
          <cell r="J42">
            <v>84</v>
          </cell>
          <cell r="K42" t="str">
            <v>12</v>
          </cell>
          <cell r="L42" t="str">
            <v>Короб, мин. 1</v>
          </cell>
          <cell r="M42" t="str">
            <v>МГ</v>
          </cell>
          <cell r="O42">
            <v>180</v>
          </cell>
          <cell r="P42" t="str">
            <v>Пельмени «Бигбули #МЕГАМАСЛИЩЕ со сливочным маслом» 0,7 сфера ТМ «Горячая штучка»</v>
          </cell>
          <cell r="U42" t="str">
            <v/>
          </cell>
          <cell r="V42" t="str">
            <v/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A42" t="str">
            <v/>
          </cell>
          <cell r="AB42" t="str">
            <v/>
          </cell>
        </row>
        <row r="43">
          <cell r="A43" t="str">
            <v>SU003530</v>
          </cell>
          <cell r="B43" t="str">
            <v>P004443</v>
          </cell>
          <cell r="C43">
            <v>4301071046</v>
          </cell>
          <cell r="D43">
            <v>4607111039354</v>
          </cell>
          <cell r="F43">
            <v>0.4</v>
          </cell>
          <cell r="G43">
            <v>16</v>
          </cell>
          <cell r="H43">
            <v>6.4</v>
          </cell>
          <cell r="I43">
            <v>6.7195999999999998</v>
          </cell>
          <cell r="J43">
            <v>84</v>
          </cell>
          <cell r="K43" t="str">
            <v>12</v>
          </cell>
          <cell r="L43" t="str">
            <v>Короб, мин. 1</v>
          </cell>
          <cell r="M43" t="str">
            <v>МГ</v>
          </cell>
          <cell r="O43">
            <v>180</v>
          </cell>
          <cell r="P43" t="str">
            <v>Пельмени «Бигбули с мясом» 0,4 Сфера ТМ «Горячая штучка»</v>
          </cell>
          <cell r="U43" t="str">
            <v/>
          </cell>
          <cell r="V43" t="str">
            <v/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A43" t="str">
            <v/>
          </cell>
          <cell r="AB43" t="str">
            <v/>
          </cell>
        </row>
        <row r="44">
          <cell r="A44" t="str">
            <v>SU003529</v>
          </cell>
          <cell r="B44" t="str">
            <v>P004442</v>
          </cell>
          <cell r="C44">
            <v>4301071047</v>
          </cell>
          <cell r="D44">
            <v>4607111039330</v>
          </cell>
          <cell r="F44">
            <v>0.7</v>
          </cell>
          <cell r="G44">
            <v>10</v>
          </cell>
          <cell r="H44">
            <v>7</v>
          </cell>
          <cell r="I44">
            <v>7.3</v>
          </cell>
          <cell r="J44">
            <v>84</v>
          </cell>
          <cell r="K44" t="str">
            <v>12</v>
          </cell>
          <cell r="L44" t="str">
            <v>Короб, мин. 1</v>
          </cell>
          <cell r="M44" t="str">
            <v>МГ</v>
          </cell>
          <cell r="O44">
            <v>180</v>
          </cell>
          <cell r="P44" t="str">
            <v>Пельмени «Бигбули с мясом» 0,7 Сфера ТМ «Горячая штучка»</v>
          </cell>
          <cell r="U44" t="str">
            <v/>
          </cell>
          <cell r="V44" t="str">
            <v/>
          </cell>
          <cell r="W44" t="str">
            <v>кор</v>
          </cell>
          <cell r="X44">
            <v>0</v>
          </cell>
          <cell r="Y44">
            <v>0</v>
          </cell>
          <cell r="Z44">
            <v>0</v>
          </cell>
          <cell r="AA44" t="str">
            <v/>
          </cell>
          <cell r="AB44" t="str">
            <v/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Foodgital</v>
          </cell>
        </row>
        <row r="48">
          <cell r="A48" t="str">
            <v>Пельмени</v>
          </cell>
        </row>
        <row r="49">
          <cell r="A49" t="str">
            <v>SU003691</v>
          </cell>
          <cell r="B49" t="str">
            <v>P004772</v>
          </cell>
          <cell r="C49">
            <v>4301071073</v>
          </cell>
          <cell r="D49">
            <v>4620207490822</v>
          </cell>
          <cell r="F49">
            <v>0.43</v>
          </cell>
          <cell r="G49">
            <v>8</v>
          </cell>
          <cell r="H49">
            <v>3.44</v>
          </cell>
          <cell r="I49">
            <v>3.64</v>
          </cell>
          <cell r="J49">
            <v>144</v>
          </cell>
          <cell r="K49" t="str">
            <v>12</v>
          </cell>
          <cell r="L49" t="str">
            <v>Короб, мин. 1</v>
          </cell>
          <cell r="M49" t="str">
            <v>МГ</v>
          </cell>
          <cell r="O49">
            <v>365</v>
          </cell>
          <cell r="P49" t="str">
            <v>Пельмени «Пельмени» Фикс.вес 0,43 сфера ТС «Foodgital» ТМ «Горячая штучка»</v>
          </cell>
          <cell r="U49" t="str">
            <v/>
          </cell>
          <cell r="V49" t="str">
            <v/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A49" t="str">
            <v/>
          </cell>
          <cell r="AB49" t="str">
            <v/>
          </cell>
        </row>
        <row r="50">
          <cell r="P50" t="str">
            <v>Итого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</row>
        <row r="51">
          <cell r="P51" t="str">
            <v>Итого</v>
          </cell>
          <cell r="W51" t="str">
            <v>кг</v>
          </cell>
          <cell r="X51">
            <v>0</v>
          </cell>
          <cell r="Y51">
            <v>0</v>
          </cell>
        </row>
        <row r="52">
          <cell r="A52" t="str">
            <v>Котлеты</v>
          </cell>
        </row>
        <row r="53">
          <cell r="A53" t="str">
            <v>SU003679</v>
          </cell>
          <cell r="B53" t="str">
            <v>P004730</v>
          </cell>
          <cell r="C53">
            <v>4301100087</v>
          </cell>
          <cell r="D53">
            <v>4607111039743</v>
          </cell>
          <cell r="F53">
            <v>0.18</v>
          </cell>
          <cell r="G53">
            <v>6</v>
          </cell>
          <cell r="H53">
            <v>1.08</v>
          </cell>
          <cell r="I53">
            <v>2.34</v>
          </cell>
          <cell r="J53">
            <v>182</v>
          </cell>
          <cell r="K53" t="str">
            <v>14</v>
          </cell>
          <cell r="L53" t="str">
            <v>Короб, мин. 1</v>
          </cell>
          <cell r="M53" t="str">
            <v>МГ</v>
          </cell>
          <cell r="O53">
            <v>365</v>
          </cell>
          <cell r="P53" t="str">
            <v>Котлеты «Котлеты» Фикс.вес 0,18 ТС «Foodgital» ТМ «Горячая штучка»</v>
          </cell>
          <cell r="U53" t="str">
            <v/>
          </cell>
          <cell r="V53" t="str">
            <v/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A53" t="str">
            <v/>
          </cell>
          <cell r="AB53" t="str">
            <v/>
          </cell>
        </row>
        <row r="54">
          <cell r="P54" t="str">
            <v>Итого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</row>
        <row r="55">
          <cell r="P55" t="str">
            <v>Итого</v>
          </cell>
          <cell r="W55" t="str">
            <v>кг</v>
          </cell>
          <cell r="X55">
            <v>0</v>
          </cell>
          <cell r="Y55">
            <v>0</v>
          </cell>
        </row>
        <row r="56">
          <cell r="A56" t="str">
            <v>Наггетсы</v>
          </cell>
        </row>
        <row r="57">
          <cell r="A57" t="str">
            <v>SU003678</v>
          </cell>
          <cell r="B57" t="str">
            <v>P004731</v>
          </cell>
          <cell r="C57">
            <v>4301132194</v>
          </cell>
          <cell r="D57">
            <v>4607111039712</v>
          </cell>
          <cell r="F57">
            <v>0.2</v>
          </cell>
          <cell r="G57">
            <v>6</v>
          </cell>
          <cell r="H57">
            <v>1.2</v>
          </cell>
          <cell r="I57">
            <v>1.56</v>
          </cell>
          <cell r="J57">
            <v>140</v>
          </cell>
          <cell r="K57" t="str">
            <v>14</v>
          </cell>
          <cell r="L57" t="str">
            <v>Короб, мин. 1</v>
          </cell>
          <cell r="M57" t="str">
            <v>МГ</v>
          </cell>
          <cell r="O57">
            <v>365</v>
          </cell>
          <cell r="P57" t="str">
            <v>Наггетсы «Наггетсы» Фикс.вес 0,2 ТС «Foodgital» ТМ «Горячая штучка»</v>
          </cell>
          <cell r="U57" t="str">
            <v/>
          </cell>
          <cell r="V57" t="str">
            <v/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A57" t="str">
            <v/>
          </cell>
          <cell r="AB57" t="str">
            <v/>
          </cell>
        </row>
        <row r="58">
          <cell r="P58" t="str">
            <v>Итого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</row>
        <row r="59">
          <cell r="P59" t="str">
            <v>Итого</v>
          </cell>
          <cell r="W59" t="str">
            <v>кг</v>
          </cell>
          <cell r="X59">
            <v>0</v>
          </cell>
          <cell r="Y59">
            <v>0</v>
          </cell>
        </row>
        <row r="60">
          <cell r="A60" t="str">
            <v>Чебуреки</v>
          </cell>
        </row>
        <row r="61">
          <cell r="A61" t="str">
            <v>SU002657</v>
          </cell>
          <cell r="B61" t="str">
            <v>P003038</v>
          </cell>
          <cell r="C61">
            <v>4301136018</v>
          </cell>
          <cell r="D61">
            <v>4607111037008</v>
          </cell>
          <cell r="F61">
            <v>0.36</v>
          </cell>
          <cell r="G61">
            <v>4</v>
          </cell>
          <cell r="H61">
            <v>1.44</v>
          </cell>
          <cell r="I61">
            <v>1.74</v>
          </cell>
          <cell r="J61">
            <v>140</v>
          </cell>
          <cell r="K61" t="str">
            <v>14</v>
          </cell>
          <cell r="L61" t="str">
            <v>Короб, мин. 1</v>
          </cell>
          <cell r="M61" t="str">
            <v>МГ</v>
          </cell>
          <cell r="O61">
            <v>365</v>
          </cell>
          <cell r="P61" t="str">
            <v>Чебуреки из растительного белка Foodgital фикс.вес 0,36 лоток Горячая штучка</v>
          </cell>
          <cell r="U61" t="str">
            <v/>
          </cell>
          <cell r="V61" t="str">
            <v/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  <cell r="AA61" t="str">
            <v/>
          </cell>
          <cell r="AB61" t="str">
            <v/>
          </cell>
        </row>
        <row r="62">
          <cell r="A62" t="str">
            <v>SU002607</v>
          </cell>
          <cell r="B62" t="str">
            <v>P002938</v>
          </cell>
          <cell r="C62">
            <v>4301136015</v>
          </cell>
          <cell r="D62">
            <v>4607111037398</v>
          </cell>
          <cell r="F62">
            <v>0.09</v>
          </cell>
          <cell r="G62">
            <v>24</v>
          </cell>
          <cell r="H62">
            <v>2.16</v>
          </cell>
          <cell r="I62">
            <v>4.0199999999999996</v>
          </cell>
          <cell r="J62">
            <v>126</v>
          </cell>
          <cell r="K62" t="str">
            <v>14</v>
          </cell>
          <cell r="L62" t="str">
            <v>Короб, мин. 1</v>
          </cell>
          <cell r="M62" t="str">
            <v>МГ</v>
          </cell>
          <cell r="O62">
            <v>365</v>
          </cell>
          <cell r="P62" t="str">
            <v>Чебуреки «из растительного белка» штучка 0,09 кг ТМ «Горячая штучка»</v>
          </cell>
          <cell r="U62" t="str">
            <v/>
          </cell>
          <cell r="V62" t="str">
            <v/>
          </cell>
          <cell r="W62" t="str">
            <v>кор</v>
          </cell>
          <cell r="X62">
            <v>0</v>
          </cell>
          <cell r="Y62">
            <v>0</v>
          </cell>
          <cell r="Z62">
            <v>0</v>
          </cell>
          <cell r="AA62" t="str">
            <v/>
          </cell>
          <cell r="AB62" t="str">
            <v/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Снеки</v>
          </cell>
        </row>
        <row r="66">
          <cell r="A66" t="str">
            <v>SU003680</v>
          </cell>
          <cell r="B66" t="str">
            <v>P004732</v>
          </cell>
          <cell r="C66">
            <v>4301135664</v>
          </cell>
          <cell r="D66">
            <v>4607111039705</v>
          </cell>
          <cell r="F66">
            <v>0.2</v>
          </cell>
          <cell r="G66">
            <v>6</v>
          </cell>
          <cell r="H66">
            <v>1.2</v>
          </cell>
          <cell r="I66">
            <v>1.56</v>
          </cell>
          <cell r="J66">
            <v>140</v>
          </cell>
          <cell r="K66" t="str">
            <v>14</v>
          </cell>
          <cell r="L66" t="str">
            <v>Короб, мин. 1</v>
          </cell>
          <cell r="M66" t="str">
            <v>МГ</v>
          </cell>
          <cell r="O66">
            <v>365</v>
          </cell>
          <cell r="P66" t="str">
            <v>Снеки «Чебупели» Фикс.вес 0,2 ТС «Foodgital» ТМ «Горячая штучка»</v>
          </cell>
          <cell r="U66" t="str">
            <v/>
          </cell>
          <cell r="V66" t="str">
            <v/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  <cell r="AA66" t="str">
            <v/>
          </cell>
          <cell r="AB66" t="str">
            <v/>
          </cell>
        </row>
        <row r="67">
          <cell r="A67" t="str">
            <v>SU003677</v>
          </cell>
          <cell r="B67" t="str">
            <v>P004733</v>
          </cell>
          <cell r="C67">
            <v>4301135665</v>
          </cell>
          <cell r="D67">
            <v>4607111039729</v>
          </cell>
          <cell r="F67">
            <v>0.2</v>
          </cell>
          <cell r="G67">
            <v>6</v>
          </cell>
          <cell r="H67">
            <v>1.2</v>
          </cell>
          <cell r="I67">
            <v>1.56</v>
          </cell>
          <cell r="J67">
            <v>140</v>
          </cell>
          <cell r="K67" t="str">
            <v>14</v>
          </cell>
          <cell r="L67" t="str">
            <v>Короб, мин. 1</v>
          </cell>
          <cell r="M67" t="str">
            <v>МГ</v>
          </cell>
          <cell r="O67">
            <v>365</v>
          </cell>
          <cell r="P67" t="str">
            <v>Снеки «Чебупицца Маргарита» Фикс.вес 0,2 ТС «Foodgital» ТМ «Горячая штучка»</v>
          </cell>
          <cell r="U67" t="str">
            <v/>
          </cell>
          <cell r="V67" t="str">
            <v/>
          </cell>
          <cell r="W67" t="str">
            <v>кор</v>
          </cell>
          <cell r="X67">
            <v>0</v>
          </cell>
          <cell r="Y67">
            <v>0</v>
          </cell>
          <cell r="Z67">
            <v>0</v>
          </cell>
          <cell r="AA67" t="str">
            <v/>
          </cell>
          <cell r="AB67" t="str">
            <v/>
          </cell>
        </row>
        <row r="68">
          <cell r="A68" t="str">
            <v>SU003676</v>
          </cell>
          <cell r="B68" t="str">
            <v>P004818</v>
          </cell>
          <cell r="C68">
            <v>4301135702</v>
          </cell>
          <cell r="D68">
            <v>4620207490228</v>
          </cell>
          <cell r="F68">
            <v>0.2</v>
          </cell>
          <cell r="G68">
            <v>6</v>
          </cell>
          <cell r="H68">
            <v>1.2</v>
          </cell>
          <cell r="I68">
            <v>1.56</v>
          </cell>
          <cell r="J68">
            <v>140</v>
          </cell>
          <cell r="K68" t="str">
            <v>14</v>
          </cell>
          <cell r="L68" t="str">
            <v>Короб, мин. 1</v>
          </cell>
          <cell r="M68" t="str">
            <v>МГ</v>
          </cell>
          <cell r="O68">
            <v>365</v>
          </cell>
          <cell r="P68" t="str">
            <v>Снеки «Чебупицца со вкусом 4 сыра» Фикс.вес 0,2 ТС «Foodgital» ТМ «Горячая штучка»</v>
          </cell>
          <cell r="U68" t="str">
            <v/>
          </cell>
          <cell r="V68" t="str">
            <v/>
          </cell>
          <cell r="W68" t="str">
            <v>кор</v>
          </cell>
          <cell r="X68">
            <v>0</v>
          </cell>
          <cell r="Y68">
            <v>0</v>
          </cell>
          <cell r="Z68">
            <v>0</v>
          </cell>
          <cell r="AA68" t="str">
            <v/>
          </cell>
          <cell r="AB68" t="str">
            <v/>
          </cell>
        </row>
        <row r="69">
          <cell r="P69" t="str">
            <v>Итого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</row>
        <row r="70">
          <cell r="P70" t="str">
            <v>Итого</v>
          </cell>
          <cell r="W70" t="str">
            <v>кг</v>
          </cell>
          <cell r="X70">
            <v>0</v>
          </cell>
          <cell r="Y70">
            <v>0</v>
          </cell>
        </row>
        <row r="71">
          <cell r="A71" t="str">
            <v>Бульмени вес ГШ</v>
          </cell>
        </row>
        <row r="72">
          <cell r="A72" t="str">
            <v>Пельмени</v>
          </cell>
        </row>
        <row r="73">
          <cell r="A73" t="str">
            <v>SU002798</v>
          </cell>
          <cell r="B73" t="str">
            <v>P003687</v>
          </cell>
          <cell r="C73">
            <v>4301070977</v>
          </cell>
          <cell r="D73">
            <v>4607111037411</v>
          </cell>
          <cell r="F73">
            <v>2.7</v>
          </cell>
          <cell r="G73">
            <v>1</v>
          </cell>
          <cell r="H73">
            <v>2.7</v>
          </cell>
          <cell r="I73">
            <v>2.8132000000000001</v>
          </cell>
          <cell r="J73">
            <v>234</v>
          </cell>
          <cell r="K73" t="str">
            <v>18</v>
          </cell>
          <cell r="L73" t="str">
            <v>Короб, мин. 1</v>
          </cell>
          <cell r="M73" t="str">
            <v>МГ</v>
          </cell>
          <cell r="O73">
            <v>180</v>
          </cell>
          <cell r="P73" t="str">
            <v>Пельмени «Бульмени с говядиной и свининой Наваристые» Весовые Сфера ТМ «Горячая штучка» 2,7 кг</v>
          </cell>
          <cell r="U73" t="str">
            <v/>
          </cell>
          <cell r="V73" t="str">
            <v/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  <cell r="AA73" t="str">
            <v/>
          </cell>
          <cell r="AB73" t="str">
            <v/>
          </cell>
        </row>
        <row r="74">
          <cell r="A74" t="str">
            <v>SU002595</v>
          </cell>
          <cell r="B74" t="str">
            <v>P003697</v>
          </cell>
          <cell r="C74">
            <v>4301070981</v>
          </cell>
          <cell r="D74">
            <v>4607111036728</v>
          </cell>
          <cell r="F74">
            <v>5</v>
          </cell>
          <cell r="G74">
            <v>1</v>
          </cell>
          <cell r="H74">
            <v>5</v>
          </cell>
          <cell r="I74">
            <v>5.2131999999999996</v>
          </cell>
          <cell r="J74">
            <v>144</v>
          </cell>
          <cell r="K74" t="str">
            <v>12</v>
          </cell>
          <cell r="L74" t="str">
            <v>Палетта, мин. 1</v>
          </cell>
          <cell r="M74" t="str">
            <v>МГ</v>
          </cell>
          <cell r="O74">
            <v>180</v>
          </cell>
          <cell r="P74" t="str">
            <v>Пельмени «Бульмени с говядиной и свининой Наваристые» Весовые Сфера ТМ «Горячая штучка» 5 кг</v>
          </cell>
          <cell r="U74" t="str">
            <v/>
          </cell>
          <cell r="V74" t="str">
            <v/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A74" t="str">
            <v/>
          </cell>
          <cell r="AB74" t="str">
            <v/>
          </cell>
        </row>
        <row r="75">
          <cell r="P75" t="str">
            <v>Итого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</row>
        <row r="76">
          <cell r="P76" t="str">
            <v>Итого</v>
          </cell>
          <cell r="W76" t="str">
            <v>кг</v>
          </cell>
          <cell r="X76">
            <v>0</v>
          </cell>
          <cell r="Y76">
            <v>0</v>
          </cell>
        </row>
        <row r="77">
          <cell r="A77" t="str">
            <v>Бельмеши</v>
          </cell>
        </row>
        <row r="78">
          <cell r="A78" t="str">
            <v>Снеки</v>
          </cell>
        </row>
        <row r="79">
          <cell r="A79" t="str">
            <v>SU003593</v>
          </cell>
          <cell r="B79" t="str">
            <v>P004598</v>
          </cell>
          <cell r="C79">
            <v>4301135574</v>
          </cell>
          <cell r="D79">
            <v>4607111033659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Короб, мин. 1</v>
          </cell>
          <cell r="M79" t="str">
            <v>МГ</v>
          </cell>
          <cell r="O79">
            <v>180</v>
          </cell>
          <cell r="P79" t="str">
            <v>Снеки «Бельмеши сочные с мясом» Фикс.вес 0,3 Пакет ТМ «Горячая штучка»</v>
          </cell>
          <cell r="U79" t="str">
            <v/>
          </cell>
          <cell r="V79" t="str">
            <v/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A79" t="str">
            <v/>
          </cell>
          <cell r="AB79" t="str">
            <v/>
          </cell>
        </row>
        <row r="80">
          <cell r="A80" t="str">
            <v>SU003592</v>
          </cell>
          <cell r="B80" t="str">
            <v>P004596</v>
          </cell>
          <cell r="C80">
            <v>4301135586</v>
          </cell>
          <cell r="D80">
            <v>4607111033659</v>
          </cell>
          <cell r="F80">
            <v>0.3</v>
          </cell>
          <cell r="G80">
            <v>6</v>
          </cell>
          <cell r="H80">
            <v>1.8</v>
          </cell>
          <cell r="I80">
            <v>2.2218</v>
          </cell>
          <cell r="J80">
            <v>140</v>
          </cell>
          <cell r="K80" t="str">
            <v>14</v>
          </cell>
          <cell r="L80" t="str">
            <v>Короб, мин. 1</v>
          </cell>
          <cell r="M80" t="str">
            <v>МГ</v>
          </cell>
          <cell r="O80">
            <v>180</v>
          </cell>
          <cell r="P80" t="str">
            <v>Снеки «Бельмеши сочные с мясом» Фикс.вес 0,3 Пакет ТМ «Горячая штучка»</v>
          </cell>
          <cell r="U80" t="str">
            <v/>
          </cell>
          <cell r="V80" t="str">
            <v/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  <cell r="AA80" t="str">
            <v/>
          </cell>
          <cell r="AB80" t="str">
            <v/>
          </cell>
        </row>
        <row r="81">
          <cell r="P81" t="str">
            <v>Итого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</row>
        <row r="82">
          <cell r="P82" t="str">
            <v>Итого</v>
          </cell>
          <cell r="W82" t="str">
            <v>кг</v>
          </cell>
          <cell r="X82">
            <v>0</v>
          </cell>
          <cell r="Y82">
            <v>0</v>
          </cell>
        </row>
        <row r="83">
          <cell r="A83" t="str">
            <v>Крылышки ГШ</v>
          </cell>
        </row>
        <row r="84">
          <cell r="A84" t="str">
            <v>Крылья</v>
          </cell>
        </row>
        <row r="85">
          <cell r="A85" t="str">
            <v>SU003591</v>
          </cell>
          <cell r="B85" t="str">
            <v>P004588</v>
          </cell>
          <cell r="C85">
            <v>4301131047</v>
          </cell>
          <cell r="D85">
            <v>4607111034120</v>
          </cell>
          <cell r="F85">
            <v>0.3</v>
          </cell>
          <cell r="G85">
            <v>12</v>
          </cell>
          <cell r="H85">
            <v>3.6</v>
          </cell>
          <cell r="I85">
            <v>4.3036000000000003</v>
          </cell>
          <cell r="J85">
            <v>70</v>
          </cell>
          <cell r="K85" t="str">
            <v>14</v>
          </cell>
          <cell r="L85" t="str">
            <v>Короб, мин. 1</v>
          </cell>
          <cell r="M85" t="str">
            <v>МГ</v>
          </cell>
          <cell r="O85">
            <v>180</v>
          </cell>
          <cell r="P85" t="str">
            <v>Крылья «Хрустящие крылышки» Фикс.вес 0,3 Пакет ТМ «Горячая штучка»</v>
          </cell>
          <cell r="U85" t="str">
            <v/>
          </cell>
          <cell r="V85" t="str">
            <v/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A85" t="str">
            <v/>
          </cell>
          <cell r="AB85" t="str">
            <v/>
          </cell>
        </row>
        <row r="86">
          <cell r="A86" t="str">
            <v>SU003607</v>
          </cell>
          <cell r="B86" t="str">
            <v>P004589</v>
          </cell>
          <cell r="C86">
            <v>4301131046</v>
          </cell>
          <cell r="D86">
            <v>4607111034137</v>
          </cell>
          <cell r="F86">
            <v>0.3</v>
          </cell>
          <cell r="G86">
            <v>12</v>
          </cell>
          <cell r="H86">
            <v>3.6</v>
          </cell>
          <cell r="I86">
            <v>4.3036000000000003</v>
          </cell>
          <cell r="J86">
            <v>70</v>
          </cell>
          <cell r="K86" t="str">
            <v>14</v>
          </cell>
          <cell r="L86" t="str">
            <v>Короб, мин. 1</v>
          </cell>
          <cell r="M86" t="str">
            <v>МГ</v>
          </cell>
          <cell r="O86">
            <v>180</v>
          </cell>
          <cell r="P86" t="str">
            <v>Крылья «Крылышки острые к пиву» Фикс.вес 0,3 Пакет ТМ «Горячая штучка»</v>
          </cell>
          <cell r="U86" t="str">
            <v/>
          </cell>
          <cell r="V86" t="str">
            <v/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  <cell r="AA86" t="str">
            <v/>
          </cell>
          <cell r="AB86" t="str">
            <v/>
          </cell>
        </row>
        <row r="87">
          <cell r="P87" t="str">
            <v>Итого</v>
          </cell>
          <cell r="W87" t="str">
            <v>кор</v>
          </cell>
          <cell r="X87">
            <v>0</v>
          </cell>
          <cell r="Y87">
            <v>0</v>
          </cell>
          <cell r="Z87">
            <v>0</v>
          </cell>
        </row>
        <row r="88">
          <cell r="P88" t="str">
            <v>Итого</v>
          </cell>
          <cell r="W88" t="str">
            <v>кг</v>
          </cell>
          <cell r="X88">
            <v>0</v>
          </cell>
          <cell r="Y88">
            <v>0</v>
          </cell>
        </row>
        <row r="89">
          <cell r="A89" t="str">
            <v>Чебупели</v>
          </cell>
        </row>
        <row r="90">
          <cell r="A90" t="str">
            <v>Снеки</v>
          </cell>
        </row>
        <row r="91">
          <cell r="A91" t="str">
            <v>SU003887</v>
          </cell>
          <cell r="B91" t="str">
            <v>P004969</v>
          </cell>
          <cell r="C91">
            <v>4301135763</v>
          </cell>
          <cell r="D91">
            <v>4620207491027</v>
          </cell>
          <cell r="F91">
            <v>0.24</v>
          </cell>
          <cell r="G91">
            <v>12</v>
          </cell>
          <cell r="H91">
            <v>2.88</v>
          </cell>
          <cell r="I91">
            <v>3.5836000000000001</v>
          </cell>
          <cell r="J91">
            <v>70</v>
          </cell>
          <cell r="K91" t="str">
            <v>14</v>
          </cell>
          <cell r="L91" t="str">
            <v>Короб, мин. 1</v>
          </cell>
          <cell r="M91" t="str">
            <v>МГ</v>
          </cell>
          <cell r="O91">
            <v>180</v>
          </cell>
          <cell r="P91" t="str">
            <v>Снеки «Готовые чебупели острые с мясом» Фикс.вес 0,24 ТМ «Горячая штучка»</v>
          </cell>
          <cell r="U91" t="str">
            <v/>
          </cell>
          <cell r="V91" t="str">
            <v/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A91" t="str">
            <v/>
          </cell>
          <cell r="AB91" t="str">
            <v/>
          </cell>
        </row>
        <row r="92">
          <cell r="A92" t="str">
            <v>SU003889</v>
          </cell>
          <cell r="B92" t="str">
            <v>P004971</v>
          </cell>
          <cell r="C92">
            <v>4301135793</v>
          </cell>
          <cell r="D92">
            <v>4620207491003</v>
          </cell>
          <cell r="F92">
            <v>0.24</v>
          </cell>
          <cell r="G92">
            <v>12</v>
          </cell>
          <cell r="H92">
            <v>2.88</v>
          </cell>
          <cell r="I92">
            <v>3.5836000000000001</v>
          </cell>
          <cell r="J92">
            <v>70</v>
          </cell>
          <cell r="K92" t="str">
            <v>14</v>
          </cell>
          <cell r="L92" t="str">
            <v>Короб, мин. 1</v>
          </cell>
          <cell r="M92" t="str">
            <v>МГ</v>
          </cell>
          <cell r="O92">
            <v>180</v>
          </cell>
          <cell r="P92" t="str">
            <v>Снеки «Готовые чебупели с ветчиной и сыром» Фикс.вес 0,24 ТМ «Горячая штучка»</v>
          </cell>
          <cell r="U92" t="str">
            <v/>
          </cell>
          <cell r="V92" t="str">
            <v/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A92" t="str">
            <v/>
          </cell>
          <cell r="AB92" t="str">
            <v/>
          </cell>
        </row>
        <row r="93">
          <cell r="A93" t="str">
            <v>SU003892</v>
          </cell>
          <cell r="B93" t="str">
            <v>P004974</v>
          </cell>
          <cell r="C93">
            <v>4301135768</v>
          </cell>
          <cell r="D93">
            <v>4620207491034</v>
          </cell>
          <cell r="F93">
            <v>0.24</v>
          </cell>
          <cell r="G93">
            <v>12</v>
          </cell>
          <cell r="H93">
            <v>2.88</v>
          </cell>
          <cell r="I93">
            <v>3.5836000000000001</v>
          </cell>
          <cell r="J93">
            <v>70</v>
          </cell>
          <cell r="K93" t="str">
            <v>14</v>
          </cell>
          <cell r="L93" t="str">
            <v>Короб, мин. 1</v>
          </cell>
          <cell r="M93" t="str">
            <v>МГ</v>
          </cell>
          <cell r="O93">
            <v>180</v>
          </cell>
          <cell r="P93" t="str">
            <v>Снеки «Готовые чебупели с мясом» Фикс.вес 0,24 ТМ «Горячая штучка»</v>
          </cell>
          <cell r="U93" t="str">
            <v/>
          </cell>
          <cell r="V93" t="str">
            <v/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  <cell r="AA93" t="str">
            <v/>
          </cell>
          <cell r="AB93" t="str">
            <v/>
          </cell>
        </row>
        <row r="94">
          <cell r="A94" t="str">
            <v>SU003884</v>
          </cell>
          <cell r="B94" t="str">
            <v>P004966</v>
          </cell>
          <cell r="C94">
            <v>4301135760</v>
          </cell>
          <cell r="D94">
            <v>4620207491010</v>
          </cell>
          <cell r="F94">
            <v>0.24</v>
          </cell>
          <cell r="G94">
            <v>12</v>
          </cell>
          <cell r="H94">
            <v>2.88</v>
          </cell>
          <cell r="I94">
            <v>3.5836000000000001</v>
          </cell>
          <cell r="J94">
            <v>70</v>
          </cell>
          <cell r="K94" t="str">
            <v>14</v>
          </cell>
          <cell r="L94" t="str">
            <v>Короб, мин. 1</v>
          </cell>
          <cell r="M94" t="str">
            <v>МГ</v>
          </cell>
          <cell r="O94">
            <v>180</v>
          </cell>
          <cell r="P94" t="str">
            <v>Снеки «Готовые чебупели сочные с мясом» Фикс.вес 0,24 ТМ «Горячая штучка»</v>
          </cell>
          <cell r="U94" t="str">
            <v/>
          </cell>
          <cell r="V94" t="str">
            <v/>
          </cell>
          <cell r="W94" t="str">
            <v>кор</v>
          </cell>
          <cell r="X94">
            <v>0</v>
          </cell>
          <cell r="Y94">
            <v>0</v>
          </cell>
          <cell r="Z94">
            <v>0</v>
          </cell>
          <cell r="AA94" t="str">
            <v/>
          </cell>
          <cell r="AB94" t="str">
            <v/>
          </cell>
        </row>
        <row r="95">
          <cell r="A95" t="str">
            <v>SU003605</v>
          </cell>
          <cell r="B95" t="str">
            <v>P004595</v>
          </cell>
          <cell r="C95">
            <v>4301135571</v>
          </cell>
          <cell r="D95">
            <v>4607111035028</v>
          </cell>
          <cell r="F95">
            <v>0.48</v>
          </cell>
          <cell r="G95">
            <v>8</v>
          </cell>
          <cell r="H95">
            <v>3.84</v>
          </cell>
          <cell r="I95">
            <v>4.4488000000000003</v>
          </cell>
          <cell r="J95">
            <v>70</v>
          </cell>
          <cell r="K95" t="str">
            <v>14</v>
          </cell>
          <cell r="L95" t="str">
            <v>Короб, мин. 1</v>
          </cell>
          <cell r="M95" t="str">
            <v>МГ</v>
          </cell>
          <cell r="O95">
            <v>180</v>
          </cell>
          <cell r="P95" t="str">
            <v>Снеки «Готовые чебупели сочные с мясом» Фикс.вес 0,48 ТМ «Горячая штучка»</v>
          </cell>
          <cell r="U95" t="str">
            <v/>
          </cell>
          <cell r="V95" t="str">
            <v/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A95" t="str">
            <v/>
          </cell>
          <cell r="AB95" t="str">
            <v/>
          </cell>
        </row>
        <row r="96">
          <cell r="A96" t="str">
            <v>SU002293</v>
          </cell>
          <cell r="B96" t="str">
            <v>P004113</v>
          </cell>
          <cell r="C96">
            <v>4301135285</v>
          </cell>
          <cell r="D96">
            <v>4607111036407</v>
          </cell>
          <cell r="F96">
            <v>0.3</v>
          </cell>
          <cell r="G96">
            <v>14</v>
          </cell>
          <cell r="H96">
            <v>4.2</v>
          </cell>
          <cell r="I96">
            <v>4.5292000000000003</v>
          </cell>
          <cell r="J96">
            <v>70</v>
          </cell>
          <cell r="K96" t="str">
            <v>14</v>
          </cell>
          <cell r="L96" t="str">
            <v>Короб, мин. 1</v>
          </cell>
          <cell r="M96" t="str">
            <v>МГ</v>
          </cell>
          <cell r="O96">
            <v>180</v>
          </cell>
          <cell r="P96" t="str">
            <v>Чебупели Курочка гриль Базовый ассортимент Фикс.вес 0,3 Пакет Горячая штучка</v>
          </cell>
          <cell r="U96" t="str">
            <v/>
          </cell>
          <cell r="V96" t="str">
            <v/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  <cell r="AA96" t="str">
            <v/>
          </cell>
          <cell r="AB96" t="str">
            <v/>
          </cell>
        </row>
        <row r="97">
          <cell r="P97" t="str">
            <v>Итого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</row>
        <row r="98">
          <cell r="P98" t="str">
            <v>Итого</v>
          </cell>
          <cell r="W98" t="str">
            <v>кг</v>
          </cell>
          <cell r="X98">
            <v>0</v>
          </cell>
          <cell r="Y98">
            <v>0</v>
          </cell>
        </row>
        <row r="99">
          <cell r="A99" t="str">
            <v>Чебуреки ГШ</v>
          </cell>
        </row>
        <row r="100">
          <cell r="A100" t="str">
            <v>Чебуреки</v>
          </cell>
        </row>
        <row r="101">
          <cell r="A101" t="str">
            <v>SU002573</v>
          </cell>
          <cell r="B101" t="str">
            <v>P004138</v>
          </cell>
          <cell r="C101">
            <v>4301136070</v>
          </cell>
          <cell r="D101">
            <v>4607025784012</v>
          </cell>
          <cell r="F101">
            <v>0.09</v>
          </cell>
          <cell r="G101">
            <v>24</v>
          </cell>
          <cell r="H101">
            <v>2.16</v>
          </cell>
          <cell r="I101">
            <v>2.4912000000000001</v>
          </cell>
          <cell r="J101">
            <v>126</v>
          </cell>
          <cell r="K101" t="str">
            <v>14</v>
          </cell>
          <cell r="L101" t="str">
            <v>Короб, мин. 1</v>
          </cell>
          <cell r="M101" t="str">
            <v>МГ</v>
          </cell>
          <cell r="O101">
            <v>180</v>
          </cell>
          <cell r="P101" t="str">
            <v>Чебуреки с мясом Базовый ассортимент Штучка 0,09 Пленка Горячая штучка</v>
          </cell>
          <cell r="U101" t="str">
            <v/>
          </cell>
          <cell r="V101" t="str">
            <v/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A101" t="str">
            <v/>
          </cell>
          <cell r="AB101" t="str">
            <v/>
          </cell>
        </row>
        <row r="102">
          <cell r="A102" t="str">
            <v>SU003613</v>
          </cell>
          <cell r="B102" t="str">
            <v>P004583</v>
          </cell>
          <cell r="C102">
            <v>4301136079</v>
          </cell>
          <cell r="D102">
            <v>4607025784319</v>
          </cell>
          <cell r="F102">
            <v>0.36</v>
          </cell>
          <cell r="G102">
            <v>10</v>
          </cell>
          <cell r="H102">
            <v>3.6</v>
          </cell>
          <cell r="I102">
            <v>4.2439999999999998</v>
          </cell>
          <cell r="J102">
            <v>70</v>
          </cell>
          <cell r="K102" t="str">
            <v>14</v>
          </cell>
          <cell r="L102" t="str">
            <v>Короб, мин. 1</v>
          </cell>
          <cell r="M102" t="str">
            <v>МГ</v>
          </cell>
          <cell r="O102">
            <v>180</v>
          </cell>
          <cell r="P102" t="str">
            <v>Чебуреки «Чебуреки со свининой и говядиной» Фикс.вес 0,36 Пакет ТМ «Горячая штучка»</v>
          </cell>
          <cell r="U102" t="str">
            <v/>
          </cell>
          <cell r="V102" t="str">
            <v/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A102" t="str">
            <v/>
          </cell>
          <cell r="AB102" t="str">
            <v/>
          </cell>
        </row>
        <row r="103">
          <cell r="P103" t="str">
            <v>Итого</v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</row>
        <row r="104">
          <cell r="P104" t="str">
            <v>Итого</v>
          </cell>
          <cell r="W104" t="str">
            <v>кг</v>
          </cell>
          <cell r="X104">
            <v>0</v>
          </cell>
          <cell r="Y104">
            <v>0</v>
          </cell>
        </row>
        <row r="105">
          <cell r="A105" t="str">
            <v>Бульмени ГШ</v>
          </cell>
        </row>
        <row r="106">
          <cell r="A106" t="str">
            <v>Пельмени</v>
          </cell>
        </row>
        <row r="107">
          <cell r="A107" t="str">
            <v>SU003717</v>
          </cell>
          <cell r="B107" t="str">
            <v>P004819</v>
          </cell>
          <cell r="C107">
            <v>4301071074</v>
          </cell>
          <cell r="D107">
            <v>4620207491157</v>
          </cell>
          <cell r="F107">
            <v>0.7</v>
          </cell>
          <cell r="G107">
            <v>10</v>
          </cell>
          <cell r="H107">
            <v>7</v>
          </cell>
          <cell r="I107">
            <v>7.28</v>
          </cell>
          <cell r="J107">
            <v>84</v>
          </cell>
          <cell r="K107" t="str">
            <v>12</v>
          </cell>
          <cell r="L107" t="str">
            <v>Короб, мин. 1</v>
          </cell>
          <cell r="M107" t="str">
            <v>МГ</v>
          </cell>
          <cell r="O107">
            <v>180</v>
          </cell>
          <cell r="P107" t="str">
            <v>Пельмени «Бульмени мини с мясом и оливковым маслом» Фикс.вес 0,7 сфера ТМ «Горячая штучка»</v>
          </cell>
          <cell r="U107" t="str">
            <v/>
          </cell>
          <cell r="V107" t="str">
            <v/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A107" t="str">
            <v/>
          </cell>
          <cell r="AB107" t="str">
            <v/>
          </cell>
        </row>
        <row r="108">
          <cell r="A108" t="str">
            <v>SU003527</v>
          </cell>
          <cell r="B108" t="str">
            <v>P004474</v>
          </cell>
          <cell r="C108">
            <v>4301071051</v>
          </cell>
          <cell r="D108">
            <v>4607111039262</v>
          </cell>
          <cell r="F108">
            <v>0.4</v>
          </cell>
          <cell r="G108">
            <v>16</v>
          </cell>
          <cell r="H108">
            <v>6.4</v>
          </cell>
          <cell r="I108">
            <v>6.7195999999999998</v>
          </cell>
          <cell r="J108">
            <v>84</v>
          </cell>
          <cell r="K108" t="str">
            <v>12</v>
          </cell>
          <cell r="L108" t="str">
            <v>Короб, мин. 1</v>
          </cell>
          <cell r="M108" t="str">
            <v>МГ</v>
          </cell>
          <cell r="O108">
            <v>180</v>
          </cell>
          <cell r="P108" t="str">
            <v>Пельмени «Бульмени с говядиной и свининой» 0,4 Сфера ТМ «Горячая штучка»</v>
          </cell>
          <cell r="U108" t="str">
            <v/>
          </cell>
          <cell r="V108" t="str">
            <v/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A108" t="str">
            <v/>
          </cell>
          <cell r="AB108" t="str">
            <v/>
          </cell>
        </row>
        <row r="109">
          <cell r="A109" t="str">
            <v>SU003460</v>
          </cell>
          <cell r="B109" t="str">
            <v>P004345</v>
          </cell>
          <cell r="C109">
            <v>4301071038</v>
          </cell>
          <cell r="D109">
            <v>4607111039248</v>
          </cell>
          <cell r="F109">
            <v>0.7</v>
          </cell>
          <cell r="G109">
            <v>10</v>
          </cell>
          <cell r="H109">
            <v>7</v>
          </cell>
          <cell r="I109">
            <v>7.3</v>
          </cell>
          <cell r="J109">
            <v>84</v>
          </cell>
          <cell r="K109" t="str">
            <v>12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Пельмени «Бульмени с говядиной и свининой» 0,7 Сфера ТМ «Горячая штучка»</v>
          </cell>
          <cell r="U109" t="str">
            <v/>
          </cell>
          <cell r="V109" t="str">
            <v/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A109" t="str">
            <v/>
          </cell>
          <cell r="AB109" t="str">
            <v/>
          </cell>
        </row>
        <row r="110">
          <cell r="A110" t="str">
            <v>SU003528</v>
          </cell>
          <cell r="B110" t="str">
            <v>P004444</v>
          </cell>
          <cell r="C110">
            <v>4301071049</v>
          </cell>
          <cell r="D110">
            <v>4607111039293</v>
          </cell>
          <cell r="F110">
            <v>0.4</v>
          </cell>
          <cell r="G110">
            <v>16</v>
          </cell>
          <cell r="H110">
            <v>6.4</v>
          </cell>
          <cell r="I110">
            <v>6.7195999999999998</v>
          </cell>
          <cell r="J110">
            <v>84</v>
          </cell>
          <cell r="K110" t="str">
            <v>12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Пельмени «Бульмени со сливочным маслом» Фикс.вес 0,4 ТМ «Горячая штучка»</v>
          </cell>
          <cell r="U110" t="str">
            <v/>
          </cell>
          <cell r="V110" t="str">
            <v/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  <cell r="AA110" t="str">
            <v/>
          </cell>
          <cell r="AB110" t="str">
            <v/>
          </cell>
        </row>
        <row r="111">
          <cell r="A111" t="str">
            <v>SU003459</v>
          </cell>
          <cell r="B111" t="str">
            <v>P004346</v>
          </cell>
          <cell r="C111">
            <v>4301071039</v>
          </cell>
          <cell r="D111">
            <v>4607111039279</v>
          </cell>
          <cell r="F111">
            <v>0.7</v>
          </cell>
          <cell r="G111">
            <v>10</v>
          </cell>
          <cell r="H111">
            <v>7</v>
          </cell>
          <cell r="I111">
            <v>7.3</v>
          </cell>
          <cell r="J111">
            <v>84</v>
          </cell>
          <cell r="K111" t="str">
            <v>12</v>
          </cell>
          <cell r="L111" t="str">
            <v>Короб, мин. 1</v>
          </cell>
          <cell r="M111" t="str">
            <v>МГ</v>
          </cell>
          <cell r="O111">
            <v>180</v>
          </cell>
          <cell r="P111" t="str">
            <v>Пельмени «Бульмени со сливочным маслом» 0,7 Сфера ТМ «Горячая штучка»</v>
          </cell>
          <cell r="U111" t="str">
            <v/>
          </cell>
          <cell r="V111" t="str">
            <v/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  <cell r="AA111" t="str">
            <v/>
          </cell>
          <cell r="AB111" t="str">
            <v/>
          </cell>
        </row>
        <row r="112">
          <cell r="A112" t="str">
            <v>SU003698</v>
          </cell>
          <cell r="B112" t="str">
            <v>P004825</v>
          </cell>
          <cell r="C112">
            <v>4301071075</v>
          </cell>
          <cell r="D112">
            <v>4620207491102</v>
          </cell>
          <cell r="F112">
            <v>0.7</v>
          </cell>
          <cell r="G112">
            <v>10</v>
          </cell>
          <cell r="H112">
            <v>7</v>
          </cell>
          <cell r="I112">
            <v>7.23</v>
          </cell>
          <cell r="J112">
            <v>84</v>
          </cell>
          <cell r="K112" t="str">
            <v>12</v>
          </cell>
          <cell r="L112" t="str">
            <v>Короб, мин. 1</v>
          </cell>
          <cell r="M112" t="str">
            <v>МГ</v>
          </cell>
          <cell r="O112">
            <v>180</v>
          </cell>
          <cell r="P112" t="str">
            <v>Пельмени «Бульмени с говядиной и свининой Северная коллекция» Фикс.вес 0,7 сфера ТМ «Горячая штучка»</v>
          </cell>
          <cell r="U112" t="str">
            <v/>
          </cell>
          <cell r="V112" t="str">
            <v/>
          </cell>
          <cell r="W112" t="str">
            <v>кор</v>
          </cell>
          <cell r="X112">
            <v>0</v>
          </cell>
          <cell r="Y112">
            <v>0</v>
          </cell>
          <cell r="Z112">
            <v>0</v>
          </cell>
          <cell r="AA112" t="str">
            <v/>
          </cell>
          <cell r="AB112" t="str">
            <v/>
          </cell>
        </row>
        <row r="113">
          <cell r="P113" t="str">
            <v>Итого</v>
          </cell>
          <cell r="W113" t="str">
            <v>кор</v>
          </cell>
          <cell r="X113">
            <v>0</v>
          </cell>
          <cell r="Y113">
            <v>0</v>
          </cell>
          <cell r="Z113">
            <v>0</v>
          </cell>
        </row>
        <row r="114">
          <cell r="P114" t="str">
            <v>Итого</v>
          </cell>
          <cell r="W114" t="str">
            <v>кг</v>
          </cell>
          <cell r="X114">
            <v>0</v>
          </cell>
          <cell r="Y114">
            <v>0</v>
          </cell>
        </row>
        <row r="115">
          <cell r="A115" t="str">
            <v>Снеки</v>
          </cell>
        </row>
        <row r="116">
          <cell r="A116" t="str">
            <v>SU003727</v>
          </cell>
          <cell r="B116" t="str">
            <v>P004749</v>
          </cell>
          <cell r="C116">
            <v>4301135670</v>
          </cell>
          <cell r="D116">
            <v>4620207490983</v>
          </cell>
          <cell r="F116">
            <v>0.22</v>
          </cell>
          <cell r="G116">
            <v>12</v>
          </cell>
          <cell r="H116">
            <v>2.64</v>
          </cell>
          <cell r="I116">
            <v>3.3435999999999999</v>
          </cell>
          <cell r="J116">
            <v>70</v>
          </cell>
          <cell r="K116" t="str">
            <v>14</v>
          </cell>
          <cell r="L116" t="str">
            <v>Короб, мин. 1</v>
          </cell>
          <cell r="M116" t="str">
            <v>МГ</v>
          </cell>
          <cell r="O116">
            <v>180</v>
          </cell>
          <cell r="P116" t="str">
            <v>Снеки «Бульмени хрустящие с мясом» Фикс.вес 0,22 сфера ТМ «Горячая штучка»</v>
          </cell>
          <cell r="U116" t="str">
            <v/>
          </cell>
          <cell r="V116" t="str">
            <v/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  <cell r="AA116" t="str">
            <v/>
          </cell>
          <cell r="AB116" t="str">
            <v/>
          </cell>
        </row>
        <row r="117">
          <cell r="P117" t="str">
            <v>Итого</v>
          </cell>
          <cell r="W117" t="str">
            <v>кор</v>
          </cell>
          <cell r="X117">
            <v>0</v>
          </cell>
          <cell r="Y117">
            <v>0</v>
          </cell>
          <cell r="Z117">
            <v>0</v>
          </cell>
        </row>
        <row r="118">
          <cell r="P118" t="str">
            <v>Итого</v>
          </cell>
          <cell r="W118" t="str">
            <v>кг</v>
          </cell>
          <cell r="X118">
            <v>0</v>
          </cell>
          <cell r="Y118">
            <v>0</v>
          </cell>
        </row>
        <row r="119">
          <cell r="A119" t="str">
            <v>Пельмени ПГП</v>
          </cell>
        </row>
        <row r="120">
          <cell r="A120" t="str">
            <v>SU003845</v>
          </cell>
          <cell r="B120" t="str">
            <v>P004909</v>
          </cell>
          <cell r="C120">
            <v>4301071094</v>
          </cell>
          <cell r="D120">
            <v>4620207491140</v>
          </cell>
          <cell r="F120">
            <v>0.6</v>
          </cell>
          <cell r="G120">
            <v>10</v>
          </cell>
          <cell r="H120">
            <v>6</v>
          </cell>
          <cell r="I120">
            <v>6.28</v>
          </cell>
          <cell r="J120">
            <v>84</v>
          </cell>
          <cell r="K120" t="str">
            <v>12</v>
          </cell>
          <cell r="L120" t="str">
            <v>Короб, мин. 1</v>
          </cell>
          <cell r="M120" t="str">
            <v>МГ</v>
          </cell>
          <cell r="O120">
            <v>180</v>
          </cell>
          <cell r="P120" t="str">
            <v>Пельмени ПГП «Пельмени Бульмени Нейробуст с мясом» Фикс.вес 0,6 сфера ТМ «Горячая штучка»</v>
          </cell>
          <cell r="U120" t="str">
            <v/>
          </cell>
          <cell r="V120" t="str">
            <v/>
          </cell>
          <cell r="W120" t="str">
            <v>кор</v>
          </cell>
          <cell r="X120">
            <v>0</v>
          </cell>
          <cell r="Y120">
            <v>0</v>
          </cell>
          <cell r="Z120">
            <v>0</v>
          </cell>
          <cell r="AA120" t="str">
            <v/>
          </cell>
          <cell r="AB120" t="str">
            <v/>
          </cell>
        </row>
        <row r="121">
          <cell r="P121" t="str">
            <v>Итого</v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</row>
        <row r="122">
          <cell r="P122" t="str">
            <v>Итого</v>
          </cell>
          <cell r="W122" t="str">
            <v>кг</v>
          </cell>
          <cell r="X122">
            <v>0</v>
          </cell>
          <cell r="Y122">
            <v>0</v>
          </cell>
        </row>
        <row r="123">
          <cell r="A123" t="str">
            <v>Чебупицца</v>
          </cell>
        </row>
        <row r="124">
          <cell r="A124" t="str">
            <v>Снеки</v>
          </cell>
        </row>
        <row r="125">
          <cell r="A125" t="str">
            <v>SU003578</v>
          </cell>
          <cell r="B125" t="str">
            <v>P004484</v>
          </cell>
          <cell r="C125">
            <v>4301135555</v>
          </cell>
          <cell r="D125">
            <v>4607111034014</v>
          </cell>
          <cell r="F125">
            <v>0.25</v>
          </cell>
          <cell r="G125">
            <v>12</v>
          </cell>
          <cell r="H125">
            <v>3</v>
          </cell>
          <cell r="I125">
            <v>3.7035999999999998</v>
          </cell>
          <cell r="J125">
            <v>70</v>
          </cell>
          <cell r="K125" t="str">
            <v>14</v>
          </cell>
          <cell r="L125" t="str">
            <v>Короб, мин. 1</v>
          </cell>
          <cell r="M125" t="str">
            <v>МГ</v>
          </cell>
          <cell r="O125">
            <v>180</v>
          </cell>
          <cell r="P125" t="str">
            <v>Снеки «Чебупицца курочка По-итальянски» Фикс.вес 0,25 Пакет ТМ «Горячая штучка»</v>
          </cell>
          <cell r="U125" t="str">
            <v/>
          </cell>
          <cell r="V125" t="str">
            <v/>
          </cell>
          <cell r="W125" t="str">
            <v>кор</v>
          </cell>
          <cell r="X125">
            <v>0</v>
          </cell>
          <cell r="Y125">
            <v>0</v>
          </cell>
          <cell r="Z125">
            <v>0</v>
          </cell>
          <cell r="AA125" t="str">
            <v/>
          </cell>
          <cell r="AB125" t="str">
            <v/>
          </cell>
        </row>
        <row r="126">
          <cell r="A126" t="str">
            <v>SU003580</v>
          </cell>
          <cell r="B126" t="str">
            <v>P004486</v>
          </cell>
          <cell r="C126">
            <v>4301135532</v>
          </cell>
          <cell r="D126">
            <v>4607111033994</v>
          </cell>
          <cell r="F126">
            <v>0.25</v>
          </cell>
          <cell r="G126">
            <v>12</v>
          </cell>
          <cell r="H126">
            <v>3</v>
          </cell>
          <cell r="I126">
            <v>3.7035999999999998</v>
          </cell>
          <cell r="J126">
            <v>70</v>
          </cell>
          <cell r="K126" t="str">
            <v>14</v>
          </cell>
          <cell r="L126" t="str">
            <v>Короб, мин. 1</v>
          </cell>
          <cell r="M126" t="str">
            <v>МГ</v>
          </cell>
          <cell r="O126">
            <v>180</v>
          </cell>
          <cell r="P126" t="str">
            <v>Снеки «Чебупицца Пепперони» Фикс.вес 0,25 Пакет ТМ «Горячая штучка»</v>
          </cell>
          <cell r="U126" t="str">
            <v/>
          </cell>
          <cell r="V126" t="str">
            <v/>
          </cell>
          <cell r="W126" t="str">
            <v>кор</v>
          </cell>
          <cell r="X126">
            <v>0</v>
          </cell>
          <cell r="Y126">
            <v>0</v>
          </cell>
          <cell r="Z126">
            <v>0</v>
          </cell>
          <cell r="AA126" t="str">
            <v/>
          </cell>
          <cell r="AB126" t="str">
            <v/>
          </cell>
        </row>
        <row r="127">
          <cell r="P127" t="str">
            <v>Итого</v>
          </cell>
          <cell r="W127" t="str">
            <v>кор</v>
          </cell>
          <cell r="X127">
            <v>0</v>
          </cell>
          <cell r="Y127">
            <v>0</v>
          </cell>
          <cell r="Z127">
            <v>0</v>
          </cell>
        </row>
        <row r="128">
          <cell r="P128" t="str">
            <v>Итого</v>
          </cell>
          <cell r="W128" t="str">
            <v>кг</v>
          </cell>
          <cell r="X128">
            <v>0</v>
          </cell>
          <cell r="Y128">
            <v>0</v>
          </cell>
        </row>
        <row r="129">
          <cell r="A129" t="str">
            <v>Хотстеры</v>
          </cell>
        </row>
        <row r="130">
          <cell r="A130" t="str">
            <v>Снеки</v>
          </cell>
        </row>
        <row r="131">
          <cell r="A131" t="str">
            <v>SU003384</v>
          </cell>
          <cell r="B131" t="str">
            <v>P004205</v>
          </cell>
          <cell r="C131">
            <v>4301135549</v>
          </cell>
          <cell r="D131">
            <v>4607111039095</v>
          </cell>
          <cell r="F131">
            <v>0.25</v>
          </cell>
          <cell r="G131">
            <v>12</v>
          </cell>
          <cell r="H131">
            <v>3</v>
          </cell>
          <cell r="I131">
            <v>3.7480000000000002</v>
          </cell>
          <cell r="J131">
            <v>70</v>
          </cell>
          <cell r="K131" t="str">
            <v>14</v>
          </cell>
          <cell r="L131" t="str">
            <v>Короб, мин. 1</v>
          </cell>
          <cell r="M131" t="str">
            <v>МГ</v>
          </cell>
          <cell r="O131">
            <v>180</v>
          </cell>
          <cell r="P131" t="str">
            <v>Снеки «Хотстеры с сыром» ф/в 0,25 ТМ «Горячая штучка»</v>
          </cell>
          <cell r="U131" t="str">
            <v/>
          </cell>
          <cell r="V131" t="str">
            <v/>
          </cell>
          <cell r="W131" t="str">
            <v>кор</v>
          </cell>
          <cell r="X131">
            <v>0</v>
          </cell>
          <cell r="Y131">
            <v>0</v>
          </cell>
          <cell r="Z131">
            <v>0</v>
          </cell>
          <cell r="AA131" t="str">
            <v/>
          </cell>
          <cell r="AB131" t="str">
            <v/>
          </cell>
        </row>
        <row r="132">
          <cell r="A132" t="str">
            <v>SU003576</v>
          </cell>
          <cell r="B132" t="str">
            <v>P004489</v>
          </cell>
          <cell r="C132">
            <v>4301135550</v>
          </cell>
          <cell r="D132">
            <v>4607111034199</v>
          </cell>
          <cell r="F132">
            <v>0.25</v>
          </cell>
          <cell r="G132">
            <v>12</v>
          </cell>
          <cell r="H132">
            <v>3</v>
          </cell>
          <cell r="I132">
            <v>3.7035999999999998</v>
          </cell>
          <cell r="J132">
            <v>70</v>
          </cell>
          <cell r="K132" t="str">
            <v>14</v>
          </cell>
          <cell r="L132" t="str">
            <v>Короб, мин. 1</v>
          </cell>
          <cell r="M132" t="str">
            <v>МГ</v>
          </cell>
          <cell r="O132">
            <v>180</v>
          </cell>
          <cell r="P132" t="str">
            <v>Снеки «Хотстеры» Фикс.вес 0,25 Пакет ТМ «Горячая штучка»</v>
          </cell>
          <cell r="U132" t="str">
            <v/>
          </cell>
          <cell r="V132" t="str">
            <v/>
          </cell>
          <cell r="W132" t="str">
            <v>кор</v>
          </cell>
          <cell r="X132">
            <v>0</v>
          </cell>
          <cell r="Y132">
            <v>0</v>
          </cell>
          <cell r="Z132">
            <v>0</v>
          </cell>
          <cell r="AA132" t="str">
            <v/>
          </cell>
          <cell r="AB132" t="str">
            <v/>
          </cell>
        </row>
        <row r="133">
          <cell r="P133" t="str">
            <v>Итого</v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</row>
        <row r="134">
          <cell r="P134" t="str">
            <v>Итого</v>
          </cell>
          <cell r="W134" t="str">
            <v>кг</v>
          </cell>
          <cell r="X134">
            <v>0</v>
          </cell>
          <cell r="Y134">
            <v>0</v>
          </cell>
        </row>
        <row r="135">
          <cell r="A135" t="str">
            <v>Круггетсы</v>
          </cell>
        </row>
        <row r="136">
          <cell r="A136" t="str">
            <v>Снеки</v>
          </cell>
        </row>
        <row r="137">
          <cell r="A137" t="str">
            <v>SU003872</v>
          </cell>
          <cell r="B137" t="str">
            <v>P004956</v>
          </cell>
          <cell r="C137">
            <v>4301135753</v>
          </cell>
          <cell r="D137">
            <v>4620207490914</v>
          </cell>
          <cell r="F137">
            <v>0.2</v>
          </cell>
          <cell r="G137">
            <v>12</v>
          </cell>
          <cell r="H137">
            <v>2.4</v>
          </cell>
          <cell r="I137">
            <v>2.68</v>
          </cell>
          <cell r="J137">
            <v>70</v>
          </cell>
          <cell r="K137" t="str">
            <v>14</v>
          </cell>
          <cell r="L137" t="str">
            <v>Короб, мин. 1</v>
          </cell>
          <cell r="M137" t="str">
            <v>МГ</v>
          </cell>
          <cell r="O137">
            <v>180</v>
          </cell>
          <cell r="P137" t="str">
            <v>Снеки «Круггетсы с сырным соусом» Фикс.вес 0,2 ТМ «Горячая штучка»</v>
          </cell>
          <cell r="U137" t="str">
            <v/>
          </cell>
          <cell r="V137" t="str">
            <v/>
          </cell>
          <cell r="W137" t="str">
            <v>кор</v>
          </cell>
          <cell r="X137">
            <v>0</v>
          </cell>
          <cell r="Y137">
            <v>0</v>
          </cell>
          <cell r="Z137">
            <v>0</v>
          </cell>
          <cell r="AA137" t="str">
            <v/>
          </cell>
          <cell r="AB137" t="str">
            <v/>
          </cell>
        </row>
        <row r="138">
          <cell r="A138" t="str">
            <v>SU003870</v>
          </cell>
          <cell r="B138" t="str">
            <v>P004953</v>
          </cell>
          <cell r="C138">
            <v>4301135778</v>
          </cell>
          <cell r="D138">
            <v>4620207490853</v>
          </cell>
          <cell r="F138">
            <v>0.2</v>
          </cell>
          <cell r="G138">
            <v>12</v>
          </cell>
          <cell r="H138">
            <v>2.4</v>
          </cell>
          <cell r="I138">
            <v>2.68</v>
          </cell>
          <cell r="J138">
            <v>70</v>
          </cell>
          <cell r="K138" t="str">
            <v>14</v>
          </cell>
          <cell r="L138" t="str">
            <v>Короб, мин. 1</v>
          </cell>
          <cell r="M138" t="str">
            <v>МГ</v>
          </cell>
          <cell r="O138">
            <v>180</v>
          </cell>
          <cell r="P138" t="str">
            <v>Снеки «Круггетсы сочные» Фикс.вес 0,2 ТМ «Горячая штучка»</v>
          </cell>
          <cell r="U138" t="str">
            <v/>
          </cell>
          <cell r="V138" t="str">
            <v/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  <cell r="AA138" t="str">
            <v/>
          </cell>
          <cell r="AB138" t="str">
            <v/>
          </cell>
        </row>
        <row r="139">
          <cell r="P139" t="str">
            <v>Итого</v>
          </cell>
          <cell r="W139" t="str">
            <v>кор</v>
          </cell>
          <cell r="X139">
            <v>0</v>
          </cell>
          <cell r="Y139">
            <v>0</v>
          </cell>
          <cell r="Z139">
            <v>0</v>
          </cell>
        </row>
        <row r="140">
          <cell r="P140" t="str">
            <v>Итого</v>
          </cell>
          <cell r="W140" t="str">
            <v>кг</v>
          </cell>
          <cell r="X140">
            <v>0</v>
          </cell>
          <cell r="Y140">
            <v>0</v>
          </cell>
        </row>
        <row r="141">
          <cell r="A141" t="str">
            <v>Пекерсы</v>
          </cell>
        </row>
        <row r="142">
          <cell r="A142" t="str">
            <v>Снеки</v>
          </cell>
        </row>
        <row r="143">
          <cell r="A143" t="str">
            <v>SU003596</v>
          </cell>
          <cell r="B143" t="str">
            <v>P004594</v>
          </cell>
          <cell r="C143">
            <v>4301135570</v>
          </cell>
          <cell r="D143">
            <v>4607111035806</v>
          </cell>
          <cell r="F143">
            <v>0.25</v>
          </cell>
          <cell r="G143">
            <v>12</v>
          </cell>
          <cell r="H143">
            <v>3</v>
          </cell>
          <cell r="I143">
            <v>3.7035999999999998</v>
          </cell>
          <cell r="J143">
            <v>70</v>
          </cell>
          <cell r="K143" t="str">
            <v>14</v>
          </cell>
          <cell r="L143" t="str">
            <v>Короб, мин. 1</v>
          </cell>
          <cell r="M143" t="str">
            <v>МГ</v>
          </cell>
          <cell r="O143">
            <v>180</v>
          </cell>
          <cell r="P143" t="str">
            <v>Снеки «Пекерсы с индейкой в сливочном соусе» Фикс.вес 0,25 Пакет ТМ «Горячая штучка»</v>
          </cell>
          <cell r="U143" t="str">
            <v/>
          </cell>
          <cell r="V143" t="str">
            <v/>
          </cell>
          <cell r="W143" t="str">
            <v>кор</v>
          </cell>
          <cell r="X143">
            <v>0</v>
          </cell>
          <cell r="Y143">
            <v>0</v>
          </cell>
          <cell r="Z143">
            <v>0</v>
          </cell>
          <cell r="AA143" t="str">
            <v/>
          </cell>
          <cell r="AB143" t="str">
            <v/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Хот-Догстер</v>
          </cell>
        </row>
        <row r="147">
          <cell r="A147" t="str">
            <v>Снеки</v>
          </cell>
        </row>
        <row r="148">
          <cell r="A148" t="str">
            <v>SU003632</v>
          </cell>
          <cell r="B148" t="str">
            <v>P004630</v>
          </cell>
          <cell r="C148">
            <v>4301135607</v>
          </cell>
          <cell r="D148">
            <v>4607111039613</v>
          </cell>
          <cell r="F148">
            <v>0.09</v>
          </cell>
          <cell r="G148">
            <v>30</v>
          </cell>
          <cell r="H148">
            <v>2.7</v>
          </cell>
          <cell r="I148">
            <v>3.09</v>
          </cell>
          <cell r="J148">
            <v>126</v>
          </cell>
          <cell r="K148" t="str">
            <v>14</v>
          </cell>
          <cell r="L148" t="str">
            <v>Короб, мин. 1</v>
          </cell>
          <cell r="M148" t="str">
            <v>МГ</v>
          </cell>
          <cell r="O148">
            <v>180</v>
          </cell>
          <cell r="P148" t="str">
            <v>Снеки «Хот-догстер» Фикс.вес 0,09 ТМ «Горячая штучка»</v>
          </cell>
          <cell r="U148" t="str">
            <v/>
          </cell>
          <cell r="V148" t="str">
            <v/>
          </cell>
          <cell r="W148" t="str">
            <v>кор</v>
          </cell>
          <cell r="X148">
            <v>0</v>
          </cell>
          <cell r="Y148">
            <v>0</v>
          </cell>
          <cell r="Z148">
            <v>0</v>
          </cell>
          <cell r="AA148" t="str">
            <v/>
          </cell>
          <cell r="AB148" t="str">
            <v/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Супермени</v>
          </cell>
        </row>
        <row r="152">
          <cell r="A152" t="str">
            <v>Пельмени ПГП</v>
          </cell>
        </row>
        <row r="153">
          <cell r="A153" t="str">
            <v>SU002177</v>
          </cell>
          <cell r="B153" t="str">
            <v>P004523</v>
          </cell>
          <cell r="C153">
            <v>4301135540</v>
          </cell>
          <cell r="D153">
            <v>4607111035646</v>
          </cell>
          <cell r="F153">
            <v>0.2</v>
          </cell>
          <cell r="G153">
            <v>8</v>
          </cell>
          <cell r="H153">
            <v>1.6</v>
          </cell>
          <cell r="I153">
            <v>2.12</v>
          </cell>
          <cell r="J153">
            <v>72</v>
          </cell>
          <cell r="K153" t="str">
            <v>6</v>
          </cell>
          <cell r="L153" t="str">
            <v>Короб, мин. 1</v>
          </cell>
          <cell r="M153" t="str">
            <v>МГ</v>
          </cell>
          <cell r="O153">
            <v>180</v>
          </cell>
          <cell r="P153" t="str">
            <v>Пельмени ПГП «Супермени со сливочным маслом» 0,2 Сфера ТМ «Горячая штучка»</v>
          </cell>
          <cell r="U153" t="str">
            <v/>
          </cell>
          <cell r="V153" t="str">
            <v/>
          </cell>
          <cell r="W153" t="str">
            <v>кор</v>
          </cell>
          <cell r="X153">
            <v>0</v>
          </cell>
          <cell r="Y153">
            <v>0</v>
          </cell>
          <cell r="Z153">
            <v>0</v>
          </cell>
          <cell r="AA153" t="str">
            <v/>
          </cell>
          <cell r="AB153" t="str">
            <v/>
          </cell>
        </row>
        <row r="154">
          <cell r="P154" t="str">
            <v>Итого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</row>
        <row r="155">
          <cell r="P155" t="str">
            <v>Итого</v>
          </cell>
          <cell r="W155" t="str">
            <v>кг</v>
          </cell>
          <cell r="X155">
            <v>0</v>
          </cell>
          <cell r="Y155">
            <v>0</v>
          </cell>
        </row>
        <row r="156">
          <cell r="A156" t="str">
            <v>Чебуманы</v>
          </cell>
        </row>
        <row r="157">
          <cell r="A157" t="str">
            <v>Снеки</v>
          </cell>
        </row>
        <row r="158">
          <cell r="A158" t="str">
            <v>SU003601</v>
          </cell>
          <cell r="B158" t="str">
            <v>P004597</v>
          </cell>
          <cell r="C158">
            <v>4301135591</v>
          </cell>
          <cell r="D158">
            <v>4607111036568</v>
          </cell>
          <cell r="F158">
            <v>0.28000000000000003</v>
          </cell>
          <cell r="G158">
            <v>6</v>
          </cell>
          <cell r="H158">
            <v>1.68</v>
          </cell>
          <cell r="I158">
            <v>2.1017999999999999</v>
          </cell>
          <cell r="J158">
            <v>140</v>
          </cell>
          <cell r="K158" t="str">
            <v>14</v>
          </cell>
          <cell r="L158" t="str">
            <v>Короб, мин. 1</v>
          </cell>
          <cell r="M158" t="str">
            <v>МГ</v>
          </cell>
          <cell r="O158">
            <v>180</v>
          </cell>
          <cell r="P158" t="str">
            <v>Снеки «Чебуманы с говядиной» Фикс.вес 0,28 Пакет ТМ «Горячая штучка»</v>
          </cell>
          <cell r="U158" t="str">
            <v/>
          </cell>
          <cell r="V158" t="str">
            <v/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  <cell r="AA158" t="str">
            <v/>
          </cell>
          <cell r="AB158" t="str">
            <v/>
          </cell>
        </row>
        <row r="159">
          <cell r="P159" t="str">
            <v>Итого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</row>
        <row r="160">
          <cell r="P160" t="str">
            <v>Итого</v>
          </cell>
          <cell r="W160" t="str">
            <v>кг</v>
          </cell>
          <cell r="X160">
            <v>0</v>
          </cell>
          <cell r="Y160">
            <v>0</v>
          </cell>
        </row>
        <row r="161">
          <cell r="A161" t="str">
            <v>No Name</v>
          </cell>
        </row>
        <row r="162">
          <cell r="A162" t="str">
            <v>No Name ЗПФ</v>
          </cell>
        </row>
        <row r="163">
          <cell r="A163" t="str">
            <v>Пельмени</v>
          </cell>
        </row>
        <row r="164">
          <cell r="A164" t="str">
            <v>SU002396</v>
          </cell>
          <cell r="B164" t="str">
            <v>P004620</v>
          </cell>
          <cell r="C164">
            <v>4301071062</v>
          </cell>
          <cell r="D164">
            <v>4607111036384</v>
          </cell>
          <cell r="F164">
            <v>5</v>
          </cell>
          <cell r="G164">
            <v>1</v>
          </cell>
          <cell r="H164">
            <v>5</v>
          </cell>
          <cell r="I164">
            <v>5.2106000000000003</v>
          </cell>
          <cell r="J164">
            <v>144</v>
          </cell>
          <cell r="K164" t="str">
            <v>12</v>
          </cell>
          <cell r="L164" t="str">
            <v>Короб, мин. 1</v>
          </cell>
          <cell r="M164" t="str">
            <v>МГ</v>
          </cell>
          <cell r="O164">
            <v>180</v>
          </cell>
          <cell r="P164" t="str">
            <v>Пельмени «Зареченские» Весовые Сфера ТМ «No name» 5 кг</v>
          </cell>
          <cell r="U164" t="str">
            <v/>
          </cell>
          <cell r="V164" t="str">
            <v/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  <cell r="AA164" t="str">
            <v/>
          </cell>
          <cell r="AB164" t="str">
            <v/>
          </cell>
        </row>
        <row r="165">
          <cell r="A165" t="str">
            <v>SU000197</v>
          </cell>
          <cell r="B165" t="str">
            <v>P004472</v>
          </cell>
          <cell r="C165">
            <v>4301071050</v>
          </cell>
          <cell r="D165">
            <v>4607111036216</v>
          </cell>
          <cell r="F165">
            <v>5</v>
          </cell>
          <cell r="G165">
            <v>1</v>
          </cell>
          <cell r="H165">
            <v>5</v>
          </cell>
          <cell r="I165">
            <v>5.2131999999999996</v>
          </cell>
          <cell r="J165">
            <v>144</v>
          </cell>
          <cell r="K165" t="str">
            <v>12</v>
          </cell>
          <cell r="L165" t="str">
            <v>Короб, мин. 1</v>
          </cell>
          <cell r="M165" t="str">
            <v>МГ</v>
          </cell>
          <cell r="O165">
            <v>180</v>
          </cell>
          <cell r="P165" t="str">
            <v>Пельмени «Пуговки с говядиной и свининой» Весовые Сфера ТМ «No Name» 5 кг</v>
          </cell>
          <cell r="U165" t="str">
            <v/>
          </cell>
          <cell r="V165" t="str">
            <v/>
          </cell>
          <cell r="W165" t="str">
            <v>кор</v>
          </cell>
          <cell r="X165">
            <v>0</v>
          </cell>
          <cell r="Y165">
            <v>0</v>
          </cell>
          <cell r="Z165">
            <v>0</v>
          </cell>
          <cell r="AA165" t="str">
            <v/>
          </cell>
          <cell r="AB165" t="str">
            <v/>
          </cell>
        </row>
        <row r="166">
          <cell r="P166" t="str">
            <v>Итого</v>
          </cell>
          <cell r="W166" t="str">
            <v>кор</v>
          </cell>
          <cell r="X166">
            <v>0</v>
          </cell>
          <cell r="Y166">
            <v>0</v>
          </cell>
          <cell r="Z166">
            <v>0</v>
          </cell>
        </row>
        <row r="167">
          <cell r="P167" t="str">
            <v>Итого</v>
          </cell>
          <cell r="W167" t="str">
            <v>кг</v>
          </cell>
          <cell r="X167">
            <v>0</v>
          </cell>
          <cell r="Y167">
            <v>0</v>
          </cell>
        </row>
        <row r="168">
          <cell r="A168" t="str">
            <v>Вязанка</v>
          </cell>
        </row>
        <row r="169">
          <cell r="A169" t="str">
            <v>Сливушка</v>
          </cell>
        </row>
        <row r="170">
          <cell r="A170" t="str">
            <v>Наггетсы</v>
          </cell>
        </row>
        <row r="171">
          <cell r="A171" t="str">
            <v>SU003797</v>
          </cell>
          <cell r="B171" t="str">
            <v>P004497</v>
          </cell>
          <cell r="C171">
            <v>4301132179</v>
          </cell>
          <cell r="D171">
            <v>4607111035691</v>
          </cell>
          <cell r="F171">
            <v>0.25</v>
          </cell>
          <cell r="G171">
            <v>12</v>
          </cell>
          <cell r="H171">
            <v>3</v>
          </cell>
          <cell r="I171">
            <v>3.3879999999999999</v>
          </cell>
          <cell r="J171">
            <v>70</v>
          </cell>
          <cell r="K171" t="str">
            <v>14</v>
          </cell>
          <cell r="L171" t="str">
            <v>Короб, мин. 1</v>
          </cell>
          <cell r="M171" t="str">
            <v>МГ</v>
          </cell>
          <cell r="O171">
            <v>365</v>
          </cell>
          <cell r="P171" t="str">
            <v>Наггетсы «из печи» Фикс.вес 0,25 ТМ «Вязанка»</v>
          </cell>
          <cell r="U171" t="str">
            <v/>
          </cell>
          <cell r="V171" t="str">
            <v/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A171" t="str">
            <v/>
          </cell>
          <cell r="AB171" t="str">
            <v/>
          </cell>
        </row>
        <row r="172">
          <cell r="A172" t="str">
            <v>SU003800</v>
          </cell>
          <cell r="B172" t="str">
            <v>P004496</v>
          </cell>
          <cell r="C172">
            <v>4301132182</v>
          </cell>
          <cell r="D172">
            <v>4607111035721</v>
          </cell>
          <cell r="F172">
            <v>0.25</v>
          </cell>
          <cell r="G172">
            <v>12</v>
          </cell>
          <cell r="H172">
            <v>3</v>
          </cell>
          <cell r="I172">
            <v>3.3879999999999999</v>
          </cell>
          <cell r="J172">
            <v>70</v>
          </cell>
          <cell r="K172" t="str">
            <v>14</v>
          </cell>
          <cell r="L172" t="str">
            <v>Короб, мин. 1</v>
          </cell>
          <cell r="M172" t="str">
            <v>МГ</v>
          </cell>
          <cell r="O172">
            <v>365</v>
          </cell>
          <cell r="P172" t="str">
            <v>Наггетсы «с индейкой» Фикс.вес 0,25 ТМ «Вязанка»</v>
          </cell>
          <cell r="U172" t="str">
            <v/>
          </cell>
          <cell r="V172" t="str">
            <v/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  <cell r="AA172" t="str">
            <v/>
          </cell>
          <cell r="AB172" t="str">
            <v/>
          </cell>
        </row>
        <row r="173">
          <cell r="A173" t="str">
            <v>SU003795</v>
          </cell>
          <cell r="B173" t="str">
            <v>P004535</v>
          </cell>
          <cell r="C173">
            <v>4301132170</v>
          </cell>
          <cell r="D173">
            <v>4607111038487</v>
          </cell>
          <cell r="F173">
            <v>0.25</v>
          </cell>
          <cell r="G173">
            <v>12</v>
          </cell>
          <cell r="H173">
            <v>3</v>
          </cell>
          <cell r="I173">
            <v>3.7360000000000002</v>
          </cell>
          <cell r="J173">
            <v>70</v>
          </cell>
          <cell r="K173" t="str">
            <v>14</v>
          </cell>
          <cell r="L173" t="str">
            <v>Короб, мин. 1</v>
          </cell>
          <cell r="M173" t="str">
            <v>МГ</v>
          </cell>
          <cell r="O173">
            <v>180</v>
          </cell>
          <cell r="P173" t="str">
            <v>Наггетсы «с куриным филе и сыром» Фикс.вес 0,25 ТМ «Вязанка»</v>
          </cell>
          <cell r="U173" t="str">
            <v/>
          </cell>
          <cell r="V173" t="str">
            <v/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  <cell r="AA173" t="str">
            <v/>
          </cell>
          <cell r="AB173" t="str">
            <v/>
          </cell>
        </row>
        <row r="174">
          <cell r="P174" t="str">
            <v>Итого</v>
          </cell>
          <cell r="W174" t="str">
            <v>кор</v>
          </cell>
          <cell r="X174">
            <v>0</v>
          </cell>
          <cell r="Y174">
            <v>0</v>
          </cell>
          <cell r="Z174">
            <v>0</v>
          </cell>
        </row>
        <row r="175">
          <cell r="P175" t="str">
            <v>Итого</v>
          </cell>
          <cell r="W175" t="str">
            <v>кг</v>
          </cell>
          <cell r="X175">
            <v>0</v>
          </cell>
          <cell r="Y175">
            <v>0</v>
          </cell>
        </row>
        <row r="176">
          <cell r="A176" t="str">
            <v>Сосиски замороженные</v>
          </cell>
        </row>
        <row r="177">
          <cell r="A177" t="str">
            <v>SU003643</v>
          </cell>
          <cell r="B177" t="str">
            <v>P004612</v>
          </cell>
          <cell r="C177">
            <v>4301051855</v>
          </cell>
          <cell r="D177">
            <v>4680115885875</v>
          </cell>
          <cell r="F177">
            <v>1</v>
          </cell>
          <cell r="G177">
            <v>9</v>
          </cell>
          <cell r="H177">
            <v>9</v>
          </cell>
          <cell r="I177">
            <v>9.4350000000000005</v>
          </cell>
          <cell r="J177">
            <v>64</v>
          </cell>
          <cell r="K177" t="str">
            <v>8</v>
          </cell>
          <cell r="L177" t="str">
            <v>Короб, мин. 1</v>
          </cell>
          <cell r="M177" t="str">
            <v>СК2</v>
          </cell>
          <cell r="O177">
            <v>365</v>
          </cell>
          <cell r="P177" t="str">
            <v>Сосиски замороженные «Сосиски с сыром» Весовой ТМ «Вязанка» для корн-догов</v>
          </cell>
          <cell r="U177" t="str">
            <v/>
          </cell>
          <cell r="V177" t="str">
            <v/>
          </cell>
          <cell r="W177" t="str">
            <v>кор</v>
          </cell>
          <cell r="X177">
            <v>0</v>
          </cell>
          <cell r="Y177">
            <v>0</v>
          </cell>
          <cell r="Z177">
            <v>0</v>
          </cell>
          <cell r="AA177" t="str">
            <v/>
          </cell>
          <cell r="AB177" t="str">
            <v/>
          </cell>
        </row>
        <row r="178">
          <cell r="P178" t="str">
            <v>Итого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</row>
        <row r="179">
          <cell r="P179" t="str">
            <v>Итого</v>
          </cell>
          <cell r="W179" t="str">
            <v>кг</v>
          </cell>
          <cell r="X179">
            <v>0</v>
          </cell>
          <cell r="Y179">
            <v>0</v>
          </cell>
        </row>
        <row r="180">
          <cell r="A180" t="str">
            <v>Стародворье</v>
          </cell>
        </row>
        <row r="181">
          <cell r="A181" t="str">
            <v>Стародворье ПГП</v>
          </cell>
        </row>
        <row r="182">
          <cell r="A182" t="str">
            <v>Наггетсы</v>
          </cell>
        </row>
        <row r="183">
          <cell r="A183" t="str">
            <v>SU003930</v>
          </cell>
          <cell r="B183" t="str">
            <v>P005043</v>
          </cell>
          <cell r="C183">
            <v>4301132227</v>
          </cell>
          <cell r="D183">
            <v>4620207491133</v>
          </cell>
          <cell r="F183">
            <v>0.23</v>
          </cell>
          <cell r="G183">
            <v>12</v>
          </cell>
          <cell r="H183">
            <v>2.76</v>
          </cell>
          <cell r="I183">
            <v>2.98</v>
          </cell>
          <cell r="J183">
            <v>70</v>
          </cell>
          <cell r="K183" t="str">
            <v>14</v>
          </cell>
          <cell r="L183" t="str">
            <v>Короб, мин. 1</v>
          </cell>
          <cell r="M183" t="str">
            <v>МГ</v>
          </cell>
          <cell r="O183">
            <v>180</v>
          </cell>
          <cell r="P183" t="str">
            <v>Наггетсы «Хрустящие с сочной курочкой» Фикс.вес 0,23 ТМ «Стародворье»</v>
          </cell>
          <cell r="U183" t="str">
            <v/>
          </cell>
          <cell r="V183" t="str">
            <v/>
          </cell>
          <cell r="W183" t="str">
            <v>кор</v>
          </cell>
          <cell r="X183">
            <v>0</v>
          </cell>
          <cell r="Y183">
            <v>0</v>
          </cell>
          <cell r="Z183">
            <v>0</v>
          </cell>
          <cell r="AA183" t="str">
            <v/>
          </cell>
          <cell r="AB183" t="str">
            <v/>
          </cell>
        </row>
        <row r="184">
          <cell r="P184" t="str">
            <v>Итого</v>
          </cell>
          <cell r="W184" t="str">
            <v>кор</v>
          </cell>
          <cell r="X184">
            <v>0</v>
          </cell>
          <cell r="Y184">
            <v>0</v>
          </cell>
          <cell r="Z184">
            <v>0</v>
          </cell>
        </row>
        <row r="185">
          <cell r="P185" t="str">
            <v>Итого</v>
          </cell>
          <cell r="W185" t="str">
            <v>кг</v>
          </cell>
          <cell r="X185">
            <v>0</v>
          </cell>
          <cell r="Y185">
            <v>0</v>
          </cell>
        </row>
        <row r="186">
          <cell r="A186" t="str">
            <v>Снеки</v>
          </cell>
        </row>
        <row r="187">
          <cell r="A187" t="str">
            <v>SU003777</v>
          </cell>
          <cell r="B187" t="str">
            <v>P004822</v>
          </cell>
          <cell r="C187">
            <v>4301135707</v>
          </cell>
          <cell r="D187">
            <v>4620207490198</v>
          </cell>
          <cell r="F187">
            <v>0.2</v>
          </cell>
          <cell r="G187">
            <v>12</v>
          </cell>
          <cell r="H187">
            <v>2.4</v>
          </cell>
          <cell r="I187">
            <v>3.1036000000000001</v>
          </cell>
          <cell r="J187">
            <v>70</v>
          </cell>
          <cell r="K187" t="str">
            <v>14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Снеки «ЖАР-ладушки с клубникой и вишней» Фикс.вес 0,2 ТМ «Стародворье»</v>
          </cell>
          <cell r="U187" t="str">
            <v/>
          </cell>
          <cell r="V187" t="str">
            <v/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A187" t="str">
            <v/>
          </cell>
          <cell r="AB187" t="str">
            <v/>
          </cell>
        </row>
        <row r="188">
          <cell r="A188" t="str">
            <v>SU003721</v>
          </cell>
          <cell r="B188" t="str">
            <v>P004811</v>
          </cell>
          <cell r="C188">
            <v>4301135696</v>
          </cell>
          <cell r="D188">
            <v>4620207490235</v>
          </cell>
          <cell r="F188">
            <v>0.2</v>
          </cell>
          <cell r="G188">
            <v>12</v>
          </cell>
          <cell r="H188">
            <v>2.4</v>
          </cell>
          <cell r="I188">
            <v>3.1036000000000001</v>
          </cell>
          <cell r="J188">
            <v>70</v>
          </cell>
          <cell r="K188" t="str">
            <v>14</v>
          </cell>
          <cell r="L188" t="str">
            <v>Короб, мин. 1</v>
          </cell>
          <cell r="M188" t="str">
            <v>МГ</v>
          </cell>
          <cell r="O188">
            <v>180</v>
          </cell>
          <cell r="P188" t="str">
            <v>Снеки «ЖАР-ладушки с мясом» Фикс.вес 0,2 ТМ «Стародворье»</v>
          </cell>
          <cell r="U188" t="str">
            <v/>
          </cell>
          <cell r="V188" t="str">
            <v/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A188" t="str">
            <v/>
          </cell>
          <cell r="AB188" t="str">
            <v/>
          </cell>
        </row>
        <row r="189">
          <cell r="A189" t="str">
            <v>SU003722</v>
          </cell>
          <cell r="B189" t="str">
            <v>P004812</v>
          </cell>
          <cell r="C189">
            <v>4301135697</v>
          </cell>
          <cell r="D189">
            <v>4620207490259</v>
          </cell>
          <cell r="F189">
            <v>0.2</v>
          </cell>
          <cell r="G189">
            <v>12</v>
          </cell>
          <cell r="H189">
            <v>2.4</v>
          </cell>
          <cell r="I189">
            <v>3.1036000000000001</v>
          </cell>
          <cell r="J189">
            <v>70</v>
          </cell>
          <cell r="K189" t="str">
            <v>14</v>
          </cell>
          <cell r="L189" t="str">
            <v>Короб, мин. 1</v>
          </cell>
          <cell r="M189" t="str">
            <v>МГ</v>
          </cell>
          <cell r="O189">
            <v>180</v>
          </cell>
          <cell r="P189" t="str">
            <v>Снеки «ЖАР-ладушки с яблоком и грушей» Фикс.вес 0,2 ТМ «Стародворье»</v>
          </cell>
          <cell r="U189" t="str">
            <v/>
          </cell>
          <cell r="V189" t="str">
            <v/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  <cell r="AA189" t="str">
            <v/>
          </cell>
          <cell r="AB189" t="str">
            <v/>
          </cell>
        </row>
        <row r="190">
          <cell r="A190" t="str">
            <v>SU003712</v>
          </cell>
          <cell r="B190" t="str">
            <v>P004785</v>
          </cell>
          <cell r="C190">
            <v>4301135681</v>
          </cell>
          <cell r="D190">
            <v>4620207490143</v>
          </cell>
          <cell r="F190">
            <v>0.22</v>
          </cell>
          <cell r="G190">
            <v>12</v>
          </cell>
          <cell r="H190">
            <v>2.64</v>
          </cell>
          <cell r="I190">
            <v>3.3435999999999999</v>
          </cell>
          <cell r="J190">
            <v>70</v>
          </cell>
          <cell r="K190" t="str">
            <v>14</v>
          </cell>
          <cell r="L190" t="str">
            <v>Короб, мин. 1</v>
          </cell>
          <cell r="M190" t="str">
            <v>МГ</v>
          </cell>
          <cell r="O190">
            <v>180</v>
          </cell>
          <cell r="P190" t="str">
            <v>Снеки «Куриные биточки в кляре с сырным соусом» Фикс.вес 0,22 ТМ «Стародворье»</v>
          </cell>
          <cell r="U190" t="str">
            <v/>
          </cell>
          <cell r="V190" t="str">
            <v/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  <cell r="AA190" t="str">
            <v/>
          </cell>
          <cell r="AB190" t="str">
            <v/>
          </cell>
        </row>
        <row r="191">
          <cell r="P191" t="str">
            <v>Итого</v>
          </cell>
          <cell r="W191" t="str">
            <v>кор</v>
          </cell>
          <cell r="X191">
            <v>0</v>
          </cell>
          <cell r="Y191">
            <v>0</v>
          </cell>
          <cell r="Z191">
            <v>0</v>
          </cell>
        </row>
        <row r="192">
          <cell r="P192" t="str">
            <v>Итого</v>
          </cell>
          <cell r="W192" t="str">
            <v>кг</v>
          </cell>
          <cell r="X192">
            <v>0</v>
          </cell>
          <cell r="Y192">
            <v>0</v>
          </cell>
        </row>
        <row r="193">
          <cell r="A193" t="str">
            <v>Медвежьи ушки</v>
          </cell>
        </row>
        <row r="194">
          <cell r="A194" t="str">
            <v>Пельмени</v>
          </cell>
        </row>
        <row r="195">
          <cell r="A195" t="str">
            <v>SU003260</v>
          </cell>
          <cell r="B195" t="str">
            <v>P003918</v>
          </cell>
          <cell r="C195">
            <v>4301070996</v>
          </cell>
          <cell r="D195">
            <v>4607111038654</v>
          </cell>
          <cell r="F195">
            <v>0.4</v>
          </cell>
          <cell r="G195">
            <v>16</v>
          </cell>
          <cell r="H195">
            <v>6.4</v>
          </cell>
          <cell r="I195">
            <v>6.63</v>
          </cell>
          <cell r="J195">
            <v>84</v>
          </cell>
          <cell r="K195" t="str">
            <v>12</v>
          </cell>
          <cell r="L195" t="str">
            <v>Короб, мин. 1</v>
          </cell>
          <cell r="M195" t="str">
            <v>МГ</v>
          </cell>
          <cell r="O195">
            <v>180</v>
          </cell>
          <cell r="P195" t="str">
            <v>Пельмени «Медвежьи ушки с фермерскими сливками» 0,4 Классическая форма ТМ «Стародворье»</v>
          </cell>
          <cell r="U195" t="str">
            <v/>
          </cell>
          <cell r="V195" t="str">
            <v/>
          </cell>
          <cell r="W195" t="str">
            <v>кор</v>
          </cell>
          <cell r="X195">
            <v>0</v>
          </cell>
          <cell r="Y195">
            <v>0</v>
          </cell>
          <cell r="Z195">
            <v>0</v>
          </cell>
          <cell r="AA195" t="str">
            <v/>
          </cell>
          <cell r="AB195" t="str">
            <v/>
          </cell>
        </row>
        <row r="196">
          <cell r="A196" t="str">
            <v>SU003259</v>
          </cell>
          <cell r="B196" t="str">
            <v>P003920</v>
          </cell>
          <cell r="C196">
            <v>4301070997</v>
          </cell>
          <cell r="D196">
            <v>4607111038586</v>
          </cell>
          <cell r="F196">
            <v>0.7</v>
          </cell>
          <cell r="G196">
            <v>8</v>
          </cell>
          <cell r="H196">
            <v>5.6</v>
          </cell>
          <cell r="I196">
            <v>5.83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«Медвежьи ушки с фермерскими сливками» 0,7 Классическая форма ТМ «Стародворье»</v>
          </cell>
          <cell r="U196" t="str">
            <v/>
          </cell>
          <cell r="V196" t="str">
            <v/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A196" t="str">
            <v/>
          </cell>
          <cell r="AB196" t="str">
            <v/>
          </cell>
        </row>
        <row r="197">
          <cell r="A197" t="str">
            <v>SU003064</v>
          </cell>
          <cell r="B197" t="str">
            <v>P003639</v>
          </cell>
          <cell r="C197">
            <v>4301070962</v>
          </cell>
          <cell r="D197">
            <v>4607111038609</v>
          </cell>
          <cell r="F197">
            <v>0.4</v>
          </cell>
          <cell r="G197">
            <v>16</v>
          </cell>
          <cell r="H197">
            <v>6.4</v>
          </cell>
          <cell r="I197">
            <v>6.71</v>
          </cell>
          <cell r="J197">
            <v>84</v>
          </cell>
          <cell r="K197" t="str">
            <v>12</v>
          </cell>
          <cell r="L197" t="str">
            <v>Короб, мин. 1</v>
          </cell>
          <cell r="M197" t="str">
            <v>МГ</v>
          </cell>
          <cell r="O197">
            <v>180</v>
          </cell>
          <cell r="P197" t="str">
            <v>Пельмени «Медвежьи ушки с фермерской свининой и говядиной Большие» 0,4 Классическая форма ТМ «Стародворье»</v>
          </cell>
          <cell r="U197" t="str">
            <v/>
          </cell>
          <cell r="V197" t="str">
            <v/>
          </cell>
          <cell r="W197" t="str">
            <v>кор</v>
          </cell>
          <cell r="X197">
            <v>0</v>
          </cell>
          <cell r="Y197">
            <v>0</v>
          </cell>
          <cell r="Z197">
            <v>0</v>
          </cell>
          <cell r="AA197" t="str">
            <v/>
          </cell>
          <cell r="AB197" t="str">
            <v/>
          </cell>
        </row>
        <row r="198">
          <cell r="A198" t="str">
            <v>SU003065</v>
          </cell>
          <cell r="B198" t="str">
            <v>P003641</v>
          </cell>
          <cell r="C198">
            <v>4301070963</v>
          </cell>
          <cell r="D198">
            <v>4607111038630</v>
          </cell>
          <cell r="F198">
            <v>0.7</v>
          </cell>
          <cell r="G198">
            <v>8</v>
          </cell>
          <cell r="H198">
            <v>5.6</v>
          </cell>
          <cell r="I198">
            <v>5.87</v>
          </cell>
          <cell r="J198">
            <v>84</v>
          </cell>
          <cell r="K198" t="str">
            <v>12</v>
          </cell>
          <cell r="L198" t="str">
            <v>Короб, мин. 1</v>
          </cell>
          <cell r="M198" t="str">
            <v>МГ</v>
          </cell>
          <cell r="O198">
            <v>180</v>
          </cell>
          <cell r="P198" t="str">
            <v>Пельмени «Медвежьи ушки с фермерской свининой и говядиной Большие» 0,7 классическая форма ТМ «Стародворье»</v>
          </cell>
          <cell r="U198" t="str">
            <v/>
          </cell>
          <cell r="V198" t="str">
            <v/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A198" t="str">
            <v/>
          </cell>
          <cell r="AB198" t="str">
            <v/>
          </cell>
        </row>
        <row r="199">
          <cell r="A199" t="str">
            <v>SU003066</v>
          </cell>
          <cell r="B199" t="str">
            <v>P003630</v>
          </cell>
          <cell r="C199">
            <v>4301070959</v>
          </cell>
          <cell r="D199">
            <v>4607111038616</v>
          </cell>
          <cell r="F199">
            <v>0.4</v>
          </cell>
          <cell r="G199">
            <v>16</v>
          </cell>
          <cell r="H199">
            <v>6.4</v>
          </cell>
          <cell r="I199">
            <v>6.71</v>
          </cell>
          <cell r="J199">
            <v>84</v>
          </cell>
          <cell r="K199" t="str">
            <v>12</v>
          </cell>
          <cell r="L199" t="str">
            <v>Короб, мин. 1</v>
          </cell>
          <cell r="M199" t="str">
            <v>МГ</v>
          </cell>
          <cell r="O199">
            <v>180</v>
          </cell>
          <cell r="P199" t="str">
            <v>Пельмени «Медвежьи ушки с фермерской свининой и говядиной Малые» 0,4 Классическая форма ТМ «Стародворье»</v>
          </cell>
          <cell r="U199" t="str">
            <v/>
          </cell>
          <cell r="V199" t="str">
            <v/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  <cell r="AA199" t="str">
            <v/>
          </cell>
          <cell r="AB199" t="str">
            <v/>
          </cell>
        </row>
        <row r="200">
          <cell r="A200" t="str">
            <v>SU003067</v>
          </cell>
          <cell r="B200" t="str">
            <v>P003631</v>
          </cell>
          <cell r="C200">
            <v>4301070960</v>
          </cell>
          <cell r="D200">
            <v>4607111038623</v>
          </cell>
          <cell r="F200">
            <v>0.7</v>
          </cell>
          <cell r="G200">
            <v>8</v>
          </cell>
          <cell r="H200">
            <v>5.6</v>
          </cell>
          <cell r="I200">
            <v>5.87</v>
          </cell>
          <cell r="J200">
            <v>84</v>
          </cell>
          <cell r="K200" t="str">
            <v>12</v>
          </cell>
          <cell r="L200" t="str">
            <v>Слой, мин. 1</v>
          </cell>
          <cell r="M200" t="str">
            <v>МГ</v>
          </cell>
          <cell r="O200">
            <v>180</v>
          </cell>
          <cell r="P200" t="str">
            <v>Пельмени «Медвежьи ушки с фермерской свининой и говядиной Малые» 0,7 Классическая форма ТМ «Стародворье»</v>
          </cell>
          <cell r="U200" t="str">
            <v/>
          </cell>
          <cell r="V200" t="str">
            <v/>
          </cell>
          <cell r="W200" t="str">
            <v>кор</v>
          </cell>
          <cell r="X200">
            <v>0</v>
          </cell>
          <cell r="Y200">
            <v>0</v>
          </cell>
          <cell r="Z200">
            <v>0</v>
          </cell>
          <cell r="AA200" t="str">
            <v/>
          </cell>
          <cell r="AB200" t="str">
            <v/>
          </cell>
        </row>
        <row r="201">
          <cell r="P201" t="str">
            <v>Итого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</row>
        <row r="202">
          <cell r="P202" t="str">
            <v>Итого</v>
          </cell>
          <cell r="W202" t="str">
            <v>кг</v>
          </cell>
          <cell r="X202">
            <v>0</v>
          </cell>
          <cell r="Y202">
            <v>0</v>
          </cell>
        </row>
        <row r="203">
          <cell r="A203" t="str">
            <v>Медвежье ушко</v>
          </cell>
        </row>
        <row r="204">
          <cell r="A204" t="str">
            <v>Пельмени</v>
          </cell>
        </row>
        <row r="205">
          <cell r="A205" t="str">
            <v>SU002069</v>
          </cell>
          <cell r="B205" t="str">
            <v>P003001</v>
          </cell>
          <cell r="C205">
            <v>4301070917</v>
          </cell>
          <cell r="D205">
            <v>4607111035912</v>
          </cell>
          <cell r="F205">
            <v>0.43</v>
          </cell>
          <cell r="G205">
            <v>16</v>
          </cell>
          <cell r="H205">
            <v>6.88</v>
          </cell>
          <cell r="I205">
            <v>7.19</v>
          </cell>
          <cell r="J205">
            <v>84</v>
          </cell>
          <cell r="K205" t="str">
            <v>12</v>
          </cell>
          <cell r="L205" t="str">
            <v>Короб, мин. 1</v>
          </cell>
          <cell r="M205" t="str">
            <v>МГ</v>
          </cell>
          <cell r="O205">
            <v>180</v>
          </cell>
          <cell r="P205" t="str">
            <v>Пельмени Отборные из свинины и говядины Медвежье ушко 0,43 Псевдозащип Стародворье</v>
          </cell>
          <cell r="U205" t="str">
            <v/>
          </cell>
          <cell r="V205" t="str">
            <v/>
          </cell>
          <cell r="W205" t="str">
            <v>кор</v>
          </cell>
          <cell r="X205">
            <v>0</v>
          </cell>
          <cell r="Y205">
            <v>0</v>
          </cell>
          <cell r="Z205">
            <v>0</v>
          </cell>
          <cell r="AA205" t="str">
            <v/>
          </cell>
          <cell r="AB205" t="str">
            <v/>
          </cell>
        </row>
        <row r="206">
          <cell r="A206" t="str">
            <v>SU002066</v>
          </cell>
          <cell r="B206" t="str">
            <v>P003004</v>
          </cell>
          <cell r="C206">
            <v>4301070920</v>
          </cell>
          <cell r="D206">
            <v>4607111035929</v>
          </cell>
          <cell r="F206">
            <v>0.9</v>
          </cell>
          <cell r="G206">
            <v>8</v>
          </cell>
          <cell r="H206">
            <v>7.2</v>
          </cell>
          <cell r="I206">
            <v>7.47</v>
          </cell>
          <cell r="J206">
            <v>84</v>
          </cell>
          <cell r="K206" t="str">
            <v>12</v>
          </cell>
          <cell r="L206" t="str">
            <v>Палетта, мин. 1</v>
          </cell>
          <cell r="M206" t="str">
            <v>МГ</v>
          </cell>
          <cell r="O206">
            <v>180</v>
          </cell>
          <cell r="P206" t="str">
            <v>Пельмени Отборные из свинины и говядины Медвежье ушко 0,9 Псевдозащип Стародворье</v>
          </cell>
          <cell r="U206" t="str">
            <v/>
          </cell>
          <cell r="V206" t="str">
            <v/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  <cell r="AA206" t="str">
            <v/>
          </cell>
          <cell r="AB206" t="str">
            <v/>
          </cell>
        </row>
        <row r="207">
          <cell r="A207" t="str">
            <v>SU002067</v>
          </cell>
          <cell r="B207" t="str">
            <v>P002999</v>
          </cell>
          <cell r="C207">
            <v>4301070915</v>
          </cell>
          <cell r="D207">
            <v>4607111035882</v>
          </cell>
          <cell r="F207">
            <v>0.43</v>
          </cell>
          <cell r="G207">
            <v>16</v>
          </cell>
          <cell r="H207">
            <v>6.88</v>
          </cell>
          <cell r="I207">
            <v>7.19</v>
          </cell>
          <cell r="J207">
            <v>84</v>
          </cell>
          <cell r="K207" t="str">
            <v>12</v>
          </cell>
          <cell r="L207" t="str">
            <v>Короб, мин. 1</v>
          </cell>
          <cell r="M207" t="str">
            <v>МГ</v>
          </cell>
          <cell r="O207">
            <v>180</v>
          </cell>
          <cell r="P207" t="str">
            <v>Пельмени Отборные из говядины Медвежье ушко 0,43 Псевдозащип Стародворье</v>
          </cell>
          <cell r="U207" t="str">
            <v/>
          </cell>
          <cell r="V207" t="str">
            <v/>
          </cell>
          <cell r="W207" t="str">
            <v>кор</v>
          </cell>
          <cell r="X207">
            <v>0</v>
          </cell>
          <cell r="Y207">
            <v>0</v>
          </cell>
          <cell r="Z207">
            <v>0</v>
          </cell>
          <cell r="AA207" t="str">
            <v/>
          </cell>
          <cell r="AB207" t="str">
            <v/>
          </cell>
        </row>
        <row r="208">
          <cell r="A208" t="str">
            <v>SU002068</v>
          </cell>
          <cell r="B208" t="str">
            <v>P003005</v>
          </cell>
          <cell r="C208">
            <v>4301070921</v>
          </cell>
          <cell r="D208">
            <v>4607111035905</v>
          </cell>
          <cell r="F208">
            <v>0.9</v>
          </cell>
          <cell r="G208">
            <v>8</v>
          </cell>
          <cell r="H208">
            <v>7.2</v>
          </cell>
          <cell r="I208">
            <v>7.47</v>
          </cell>
          <cell r="J208">
            <v>84</v>
          </cell>
          <cell r="K208" t="str">
            <v>12</v>
          </cell>
          <cell r="L208" t="str">
            <v>Короб, мин. 1</v>
          </cell>
          <cell r="M208" t="str">
            <v>МГ</v>
          </cell>
          <cell r="O208">
            <v>180</v>
          </cell>
          <cell r="P208" t="str">
            <v>Пельмени Отборные из говядины Медвежье ушко 0,9 Псевдозащип Стародворье</v>
          </cell>
          <cell r="U208" t="str">
            <v/>
          </cell>
          <cell r="V208" t="str">
            <v/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  <cell r="AA208" t="str">
            <v/>
          </cell>
          <cell r="AB208" t="str">
            <v/>
          </cell>
        </row>
        <row r="209">
          <cell r="P209" t="str">
            <v>Итого</v>
          </cell>
          <cell r="W209" t="str">
            <v>кор</v>
          </cell>
          <cell r="X209">
            <v>0</v>
          </cell>
          <cell r="Y209">
            <v>0</v>
          </cell>
          <cell r="Z209">
            <v>0</v>
          </cell>
        </row>
        <row r="210">
          <cell r="P210" t="str">
            <v>Итого</v>
          </cell>
          <cell r="W210" t="str">
            <v>кг</v>
          </cell>
          <cell r="X210">
            <v>0</v>
          </cell>
          <cell r="Y210">
            <v>0</v>
          </cell>
        </row>
        <row r="211">
          <cell r="A211" t="str">
            <v>Стародворские</v>
          </cell>
        </row>
        <row r="212">
          <cell r="A212" t="str">
            <v>Пельмени</v>
          </cell>
        </row>
        <row r="213">
          <cell r="A213" t="str">
            <v>SU003935</v>
          </cell>
          <cell r="B213" t="str">
            <v>P005048</v>
          </cell>
          <cell r="C213">
            <v>4301071097</v>
          </cell>
          <cell r="D213">
            <v>4620207491096</v>
          </cell>
          <cell r="F213">
            <v>1</v>
          </cell>
          <cell r="G213">
            <v>5</v>
          </cell>
          <cell r="H213">
            <v>5</v>
          </cell>
          <cell r="I213">
            <v>5.23</v>
          </cell>
          <cell r="J213">
            <v>84</v>
          </cell>
          <cell r="K213" t="str">
            <v>12</v>
          </cell>
          <cell r="L213" t="str">
            <v>Короб, мин. 1</v>
          </cell>
          <cell r="M213" t="str">
            <v>МГ</v>
          </cell>
          <cell r="O213">
            <v>180</v>
          </cell>
          <cell r="P213" t="str">
            <v>Пельмени «Мясные с говядиной» Фикс.вес 1 сфера ТМ «Стародворье»</v>
          </cell>
          <cell r="U213" t="str">
            <v/>
          </cell>
          <cell r="V213" t="str">
            <v/>
          </cell>
          <cell r="W213" t="str">
            <v>кор</v>
          </cell>
          <cell r="X213">
            <v>0</v>
          </cell>
          <cell r="Y213">
            <v>0</v>
          </cell>
          <cell r="Z213">
            <v>0</v>
          </cell>
          <cell r="AA213" t="str">
            <v/>
          </cell>
          <cell r="AB213" t="str">
            <v/>
          </cell>
        </row>
        <row r="214">
          <cell r="P214" t="str">
            <v>Итого</v>
          </cell>
          <cell r="W214" t="str">
            <v>кор</v>
          </cell>
          <cell r="X214">
            <v>0</v>
          </cell>
          <cell r="Y214">
            <v>0</v>
          </cell>
          <cell r="Z214">
            <v>0</v>
          </cell>
        </row>
        <row r="215">
          <cell r="P215" t="str">
            <v>Итого</v>
          </cell>
          <cell r="W215" t="str">
            <v>кг</v>
          </cell>
          <cell r="X215">
            <v>0</v>
          </cell>
          <cell r="Y215">
            <v>0</v>
          </cell>
        </row>
        <row r="216">
          <cell r="A216" t="str">
            <v>Добросельские ЭТМ</v>
          </cell>
        </row>
        <row r="217">
          <cell r="A217" t="str">
            <v>Пельмени</v>
          </cell>
        </row>
        <row r="218">
          <cell r="A218" t="str">
            <v>SU003841</v>
          </cell>
          <cell r="B218" t="str">
            <v>P004905</v>
          </cell>
          <cell r="C218">
            <v>4301071093</v>
          </cell>
          <cell r="D218">
            <v>4620207490709</v>
          </cell>
          <cell r="F218">
            <v>0.65</v>
          </cell>
          <cell r="G218">
            <v>8</v>
          </cell>
          <cell r="H218">
            <v>5.2</v>
          </cell>
          <cell r="I218">
            <v>5.47</v>
          </cell>
          <cell r="J218">
            <v>84</v>
          </cell>
          <cell r="K218" t="str">
            <v>12</v>
          </cell>
          <cell r="L218" t="str">
            <v>Короб, мин. 1</v>
          </cell>
          <cell r="M218" t="str">
            <v>МГ</v>
          </cell>
          <cell r="O218">
            <v>180</v>
          </cell>
          <cell r="P218" t="str">
            <v>Пельмени «Добросельские со свининой и говядиной» Фикс.вес 0,65 классическая форма ТМ «Стародворье»</v>
          </cell>
          <cell r="U218" t="str">
            <v/>
          </cell>
          <cell r="V218" t="str">
            <v/>
          </cell>
          <cell r="W218" t="str">
            <v>кор</v>
          </cell>
          <cell r="X218">
            <v>0</v>
          </cell>
          <cell r="Y218">
            <v>0</v>
          </cell>
          <cell r="Z218">
            <v>0</v>
          </cell>
          <cell r="AA218" t="str">
            <v/>
          </cell>
          <cell r="AB218" t="str">
            <v/>
          </cell>
        </row>
        <row r="219">
          <cell r="P219" t="str">
            <v>Итого</v>
          </cell>
          <cell r="W219" t="str">
            <v>кор</v>
          </cell>
          <cell r="X219">
            <v>0</v>
          </cell>
          <cell r="Y219">
            <v>0</v>
          </cell>
          <cell r="Z219">
            <v>0</v>
          </cell>
        </row>
        <row r="220">
          <cell r="P220" t="str">
            <v>Итого</v>
          </cell>
          <cell r="W220" t="str">
            <v>кг</v>
          </cell>
          <cell r="X220">
            <v>0</v>
          </cell>
          <cell r="Y220">
            <v>0</v>
          </cell>
        </row>
        <row r="221">
          <cell r="A221" t="str">
            <v>Снеки</v>
          </cell>
        </row>
        <row r="222">
          <cell r="A222" t="str">
            <v>SU003708</v>
          </cell>
          <cell r="B222" t="str">
            <v>P004806</v>
          </cell>
          <cell r="C222">
            <v>4301135692</v>
          </cell>
          <cell r="D222">
            <v>4620207490570</v>
          </cell>
          <cell r="F222">
            <v>0.2</v>
          </cell>
          <cell r="G222">
            <v>12</v>
          </cell>
          <cell r="H222">
            <v>2.4</v>
          </cell>
          <cell r="I222">
            <v>3.1036000000000001</v>
          </cell>
          <cell r="J222">
            <v>70</v>
          </cell>
          <cell r="K222" t="str">
            <v>14</v>
          </cell>
          <cell r="L222" t="str">
            <v>Короб, мин. 1</v>
          </cell>
          <cell r="M222" t="str">
            <v>МГ</v>
          </cell>
          <cell r="O222">
            <v>180</v>
          </cell>
          <cell r="P222" t="str">
            <v>Снеки «Жареные вареники с картофелем и беконом Добросельские» Фикс.вес 0,2 ТМ «Стародворье»</v>
          </cell>
          <cell r="U222" t="str">
            <v/>
          </cell>
          <cell r="V222" t="str">
            <v/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  <cell r="AA222" t="str">
            <v/>
          </cell>
          <cell r="AB222" t="str">
            <v/>
          </cell>
        </row>
        <row r="223">
          <cell r="A223" t="str">
            <v>SU003706</v>
          </cell>
          <cell r="B223" t="str">
            <v>P004804</v>
          </cell>
          <cell r="C223">
            <v>4301135691</v>
          </cell>
          <cell r="D223">
            <v>4620207490549</v>
          </cell>
          <cell r="F223">
            <v>0.2</v>
          </cell>
          <cell r="G223">
            <v>12</v>
          </cell>
          <cell r="H223">
            <v>2.4</v>
          </cell>
          <cell r="I223">
            <v>3.1036000000000001</v>
          </cell>
          <cell r="J223">
            <v>70</v>
          </cell>
          <cell r="K223" t="str">
            <v>14</v>
          </cell>
          <cell r="L223" t="str">
            <v>Короб, мин. 1</v>
          </cell>
          <cell r="M223" t="str">
            <v>МГ</v>
          </cell>
          <cell r="O223">
            <v>180</v>
          </cell>
          <cell r="P223" t="str">
            <v>Снеки «Жареные пельмени с мясом Добросельские» Фикс.вес 0,2 ТМ «Стародворье»</v>
          </cell>
          <cell r="U223" t="str">
            <v/>
          </cell>
          <cell r="V223" t="str">
            <v/>
          </cell>
          <cell r="W223" t="str">
            <v>кор</v>
          </cell>
          <cell r="X223">
            <v>0</v>
          </cell>
          <cell r="Y223">
            <v>0</v>
          </cell>
          <cell r="Z223">
            <v>0</v>
          </cell>
          <cell r="AA223" t="str">
            <v/>
          </cell>
          <cell r="AB223" t="str">
            <v/>
          </cell>
        </row>
        <row r="224">
          <cell r="A224" t="str">
            <v>SU003707</v>
          </cell>
          <cell r="B224" t="str">
            <v>P004805</v>
          </cell>
          <cell r="C224">
            <v>4301135694</v>
          </cell>
          <cell r="D224">
            <v>4620207490501</v>
          </cell>
          <cell r="F224">
            <v>0.2</v>
          </cell>
          <cell r="G224">
            <v>12</v>
          </cell>
          <cell r="H224">
            <v>2.4</v>
          </cell>
          <cell r="I224">
            <v>3.1036000000000001</v>
          </cell>
          <cell r="J224">
            <v>70</v>
          </cell>
          <cell r="K224" t="str">
            <v>14</v>
          </cell>
          <cell r="L224" t="str">
            <v>Короб, мин. 1</v>
          </cell>
          <cell r="M224" t="str">
            <v>МГ</v>
          </cell>
          <cell r="O224">
            <v>180</v>
          </cell>
          <cell r="P224" t="str">
            <v>Снеки «Жареные пельмени с мясом и сыром Добросельские» Фикс.вес 0,2 ТМ «Стародворье»</v>
          </cell>
          <cell r="U224" t="str">
            <v/>
          </cell>
          <cell r="V224" t="str">
            <v/>
          </cell>
          <cell r="W224" t="str">
            <v>кор</v>
          </cell>
          <cell r="X224">
            <v>0</v>
          </cell>
          <cell r="Y224">
            <v>0</v>
          </cell>
          <cell r="Z224">
            <v>0</v>
          </cell>
          <cell r="AA224" t="str">
            <v/>
          </cell>
          <cell r="AB224" t="str">
            <v/>
          </cell>
        </row>
        <row r="225">
          <cell r="P225" t="str">
            <v>Итого</v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</row>
        <row r="226">
          <cell r="P226" t="str">
            <v>Итого</v>
          </cell>
          <cell r="W226" t="str">
            <v>кг</v>
          </cell>
          <cell r="X226">
            <v>0</v>
          </cell>
          <cell r="Y226">
            <v>0</v>
          </cell>
        </row>
        <row r="227">
          <cell r="A227" t="str">
            <v>Сочные</v>
          </cell>
        </row>
        <row r="228">
          <cell r="A228" t="str">
            <v>Пельмени</v>
          </cell>
        </row>
        <row r="229">
          <cell r="A229" t="str">
            <v>SU001859</v>
          </cell>
          <cell r="B229" t="str">
            <v>P004634</v>
          </cell>
          <cell r="C229">
            <v>4301071063</v>
          </cell>
          <cell r="D229">
            <v>4607111039019</v>
          </cell>
          <cell r="F229">
            <v>0.43</v>
          </cell>
          <cell r="G229">
            <v>16</v>
          </cell>
          <cell r="H229">
            <v>6.88</v>
          </cell>
          <cell r="I229">
            <v>7.2060000000000004</v>
          </cell>
          <cell r="J229">
            <v>84</v>
          </cell>
          <cell r="K229" t="str">
            <v>12</v>
          </cell>
          <cell r="L229" t="str">
            <v>Короб, мин. 1</v>
          </cell>
          <cell r="M229" t="str">
            <v>МГ</v>
          </cell>
          <cell r="O229">
            <v>180</v>
          </cell>
          <cell r="P229" t="str">
            <v>Пельмени «Сочные» 0,43 ТМ «Стародворье»</v>
          </cell>
          <cell r="U229" t="str">
            <v/>
          </cell>
          <cell r="V229" t="str">
            <v/>
          </cell>
          <cell r="W229" t="str">
            <v>кор</v>
          </cell>
          <cell r="X229">
            <v>0</v>
          </cell>
          <cell r="Y229">
            <v>0</v>
          </cell>
          <cell r="Z229">
            <v>0</v>
          </cell>
          <cell r="AA229" t="str">
            <v/>
          </cell>
          <cell r="AB229" t="str">
            <v/>
          </cell>
        </row>
        <row r="230">
          <cell r="A230" t="str">
            <v>SU003291</v>
          </cell>
          <cell r="B230" t="str">
            <v>P004009</v>
          </cell>
          <cell r="C230">
            <v>4301071000</v>
          </cell>
          <cell r="D230">
            <v>4607111038708</v>
          </cell>
          <cell r="F230">
            <v>0.8</v>
          </cell>
          <cell r="G230">
            <v>8</v>
          </cell>
          <cell r="H230">
            <v>6.4</v>
          </cell>
          <cell r="I230">
            <v>6.67</v>
          </cell>
          <cell r="J230">
            <v>84</v>
          </cell>
          <cell r="K230" t="str">
            <v>12</v>
          </cell>
          <cell r="L230" t="str">
            <v>Короб, мин. 1</v>
          </cell>
          <cell r="M230" t="str">
            <v>МГ</v>
          </cell>
          <cell r="O230">
            <v>180</v>
          </cell>
          <cell r="P230" t="str">
            <v>Пельмени Сочные Сочные 0,8 Сфера Стародворье</v>
          </cell>
          <cell r="U230" t="str">
            <v/>
          </cell>
          <cell r="V230" t="str">
            <v/>
          </cell>
          <cell r="W230" t="str">
            <v>кор</v>
          </cell>
          <cell r="X230">
            <v>0</v>
          </cell>
          <cell r="Y230">
            <v>0</v>
          </cell>
          <cell r="Z230">
            <v>0</v>
          </cell>
          <cell r="AA230" t="str">
            <v/>
          </cell>
          <cell r="AB230" t="str">
            <v/>
          </cell>
        </row>
        <row r="231">
          <cell r="P231" t="str">
            <v>Итого</v>
          </cell>
          <cell r="W231" t="str">
            <v>кор</v>
          </cell>
          <cell r="X231">
            <v>0</v>
          </cell>
          <cell r="Y231">
            <v>0</v>
          </cell>
          <cell r="Z231">
            <v>0</v>
          </cell>
        </row>
        <row r="232">
          <cell r="P232" t="str">
            <v>Итого</v>
          </cell>
          <cell r="W232" t="str">
            <v>кг</v>
          </cell>
          <cell r="X232">
            <v>0</v>
          </cell>
          <cell r="Y232">
            <v>0</v>
          </cell>
        </row>
        <row r="233">
          <cell r="A233" t="str">
            <v>Колбасный стандарт</v>
          </cell>
        </row>
        <row r="234">
          <cell r="A234" t="str">
            <v>Владимирский Стандарт ЗПФ</v>
          </cell>
        </row>
        <row r="235">
          <cell r="A235" t="str">
            <v>Пельмени</v>
          </cell>
        </row>
        <row r="236">
          <cell r="A236" t="str">
            <v>SU002267</v>
          </cell>
          <cell r="B236" t="str">
            <v>P004241</v>
          </cell>
          <cell r="C236">
            <v>4301071036</v>
          </cell>
          <cell r="D236">
            <v>4607111036162</v>
          </cell>
          <cell r="F236">
            <v>0.8</v>
          </cell>
          <cell r="G236">
            <v>8</v>
          </cell>
          <cell r="H236">
            <v>6.4</v>
          </cell>
          <cell r="I236">
            <v>6.6811999999999996</v>
          </cell>
          <cell r="J236">
            <v>84</v>
          </cell>
          <cell r="K236" t="str">
            <v>12</v>
          </cell>
          <cell r="L236" t="str">
            <v>Короб, мин. 1</v>
          </cell>
          <cell r="M236" t="str">
            <v>МГ</v>
          </cell>
          <cell r="O236">
            <v>90</v>
          </cell>
          <cell r="P236" t="str">
            <v>Пельмени «Владимирский стандарт с говядиной и свининой» флоу-пак 0,8 Сфера ТМ «Владимирский стандарт»</v>
          </cell>
          <cell r="U236" t="str">
            <v/>
          </cell>
          <cell r="V236" t="str">
            <v/>
          </cell>
          <cell r="W236" t="str">
            <v>кор</v>
          </cell>
          <cell r="X236">
            <v>0</v>
          </cell>
          <cell r="Y236">
            <v>0</v>
          </cell>
          <cell r="Z236">
            <v>0</v>
          </cell>
          <cell r="AA236" t="str">
            <v/>
          </cell>
          <cell r="AB236" t="str">
            <v/>
          </cell>
        </row>
        <row r="237">
          <cell r="P237" t="str">
            <v>Итого</v>
          </cell>
          <cell r="W237" t="str">
            <v>кор</v>
          </cell>
          <cell r="X237">
            <v>0</v>
          </cell>
          <cell r="Y237">
            <v>0</v>
          </cell>
          <cell r="Z237">
            <v>0</v>
          </cell>
        </row>
        <row r="238">
          <cell r="P238" t="str">
            <v>Итого</v>
          </cell>
          <cell r="W238" t="str">
            <v>кг</v>
          </cell>
          <cell r="X238">
            <v>0</v>
          </cell>
          <cell r="Y238">
            <v>0</v>
          </cell>
        </row>
        <row r="239">
          <cell r="A239" t="str">
            <v>Особый рецепт</v>
          </cell>
        </row>
        <row r="240">
          <cell r="A240" t="str">
            <v>Любимая ложка</v>
          </cell>
        </row>
        <row r="241">
          <cell r="A241" t="str">
            <v>Пельмени</v>
          </cell>
        </row>
        <row r="242">
          <cell r="A242" t="str">
            <v>SU002268</v>
          </cell>
          <cell r="B242" t="str">
            <v>P004081</v>
          </cell>
          <cell r="C242">
            <v>4301071029</v>
          </cell>
          <cell r="D242">
            <v>4607111035899</v>
          </cell>
          <cell r="F242">
            <v>1</v>
          </cell>
          <cell r="G242">
            <v>5</v>
          </cell>
          <cell r="H242">
            <v>5</v>
          </cell>
          <cell r="I242">
            <v>5.2619999999999996</v>
          </cell>
          <cell r="J242">
            <v>84</v>
          </cell>
          <cell r="K242" t="str">
            <v>12</v>
          </cell>
          <cell r="L242" t="str">
            <v>Короб, мин. 1</v>
          </cell>
          <cell r="M242" t="str">
            <v>МГ</v>
          </cell>
          <cell r="O242">
            <v>180</v>
          </cell>
          <cell r="P242" t="str">
            <v>Пельмени Со свининой и говядиной Любимая ложка 1,0 Равиоли Особый рецепт</v>
          </cell>
          <cell r="U242" t="str">
            <v/>
          </cell>
          <cell r="V242" t="str">
            <v/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  <cell r="AA242" t="str">
            <v/>
          </cell>
          <cell r="AB242" t="str">
            <v/>
          </cell>
        </row>
        <row r="243">
          <cell r="P243" t="str">
            <v>Итого</v>
          </cell>
          <cell r="W243" t="str">
            <v>кор</v>
          </cell>
          <cell r="X243">
            <v>0</v>
          </cell>
          <cell r="Y243">
            <v>0</v>
          </cell>
          <cell r="Z243">
            <v>0</v>
          </cell>
        </row>
        <row r="244">
          <cell r="P244" t="str">
            <v>Итого</v>
          </cell>
          <cell r="W244" t="str">
            <v>кг</v>
          </cell>
          <cell r="X244">
            <v>0</v>
          </cell>
          <cell r="Y244">
            <v>0</v>
          </cell>
        </row>
        <row r="245">
          <cell r="A245" t="str">
            <v>Владимирский стандарт</v>
          </cell>
        </row>
        <row r="246">
          <cell r="A246" t="str">
            <v>Владимирский Стандарт ПГП</v>
          </cell>
        </row>
        <row r="247">
          <cell r="A247" t="str">
            <v>Печеные пельмени</v>
          </cell>
        </row>
        <row r="248">
          <cell r="A248" t="str">
            <v>SU003457</v>
          </cell>
          <cell r="B248" t="str">
            <v>P004382</v>
          </cell>
          <cell r="C248">
            <v>4301133004</v>
          </cell>
          <cell r="D248">
            <v>4607111039774</v>
          </cell>
          <cell r="F248">
            <v>0.25</v>
          </cell>
          <cell r="G248">
            <v>12</v>
          </cell>
          <cell r="H248">
            <v>3</v>
          </cell>
          <cell r="I248">
            <v>3.22</v>
          </cell>
          <cell r="J248">
            <v>70</v>
          </cell>
          <cell r="K248" t="str">
            <v>14</v>
          </cell>
          <cell r="L248" t="str">
            <v>Короб, мин. 1</v>
          </cell>
          <cell r="M248" t="str">
            <v>МГ</v>
          </cell>
          <cell r="O248">
            <v>180</v>
          </cell>
          <cell r="P248" t="str">
            <v>Печеные пельмени «Владимирский стандарт с сочной курочкой» Фикс.вес 0,25 ТМ «Владимирский стандарт»</v>
          </cell>
          <cell r="U248" t="str">
            <v/>
          </cell>
          <cell r="V248" t="str">
            <v/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  <cell r="AA248" t="str">
            <v/>
          </cell>
          <cell r="AB248" t="str">
            <v/>
          </cell>
        </row>
        <row r="249">
          <cell r="P249" t="str">
            <v>Итого</v>
          </cell>
          <cell r="W249" t="str">
            <v>кор</v>
          </cell>
          <cell r="X249">
            <v>0</v>
          </cell>
          <cell r="Y249">
            <v>0</v>
          </cell>
          <cell r="Z249">
            <v>0</v>
          </cell>
        </row>
        <row r="250">
          <cell r="P250" t="str">
            <v>Итого</v>
          </cell>
          <cell r="W250" t="str">
            <v>кг</v>
          </cell>
          <cell r="X250">
            <v>0</v>
          </cell>
          <cell r="Y250">
            <v>0</v>
          </cell>
        </row>
        <row r="251">
          <cell r="A251" t="str">
            <v>Снеки</v>
          </cell>
        </row>
        <row r="252">
          <cell r="A252" t="str">
            <v>SU003458</v>
          </cell>
          <cell r="B252" t="str">
            <v>P004385</v>
          </cell>
          <cell r="C252">
            <v>4301135400</v>
          </cell>
          <cell r="D252">
            <v>4607111039361</v>
          </cell>
          <cell r="F252">
            <v>0.25</v>
          </cell>
          <cell r="G252">
            <v>12</v>
          </cell>
          <cell r="H252">
            <v>3</v>
          </cell>
          <cell r="I252">
            <v>3.7035999999999998</v>
          </cell>
          <cell r="J252">
            <v>70</v>
          </cell>
          <cell r="K252" t="str">
            <v>14</v>
          </cell>
          <cell r="L252" t="str">
            <v>Короб, мин. 1</v>
          </cell>
          <cell r="M252" t="str">
            <v>МГ</v>
          </cell>
          <cell r="O252">
            <v>180</v>
          </cell>
          <cell r="P252" t="str">
            <v>Снеки «Мини-пицца Владимирский стандарт с ветчиной и грибами» ф/в 0,25 ТМ «Владимирский стандарт»</v>
          </cell>
          <cell r="U252" t="str">
            <v/>
          </cell>
          <cell r="V252" t="str">
            <v/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  <cell r="AA252" t="str">
            <v/>
          </cell>
          <cell r="AB252" t="str">
            <v/>
          </cell>
        </row>
        <row r="253">
          <cell r="P253" t="str">
            <v>Итого</v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</row>
        <row r="254">
          <cell r="P254" t="str">
            <v>Итого</v>
          </cell>
          <cell r="W254" t="str">
            <v>кг</v>
          </cell>
          <cell r="X254">
            <v>0</v>
          </cell>
          <cell r="Y254">
            <v>0</v>
          </cell>
        </row>
        <row r="255">
          <cell r="A255" t="str">
            <v>Зареченские продукты</v>
          </cell>
        </row>
        <row r="256">
          <cell r="A256" t="str">
            <v>Зареченские продукты</v>
          </cell>
        </row>
        <row r="257">
          <cell r="A257" t="str">
            <v>Пельмени</v>
          </cell>
        </row>
        <row r="258">
          <cell r="A258" t="str">
            <v>SU003319</v>
          </cell>
          <cell r="B258" t="str">
            <v>P004053</v>
          </cell>
          <cell r="C258">
            <v>4301071014</v>
          </cell>
          <cell r="D258">
            <v>4640242181264</v>
          </cell>
          <cell r="F258">
            <v>0.7</v>
          </cell>
          <cell r="G258">
            <v>10</v>
          </cell>
          <cell r="H258">
            <v>7</v>
          </cell>
          <cell r="I258">
            <v>7.28</v>
          </cell>
          <cell r="J258">
            <v>84</v>
          </cell>
          <cell r="K258" t="str">
            <v>12</v>
          </cell>
          <cell r="L258" t="str">
            <v>Короб, мин. 1</v>
          </cell>
          <cell r="M258" t="str">
            <v>МГ</v>
          </cell>
          <cell r="O258">
            <v>180</v>
          </cell>
          <cell r="P258" t="str">
            <v>Пельмени «Домашние» 0,7 сфера ТМ «Зареченские»</v>
          </cell>
          <cell r="U258" t="str">
            <v/>
          </cell>
          <cell r="V258" t="str">
            <v/>
          </cell>
          <cell r="W258" t="str">
            <v>кор</v>
          </cell>
          <cell r="X258">
            <v>0</v>
          </cell>
          <cell r="Y258">
            <v>0</v>
          </cell>
          <cell r="Z258">
            <v>0</v>
          </cell>
          <cell r="AA258" t="str">
            <v/>
          </cell>
          <cell r="AB258" t="str">
            <v/>
          </cell>
        </row>
        <row r="259">
          <cell r="A259" t="str">
            <v>SU003320</v>
          </cell>
          <cell r="B259" t="str">
            <v>P004060</v>
          </cell>
          <cell r="C259">
            <v>4301071021</v>
          </cell>
          <cell r="D259">
            <v>4640242181325</v>
          </cell>
          <cell r="F259">
            <v>0.7</v>
          </cell>
          <cell r="G259">
            <v>10</v>
          </cell>
          <cell r="H259">
            <v>7</v>
          </cell>
          <cell r="I259">
            <v>7.28</v>
          </cell>
          <cell r="J259">
            <v>84</v>
          </cell>
          <cell r="K259" t="str">
            <v>12</v>
          </cell>
          <cell r="L259" t="str">
            <v>Короб, мин. 1</v>
          </cell>
          <cell r="M259" t="str">
            <v>МГ</v>
          </cell>
          <cell r="O259">
            <v>180</v>
          </cell>
          <cell r="P259" t="str">
            <v>Пельмени «Домашние со сливочным маслом» 0,7 сфера ТМ «Зареченские»</v>
          </cell>
          <cell r="U259" t="str">
            <v/>
          </cell>
          <cell r="V259" t="str">
            <v/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  <cell r="AA259" t="str">
            <v/>
          </cell>
          <cell r="AB259" t="str">
            <v/>
          </cell>
        </row>
        <row r="260">
          <cell r="A260" t="str">
            <v>SU003086</v>
          </cell>
          <cell r="B260" t="str">
            <v>P003803</v>
          </cell>
          <cell r="C260">
            <v>4301070993</v>
          </cell>
          <cell r="D260">
            <v>4640242180670</v>
          </cell>
          <cell r="F260">
            <v>1</v>
          </cell>
          <cell r="G260">
            <v>6</v>
          </cell>
          <cell r="H260">
            <v>6</v>
          </cell>
          <cell r="I260">
            <v>6.23</v>
          </cell>
          <cell r="J260">
            <v>84</v>
          </cell>
          <cell r="K260" t="str">
            <v>12</v>
          </cell>
          <cell r="L260" t="str">
            <v>Короб, мин. 1</v>
          </cell>
          <cell r="M260" t="str">
            <v>МГ</v>
          </cell>
          <cell r="O260">
            <v>180</v>
          </cell>
          <cell r="P260" t="str">
            <v>Пельмени «Жемчужные» 1,0 сфера ТМ «Зареченские»</v>
          </cell>
          <cell r="U260" t="str">
            <v/>
          </cell>
          <cell r="V260" t="str">
            <v/>
          </cell>
          <cell r="W260" t="str">
            <v>кор</v>
          </cell>
          <cell r="X260">
            <v>0</v>
          </cell>
          <cell r="Y260">
            <v>0</v>
          </cell>
          <cell r="Z260">
            <v>0</v>
          </cell>
          <cell r="AA260" t="str">
            <v/>
          </cell>
          <cell r="AB260" t="str">
            <v/>
          </cell>
        </row>
        <row r="261">
          <cell r="P261" t="str">
            <v>Итого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</row>
        <row r="262">
          <cell r="P262" t="str">
            <v>Итого</v>
          </cell>
          <cell r="W262" t="str">
            <v>кг</v>
          </cell>
          <cell r="X262">
            <v>0</v>
          </cell>
          <cell r="Y262">
            <v>0</v>
          </cell>
        </row>
        <row r="263">
          <cell r="A263" t="str">
            <v>Наггетсы</v>
          </cell>
        </row>
        <row r="264">
          <cell r="A264" t="str">
            <v>SU003020</v>
          </cell>
          <cell r="B264" t="str">
            <v>P003486</v>
          </cell>
          <cell r="C264">
            <v>4301132080</v>
          </cell>
          <cell r="D264">
            <v>4640242180397</v>
          </cell>
          <cell r="F264">
            <v>1</v>
          </cell>
          <cell r="G264">
            <v>6</v>
          </cell>
          <cell r="H264">
            <v>6</v>
          </cell>
          <cell r="I264">
            <v>6.26</v>
          </cell>
          <cell r="J264">
            <v>84</v>
          </cell>
          <cell r="K264" t="str">
            <v>12</v>
          </cell>
          <cell r="L264" t="str">
            <v>Короб, мин. 1</v>
          </cell>
          <cell r="M264" t="str">
            <v>МГ</v>
          </cell>
          <cell r="O264">
            <v>180</v>
          </cell>
          <cell r="P264" t="str">
            <v>Наггетсы «Хрустящие» Весовые ТМ «Зареченские» 6 кг</v>
          </cell>
          <cell r="U264" t="str">
            <v/>
          </cell>
          <cell r="V264" t="str">
            <v/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  <cell r="AA264" t="str">
            <v/>
          </cell>
          <cell r="AB264" t="str">
            <v/>
          </cell>
        </row>
        <row r="265">
          <cell r="A265" t="str">
            <v>SU003381</v>
          </cell>
          <cell r="B265" t="str">
            <v>P004190</v>
          </cell>
          <cell r="C265">
            <v>4301132104</v>
          </cell>
          <cell r="D265">
            <v>4640242181219</v>
          </cell>
          <cell r="F265">
            <v>0.3</v>
          </cell>
          <cell r="G265">
            <v>9</v>
          </cell>
          <cell r="H265">
            <v>2.7</v>
          </cell>
          <cell r="I265">
            <v>2.8450000000000002</v>
          </cell>
          <cell r="J265">
            <v>234</v>
          </cell>
          <cell r="K265" t="str">
            <v>18</v>
          </cell>
          <cell r="L265" t="str">
            <v>Короб, мин. 1</v>
          </cell>
          <cell r="M265" t="str">
            <v>МГ</v>
          </cell>
          <cell r="O265">
            <v>180</v>
          </cell>
          <cell r="P265" t="str">
            <v>Наггетсы «Хрустящие» Фикс.вес 0,3 ф/п ТМ «Зареченские»</v>
          </cell>
          <cell r="U265" t="str">
            <v/>
          </cell>
          <cell r="V265" t="str">
            <v/>
          </cell>
          <cell r="W265" t="str">
            <v>кор</v>
          </cell>
          <cell r="X265">
            <v>0</v>
          </cell>
          <cell r="Y265">
            <v>0</v>
          </cell>
          <cell r="Z265">
            <v>0</v>
          </cell>
          <cell r="AA265" t="str">
            <v/>
          </cell>
          <cell r="AB265" t="str">
            <v/>
          </cell>
        </row>
        <row r="266">
          <cell r="P266" t="str">
            <v>Итого</v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</row>
        <row r="267">
          <cell r="P267" t="str">
            <v>Итого</v>
          </cell>
          <cell r="W267" t="str">
            <v>кг</v>
          </cell>
          <cell r="X267">
            <v>0</v>
          </cell>
          <cell r="Y267">
            <v>0</v>
          </cell>
        </row>
        <row r="268">
          <cell r="A268" t="str">
            <v>Чебуреки</v>
          </cell>
        </row>
        <row r="269">
          <cell r="A269" t="str">
            <v>SU003012</v>
          </cell>
          <cell r="B269" t="str">
            <v>P003478</v>
          </cell>
          <cell r="C269">
            <v>4301136051</v>
          </cell>
          <cell r="D269">
            <v>4640242180304</v>
          </cell>
          <cell r="F269">
            <v>2.7</v>
          </cell>
          <cell r="G269">
            <v>1</v>
          </cell>
          <cell r="H269">
            <v>2.7</v>
          </cell>
          <cell r="I269">
            <v>2.8906000000000001</v>
          </cell>
          <cell r="J269">
            <v>126</v>
          </cell>
          <cell r="K269" t="str">
            <v>14</v>
          </cell>
          <cell r="L269" t="str">
            <v>Короб, мин. 1</v>
          </cell>
          <cell r="M269" t="str">
            <v>МГ</v>
          </cell>
          <cell r="O269">
            <v>180</v>
          </cell>
          <cell r="P269" t="str">
            <v>Чебуреки «Мясные» Весовые ТМ «Зареченские» 2,7 кг</v>
          </cell>
          <cell r="U269" t="str">
            <v/>
          </cell>
          <cell r="V269" t="str">
            <v/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  <cell r="AA269" t="str">
            <v/>
          </cell>
          <cell r="AB269" t="str">
            <v/>
          </cell>
        </row>
        <row r="270">
          <cell r="A270" t="str">
            <v>SU003010</v>
          </cell>
          <cell r="B270" t="str">
            <v>P003476</v>
          </cell>
          <cell r="C270">
            <v>4301136053</v>
          </cell>
          <cell r="D270">
            <v>4640242180236</v>
          </cell>
          <cell r="F270">
            <v>5</v>
          </cell>
          <cell r="G270">
            <v>1</v>
          </cell>
          <cell r="H270">
            <v>5</v>
          </cell>
          <cell r="I270">
            <v>5.2350000000000003</v>
          </cell>
          <cell r="J270">
            <v>84</v>
          </cell>
          <cell r="K270" t="str">
            <v>12</v>
          </cell>
          <cell r="L270" t="str">
            <v>Палетта, мин. 1</v>
          </cell>
          <cell r="M270" t="str">
            <v>МГ</v>
          </cell>
          <cell r="O270">
            <v>180</v>
          </cell>
          <cell r="P270" t="str">
            <v>Чебуреки «Сочные» Весовые ТМ «Зареченские» 5 кг</v>
          </cell>
          <cell r="U270" t="str">
            <v/>
          </cell>
          <cell r="V270" t="str">
            <v/>
          </cell>
          <cell r="W270" t="str">
            <v>кор</v>
          </cell>
          <cell r="X270">
            <v>0</v>
          </cell>
          <cell r="Y270">
            <v>0</v>
          </cell>
          <cell r="Z270">
            <v>0</v>
          </cell>
          <cell r="AA270" t="str">
            <v/>
          </cell>
          <cell r="AB270" t="str">
            <v/>
          </cell>
        </row>
        <row r="271">
          <cell r="A271" t="str">
            <v>SU003025</v>
          </cell>
          <cell r="B271" t="str">
            <v>P003495</v>
          </cell>
          <cell r="C271">
            <v>4301136052</v>
          </cell>
          <cell r="D271">
            <v>4640242180410</v>
          </cell>
          <cell r="F271">
            <v>2.2400000000000002</v>
          </cell>
          <cell r="G271">
            <v>1</v>
          </cell>
          <cell r="H271">
            <v>2.2400000000000002</v>
          </cell>
          <cell r="I271">
            <v>2.4319999999999999</v>
          </cell>
          <cell r="J271">
            <v>126</v>
          </cell>
          <cell r="K271" t="str">
            <v>14</v>
          </cell>
          <cell r="L271" t="str">
            <v>Палетта, мин. 1</v>
          </cell>
          <cell r="M271" t="str">
            <v>МГ</v>
          </cell>
          <cell r="O271">
            <v>180</v>
          </cell>
          <cell r="P271" t="str">
            <v>Чебуреки «Сочный мегачебурек» Весовой ТМ «Зареченские» 2,24 кг</v>
          </cell>
          <cell r="U271" t="str">
            <v/>
          </cell>
          <cell r="V271" t="str">
            <v/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  <cell r="AA271" t="str">
            <v/>
          </cell>
          <cell r="AB271" t="str">
            <v/>
          </cell>
        </row>
        <row r="272">
          <cell r="P272" t="str">
            <v>Итого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</row>
        <row r="273">
          <cell r="P273" t="str">
            <v>Итого</v>
          </cell>
          <cell r="W273" t="str">
            <v>кг</v>
          </cell>
          <cell r="X273">
            <v>0</v>
          </cell>
          <cell r="Y273">
            <v>0</v>
          </cell>
        </row>
        <row r="274">
          <cell r="A274" t="str">
            <v>Снеки</v>
          </cell>
        </row>
        <row r="275">
          <cell r="A275" t="str">
            <v>SU003510</v>
          </cell>
          <cell r="B275" t="str">
            <v>P004457</v>
          </cell>
          <cell r="C275">
            <v>4301135504</v>
          </cell>
          <cell r="D275">
            <v>4640242181554</v>
          </cell>
          <cell r="F275">
            <v>3</v>
          </cell>
          <cell r="G275">
            <v>1</v>
          </cell>
          <cell r="H275">
            <v>3</v>
          </cell>
          <cell r="I275">
            <v>3.1920000000000002</v>
          </cell>
          <cell r="J275">
            <v>126</v>
          </cell>
          <cell r="K275" t="str">
            <v>14</v>
          </cell>
          <cell r="L275" t="str">
            <v>Короб, мин. 1</v>
          </cell>
          <cell r="M275" t="str">
            <v>МГ</v>
          </cell>
          <cell r="O275">
            <v>180</v>
          </cell>
          <cell r="P275" t="str">
            <v>Снеки «Мини-пицца с ветчиной и сыром» Весовые ТМ «Зареченские продукты» 3 кг</v>
          </cell>
          <cell r="U275" t="str">
            <v/>
          </cell>
          <cell r="V275" t="str">
            <v/>
          </cell>
          <cell r="W275" t="str">
            <v>кор</v>
          </cell>
          <cell r="X275">
            <v>0</v>
          </cell>
          <cell r="Y275">
            <v>0</v>
          </cell>
          <cell r="Z275">
            <v>0</v>
          </cell>
          <cell r="AA275" t="str">
            <v/>
          </cell>
          <cell r="AB275" t="str">
            <v/>
          </cell>
        </row>
        <row r="276">
          <cell r="A276" t="str">
            <v>SU003454</v>
          </cell>
          <cell r="B276" t="str">
            <v>P004364</v>
          </cell>
          <cell r="C276">
            <v>4301135518</v>
          </cell>
          <cell r="D276">
            <v>4640242181561</v>
          </cell>
          <cell r="F276">
            <v>3.7</v>
          </cell>
          <cell r="G276">
            <v>1</v>
          </cell>
          <cell r="H276">
            <v>3.7</v>
          </cell>
          <cell r="I276">
            <v>3.8919999999999999</v>
          </cell>
          <cell r="J276">
            <v>126</v>
          </cell>
          <cell r="K276" t="str">
            <v>14</v>
          </cell>
          <cell r="L276" t="str">
            <v>Короб, мин. 1</v>
          </cell>
          <cell r="M276" t="str">
            <v>МГ</v>
          </cell>
          <cell r="O276">
            <v>180</v>
          </cell>
          <cell r="P276" t="str">
            <v>Снеки «Мини-сосиски в тесте» Весовые ТМ «Зареченские» 3,7 кг</v>
          </cell>
          <cell r="U276" t="str">
            <v/>
          </cell>
          <cell r="V276" t="str">
            <v/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A276" t="str">
            <v/>
          </cell>
          <cell r="AB276" t="str">
            <v/>
          </cell>
        </row>
        <row r="277">
          <cell r="A277" t="str">
            <v>SU003434</v>
          </cell>
          <cell r="B277" t="str">
            <v>P004358</v>
          </cell>
          <cell r="C277">
            <v>4301135374</v>
          </cell>
          <cell r="D277">
            <v>4640242181424</v>
          </cell>
          <cell r="F277">
            <v>5.5</v>
          </cell>
          <cell r="G277">
            <v>1</v>
          </cell>
          <cell r="H277">
            <v>5.5</v>
          </cell>
          <cell r="I277">
            <v>5.7350000000000003</v>
          </cell>
          <cell r="J277">
            <v>84</v>
          </cell>
          <cell r="K277" t="str">
            <v>12</v>
          </cell>
          <cell r="L277" t="str">
            <v>Короб, мин. 1</v>
          </cell>
          <cell r="M277" t="str">
            <v>МГ</v>
          </cell>
          <cell r="O277">
            <v>180</v>
          </cell>
          <cell r="P277" t="str">
            <v>Снеки «Мини-чебуречки с мясом» Весовой ТМ «Зареченские» 5,5 кг</v>
          </cell>
          <cell r="U277" t="str">
            <v/>
          </cell>
          <cell r="V277" t="str">
            <v/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A277" t="str">
            <v/>
          </cell>
          <cell r="AB277" t="str">
            <v/>
          </cell>
        </row>
        <row r="278">
          <cell r="A278" t="str">
            <v>SU003436</v>
          </cell>
          <cell r="B278" t="str">
            <v>P004439</v>
          </cell>
          <cell r="C278">
            <v>4301135552</v>
          </cell>
          <cell r="D278">
            <v>4640242181431</v>
          </cell>
          <cell r="F278">
            <v>3.5</v>
          </cell>
          <cell r="G278">
            <v>1</v>
          </cell>
          <cell r="H278">
            <v>3.5</v>
          </cell>
          <cell r="I278">
            <v>3.6920000000000002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«Мини-чебуречки с картофелем и сочной грудинкой» Весовой ТМ «Зареченские продукты» 3,5 кг</v>
          </cell>
          <cell r="U278" t="str">
            <v/>
          </cell>
          <cell r="V278" t="str">
            <v/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A278" t="str">
            <v/>
          </cell>
          <cell r="AB278" t="str">
            <v/>
          </cell>
        </row>
        <row r="279">
          <cell r="A279" t="str">
            <v>SU003448</v>
          </cell>
          <cell r="B279" t="str">
            <v>P004394</v>
          </cell>
          <cell r="C279">
            <v>4301135405</v>
          </cell>
          <cell r="D279">
            <v>4640242181523</v>
          </cell>
          <cell r="F279">
            <v>3</v>
          </cell>
          <cell r="G279">
            <v>1</v>
          </cell>
          <cell r="H279">
            <v>3</v>
          </cell>
          <cell r="I279">
            <v>3.1920000000000002</v>
          </cell>
          <cell r="J279">
            <v>126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«Мини-шарики с курочкой и сыром» Весовой ТМ «Зареченские» 3 кг</v>
          </cell>
          <cell r="U279" t="str">
            <v/>
          </cell>
          <cell r="V279" t="str">
            <v/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A279" t="str">
            <v/>
          </cell>
          <cell r="AB279" t="str">
            <v/>
          </cell>
        </row>
        <row r="280">
          <cell r="A280" t="str">
            <v>SU003439</v>
          </cell>
          <cell r="B280" t="str">
            <v>P004359</v>
          </cell>
          <cell r="C280">
            <v>4301135375</v>
          </cell>
          <cell r="D280">
            <v>4640242181486</v>
          </cell>
          <cell r="F280">
            <v>3.7</v>
          </cell>
          <cell r="G280">
            <v>1</v>
          </cell>
          <cell r="H280">
            <v>3.7</v>
          </cell>
          <cell r="I280">
            <v>3.8919999999999999</v>
          </cell>
          <cell r="J280">
            <v>126</v>
          </cell>
          <cell r="K280" t="str">
            <v>14</v>
          </cell>
          <cell r="L280" t="str">
            <v>Короб, мин. 1</v>
          </cell>
          <cell r="M280" t="str">
            <v>МГ</v>
          </cell>
          <cell r="O280">
            <v>180</v>
          </cell>
          <cell r="P280" t="str">
            <v>«Пирожки с мясом» Весовые ТМ «Зареченские» 3,7 кг</v>
          </cell>
          <cell r="U280" t="str">
            <v/>
          </cell>
          <cell r="V280" t="str">
            <v/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A280" t="str">
            <v/>
          </cell>
          <cell r="AB280" t="str">
            <v/>
          </cell>
        </row>
        <row r="281">
          <cell r="A281" t="str">
            <v>SU003442</v>
          </cell>
          <cell r="B281" t="str">
            <v>P004391</v>
          </cell>
          <cell r="C281">
            <v>4301135402</v>
          </cell>
          <cell r="D281">
            <v>4640242181493</v>
          </cell>
          <cell r="F281">
            <v>3.7</v>
          </cell>
          <cell r="G281">
            <v>1</v>
          </cell>
          <cell r="H281">
            <v>3.7</v>
          </cell>
          <cell r="I281">
            <v>3.8919999999999999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«Пирожки с мясом, картофелем и грибами» Весовые ТМ «Зареченские» 3,7 кг</v>
          </cell>
          <cell r="U281" t="str">
            <v/>
          </cell>
          <cell r="V281" t="str">
            <v/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A281" t="str">
            <v/>
          </cell>
          <cell r="AB281" t="str">
            <v/>
          </cell>
        </row>
        <row r="282">
          <cell r="A282" t="str">
            <v>SU003444</v>
          </cell>
          <cell r="B282" t="str">
            <v>P004392</v>
          </cell>
          <cell r="C282">
            <v>4301135403</v>
          </cell>
          <cell r="D282">
            <v>4640242181509</v>
          </cell>
          <cell r="F282">
            <v>3.7</v>
          </cell>
          <cell r="G282">
            <v>1</v>
          </cell>
          <cell r="H282">
            <v>3.7</v>
          </cell>
          <cell r="I282">
            <v>3.8919999999999999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«Пирожки с яблоком и грушей» Весовой ТМ «Зареченские» 3,7 кг</v>
          </cell>
          <cell r="U282" t="str">
            <v/>
          </cell>
          <cell r="V282" t="str">
            <v/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A282" t="str">
            <v/>
          </cell>
          <cell r="AB282" t="str">
            <v/>
          </cell>
        </row>
        <row r="283">
          <cell r="A283" t="str">
            <v>SU003383</v>
          </cell>
          <cell r="B283" t="str">
            <v>P004191</v>
          </cell>
          <cell r="C283">
            <v>4301135304</v>
          </cell>
          <cell r="D283">
            <v>4640242181240</v>
          </cell>
          <cell r="F283">
            <v>0.3</v>
          </cell>
          <cell r="G283">
            <v>9</v>
          </cell>
          <cell r="H283">
            <v>2.7</v>
          </cell>
          <cell r="I283">
            <v>2.88</v>
          </cell>
          <cell r="J283">
            <v>126</v>
          </cell>
          <cell r="K283" t="str">
            <v>14</v>
          </cell>
          <cell r="L283" t="str">
            <v>Короб, мин. 1</v>
          </cell>
          <cell r="M283" t="str">
            <v>МГ</v>
          </cell>
          <cell r="O283">
            <v>180</v>
          </cell>
          <cell r="P283" t="str">
            <v>Снеки «Мини-пицца с ветчиной и сыром» Фикс.вес 0,3 ф/п ТМ «Зареченские»</v>
          </cell>
          <cell r="U283" t="str">
            <v/>
          </cell>
          <cell r="V283" t="str">
            <v/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A283" t="str">
            <v/>
          </cell>
          <cell r="AB283" t="str">
            <v/>
          </cell>
        </row>
        <row r="284">
          <cell r="A284" t="str">
            <v>SU003382</v>
          </cell>
          <cell r="B284" t="str">
            <v>P004195</v>
          </cell>
          <cell r="C284">
            <v>4301135610</v>
          </cell>
          <cell r="D284">
            <v>4640242181318</v>
          </cell>
          <cell r="F284">
            <v>0.3</v>
          </cell>
          <cell r="G284">
            <v>9</v>
          </cell>
          <cell r="H284">
            <v>2.7</v>
          </cell>
          <cell r="I284">
            <v>2.988</v>
          </cell>
          <cell r="J284">
            <v>126</v>
          </cell>
          <cell r="K284" t="str">
            <v>14</v>
          </cell>
          <cell r="L284" t="str">
            <v>Короб, мин. 1</v>
          </cell>
          <cell r="M284" t="str">
            <v>МГ</v>
          </cell>
          <cell r="O284">
            <v>180</v>
          </cell>
          <cell r="P284" t="str">
            <v>Снеки «Мини-сосиски в тесте» Фикс.вес 0,3 ф/п ТМ «Зареченские»</v>
          </cell>
          <cell r="U284" t="str">
            <v/>
          </cell>
          <cell r="V284" t="str">
            <v/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A284" t="str">
            <v/>
          </cell>
          <cell r="AB284" t="str">
            <v/>
          </cell>
        </row>
        <row r="285">
          <cell r="A285" t="str">
            <v>SU003377</v>
          </cell>
          <cell r="B285" t="str">
            <v>P004193</v>
          </cell>
          <cell r="C285">
            <v>4301135306</v>
          </cell>
          <cell r="D285">
            <v>4640242181387</v>
          </cell>
          <cell r="F285">
            <v>0.3</v>
          </cell>
          <cell r="G285">
            <v>9</v>
          </cell>
          <cell r="H285">
            <v>2.7</v>
          </cell>
          <cell r="I285">
            <v>2.8450000000000002</v>
          </cell>
          <cell r="J285">
            <v>234</v>
          </cell>
          <cell r="K285" t="str">
            <v>18</v>
          </cell>
          <cell r="L285" t="str">
            <v>Короб, мин. 1</v>
          </cell>
          <cell r="M285" t="str">
            <v>МГ</v>
          </cell>
          <cell r="O285">
            <v>180</v>
          </cell>
          <cell r="P285" t="str">
            <v>Снеки «Мини-чебуречки с мясом» Фикс.вес 0,3 ф/п ТМ «Зареченские»</v>
          </cell>
          <cell r="U285" t="str">
            <v/>
          </cell>
          <cell r="V285" t="str">
            <v/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A285" t="str">
            <v/>
          </cell>
          <cell r="AB285" t="str">
            <v/>
          </cell>
        </row>
        <row r="286">
          <cell r="A286" t="str">
            <v>SU003376</v>
          </cell>
          <cell r="B286" t="str">
            <v>P004194</v>
          </cell>
          <cell r="C286">
            <v>4301135305</v>
          </cell>
          <cell r="D286">
            <v>4640242181394</v>
          </cell>
          <cell r="F286">
            <v>0.3</v>
          </cell>
          <cell r="G286">
            <v>9</v>
          </cell>
          <cell r="H286">
            <v>2.7</v>
          </cell>
          <cell r="I286">
            <v>2.8450000000000002</v>
          </cell>
          <cell r="J286">
            <v>234</v>
          </cell>
          <cell r="K286" t="str">
            <v>18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«Мини-чебуречки с сыром и ветчиной» Фикс.вес 0,3 ф/п ТМ «Зареченские»</v>
          </cell>
          <cell r="U286" t="str">
            <v/>
          </cell>
          <cell r="V286" t="str">
            <v/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A286" t="str">
            <v/>
          </cell>
          <cell r="AB286" t="str">
            <v/>
          </cell>
        </row>
        <row r="287">
          <cell r="A287" t="str">
            <v>SU003378</v>
          </cell>
          <cell r="B287" t="str">
            <v>P004196</v>
          </cell>
          <cell r="C287">
            <v>4301135309</v>
          </cell>
          <cell r="D287">
            <v>4640242181332</v>
          </cell>
          <cell r="F287">
            <v>0.3</v>
          </cell>
          <cell r="G287">
            <v>9</v>
          </cell>
          <cell r="H287">
            <v>2.7</v>
          </cell>
          <cell r="I287">
            <v>2.9079999999999999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«Пирожки с мясом» Фикс.вес 0,3 ф/п ТМ «Зареченские»</v>
          </cell>
          <cell r="U287" t="str">
            <v/>
          </cell>
          <cell r="V287" t="str">
            <v/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A287" t="str">
            <v/>
          </cell>
          <cell r="AB287" t="str">
            <v/>
          </cell>
        </row>
        <row r="288">
          <cell r="A288" t="str">
            <v>SU003379</v>
          </cell>
          <cell r="B288" t="str">
            <v>P004197</v>
          </cell>
          <cell r="C288">
            <v>4301135308</v>
          </cell>
          <cell r="D288">
            <v>4640242181349</v>
          </cell>
          <cell r="F288">
            <v>0.3</v>
          </cell>
          <cell r="G288">
            <v>9</v>
          </cell>
          <cell r="H288">
            <v>2.7</v>
          </cell>
          <cell r="I288">
            <v>2.9079999999999999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«Пирожки с мясом, картофелем и грибами» Фикс.вес 0,3 ф/п ТМ «Зареченские»</v>
          </cell>
          <cell r="U288" t="str">
            <v/>
          </cell>
          <cell r="V288" t="str">
            <v/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A288" t="str">
            <v/>
          </cell>
          <cell r="AB288" t="str">
            <v/>
          </cell>
        </row>
        <row r="289">
          <cell r="A289" t="str">
            <v>SU003380</v>
          </cell>
          <cell r="B289" t="str">
            <v>P004192</v>
          </cell>
          <cell r="C289">
            <v>4301135307</v>
          </cell>
          <cell r="D289">
            <v>4640242181370</v>
          </cell>
          <cell r="F289">
            <v>0.3</v>
          </cell>
          <cell r="G289">
            <v>9</v>
          </cell>
          <cell r="H289">
            <v>2.7</v>
          </cell>
          <cell r="I289">
            <v>2.9079999999999999</v>
          </cell>
          <cell r="J289">
            <v>234</v>
          </cell>
          <cell r="K289" t="str">
            <v>18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«Пирожки с яблоком и грушей» Фикс.вес 0,3 ф/п ТМ «Зареченские»</v>
          </cell>
          <cell r="U289" t="str">
            <v/>
          </cell>
          <cell r="V289" t="str">
            <v/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A289" t="str">
            <v/>
          </cell>
          <cell r="AB289" t="str">
            <v/>
          </cell>
        </row>
        <row r="290">
          <cell r="P290" t="str">
            <v>Итого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</row>
        <row r="291">
          <cell r="P291" t="str">
            <v>Итого</v>
          </cell>
          <cell r="W291" t="str">
            <v>кг</v>
          </cell>
          <cell r="X291">
            <v>0</v>
          </cell>
          <cell r="Y291">
            <v>0</v>
          </cell>
        </row>
        <row r="292">
          <cell r="P292" t="str">
            <v>ИТОГО НЕТТО</v>
          </cell>
          <cell r="W292" t="str">
            <v>кг</v>
          </cell>
          <cell r="X292">
            <v>0</v>
          </cell>
          <cell r="Y292">
            <v>0</v>
          </cell>
        </row>
        <row r="293">
          <cell r="P293" t="str">
            <v>ИТОГО БРУТТО</v>
          </cell>
          <cell r="W293" t="str">
            <v>кг</v>
          </cell>
          <cell r="X293">
            <v>0</v>
          </cell>
          <cell r="Y293">
            <v>0</v>
          </cell>
        </row>
        <row r="294">
          <cell r="P294" t="str">
            <v>Кол-во паллет</v>
          </cell>
          <cell r="W294" t="str">
            <v>шт</v>
          </cell>
          <cell r="X294">
            <v>0</v>
          </cell>
          <cell r="Y294">
            <v>0</v>
          </cell>
        </row>
        <row r="295">
          <cell r="P295" t="str">
            <v>Вес брутто  с паллетами</v>
          </cell>
          <cell r="W295" t="str">
            <v>кг</v>
          </cell>
          <cell r="X295">
            <v>0</v>
          </cell>
          <cell r="Y295">
            <v>0</v>
          </cell>
        </row>
        <row r="296">
          <cell r="P296" t="str">
            <v>Кол-во коробок</v>
          </cell>
          <cell r="W296" t="str">
            <v>шт</v>
          </cell>
          <cell r="X296">
            <v>0</v>
          </cell>
          <cell r="Y296">
            <v>0</v>
          </cell>
        </row>
        <row r="297">
          <cell r="P297" t="str">
            <v>Объем заказа</v>
          </cell>
          <cell r="W297" t="str">
            <v>м3</v>
          </cell>
          <cell r="Z297">
            <v>0</v>
          </cell>
        </row>
        <row r="299">
          <cell r="A299" t="str">
            <v>ТОРГОВАЯ МАРКА</v>
          </cell>
          <cell r="B299" t="str">
            <v>Ядрена копоть</v>
          </cell>
          <cell r="C299" t="str">
            <v>Горячая штучка</v>
          </cell>
          <cell r="D299" t="str">
            <v>Горячая штучка</v>
          </cell>
          <cell r="E299" t="str">
            <v>Горячая штучка</v>
          </cell>
          <cell r="F299" t="str">
            <v>Горячая штучка</v>
          </cell>
          <cell r="G299" t="str">
            <v>Горячая штучка</v>
          </cell>
          <cell r="H299" t="str">
            <v>Горячая штучка</v>
          </cell>
          <cell r="I299" t="str">
            <v>Горячая штучка</v>
          </cell>
          <cell r="J299" t="str">
            <v>Горячая штучка</v>
          </cell>
          <cell r="K299" t="str">
            <v>Горячая штучка</v>
          </cell>
          <cell r="L299" t="str">
            <v>Горячая штучка</v>
          </cell>
          <cell r="M299" t="str">
            <v>Горячая штучка</v>
          </cell>
          <cell r="O299" t="str">
            <v>Горячая штучка</v>
          </cell>
          <cell r="P299" t="str">
            <v>Горячая штучка</v>
          </cell>
          <cell r="Q299" t="str">
            <v>Горячая штучка</v>
          </cell>
          <cell r="R299" t="str">
            <v>Горячая штучка</v>
          </cell>
          <cell r="S299" t="str">
            <v>Горячая штучка</v>
          </cell>
          <cell r="T299" t="str">
            <v>Горячая штучка</v>
          </cell>
          <cell r="U299" t="str">
            <v>No Name</v>
          </cell>
          <cell r="V299" t="str">
            <v>Вязанка</v>
          </cell>
          <cell r="W299" t="str">
            <v>Стародворье</v>
          </cell>
          <cell r="X299" t="str">
            <v>Стародворье</v>
          </cell>
          <cell r="Y299" t="str">
            <v>Стародворье</v>
          </cell>
          <cell r="Z299" t="str">
            <v>Стародворье</v>
          </cell>
          <cell r="AA299" t="str">
            <v>Стародворье</v>
          </cell>
          <cell r="AB299" t="str">
            <v>Стародворье</v>
          </cell>
        </row>
        <row r="300">
          <cell r="A300" t="str">
            <v>СЕРИЯ</v>
          </cell>
          <cell r="B300" t="str">
            <v>Ядрена копоть</v>
          </cell>
          <cell r="C300" t="str">
            <v>Наггетсы ГШ</v>
          </cell>
          <cell r="D300" t="str">
            <v>Grandmeni</v>
          </cell>
          <cell r="E300" t="str">
            <v>Бигбули ГШ</v>
          </cell>
          <cell r="F300" t="str">
            <v>Foodgital</v>
          </cell>
          <cell r="G300" t="str">
            <v>Бульмени вес ГШ</v>
          </cell>
          <cell r="H300" t="str">
            <v>Бельмеши</v>
          </cell>
          <cell r="I300" t="str">
            <v>Крылышки ГШ</v>
          </cell>
          <cell r="J300" t="str">
            <v>Чебупели</v>
          </cell>
          <cell r="K300" t="str">
            <v>Чебуреки ГШ</v>
          </cell>
          <cell r="L300" t="str">
            <v>Бульмени ГШ</v>
          </cell>
          <cell r="M300" t="str">
            <v>Чебупицца</v>
          </cell>
          <cell r="O300" t="str">
            <v>Хотстеры</v>
          </cell>
          <cell r="P300" t="str">
            <v>Круггетсы</v>
          </cell>
          <cell r="Q300" t="str">
            <v>Пекерсы</v>
          </cell>
          <cell r="R300" t="str">
            <v>Хот-Догстер</v>
          </cell>
          <cell r="S300" t="str">
            <v>Супермени</v>
          </cell>
          <cell r="T300" t="str">
            <v>Чебуманы</v>
          </cell>
          <cell r="U300" t="str">
            <v>No Name ЗПФ</v>
          </cell>
          <cell r="V300" t="str">
            <v>Сливушка</v>
          </cell>
          <cell r="W300" t="str">
            <v>Стародворье ПГП</v>
          </cell>
          <cell r="X300" t="str">
            <v>Медвежьи ушки</v>
          </cell>
          <cell r="Y300" t="str">
            <v>Медвежье ушко</v>
          </cell>
          <cell r="Z300" t="str">
            <v>Стародворские</v>
          </cell>
          <cell r="AA300" t="str">
            <v>Добросельские ЭТМ</v>
          </cell>
          <cell r="AB300" t="str">
            <v>Сочные</v>
          </cell>
        </row>
        <row r="302">
          <cell r="A302" t="str">
            <v>ИТОГО, кг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</row>
        <row r="304">
          <cell r="A304" t="str">
            <v>ЗПФ, кг</v>
          </cell>
          <cell r="B304" t="str">
            <v xml:space="preserve">ПГП, кг </v>
          </cell>
          <cell r="C304" t="str">
            <v>КИЗ, кг</v>
          </cell>
        </row>
        <row r="305">
          <cell r="A305">
            <v>0</v>
          </cell>
          <cell r="B305">
            <v>0</v>
          </cell>
          <cell r="C305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ГП 2-й список"/>
      <sheetName val="Приложение 1"/>
    </sheetNames>
    <sheetDataSet>
      <sheetData sheetId="0"/>
      <sheetData sheetId="1">
        <row r="1">
          <cell r="E1" t="str">
            <v>Приложение 1</v>
          </cell>
        </row>
        <row r="3">
          <cell r="B3" t="str">
            <v>SU</v>
          </cell>
          <cell r="C3" t="str">
            <v>Наименование</v>
          </cell>
          <cell r="D3" t="str">
            <v>Закрытие отгрузок</v>
          </cell>
          <cell r="E3" t="str">
            <v>Открытие отгрузок</v>
          </cell>
        </row>
        <row r="4">
          <cell r="B4" t="str">
            <v>SU003434</v>
          </cell>
          <cell r="C4" t="str">
            <v>Снеки «Мини-чебуречки с мясом» Весовой ТМ «Зареченские» 5,5 кг</v>
          </cell>
          <cell r="D4">
            <v>45843</v>
          </cell>
          <cell r="E4">
            <v>45874</v>
          </cell>
        </row>
        <row r="5">
          <cell r="B5" t="str">
            <v>SU003784</v>
          </cell>
          <cell r="C5" t="str">
            <v>Снеки «Жар-мени с мясом» Весовой ТМ «No Name» 5,5 кг</v>
          </cell>
          <cell r="D5">
            <v>45843</v>
          </cell>
          <cell r="E5">
            <v>45874</v>
          </cell>
        </row>
        <row r="6">
          <cell r="B6" t="str">
            <v>SU003381</v>
          </cell>
          <cell r="C6" t="str">
            <v>Наггетсы «Хрустящие» Фикс.вес 0,3 ф/п ТМ «Зареченские»</v>
          </cell>
          <cell r="D6">
            <v>45843</v>
          </cell>
          <cell r="E6">
            <v>45874</v>
          </cell>
        </row>
        <row r="7">
          <cell r="B7" t="str">
            <v>SU003442</v>
          </cell>
          <cell r="C7" t="str">
            <v>Снеки «Пирожки с мясом, картофелем и грибами» Весовые ТМ «Зареченские» 3,7 кг</v>
          </cell>
          <cell r="D7">
            <v>45843</v>
          </cell>
          <cell r="E7">
            <v>45874</v>
          </cell>
        </row>
        <row r="8">
          <cell r="B8" t="str">
            <v>SU003444</v>
          </cell>
          <cell r="C8" t="str">
            <v>Снеки «Пирожки с яблоком и грушей» Весовой ТМ «Зареченские» 3,7 кг</v>
          </cell>
          <cell r="D8">
            <v>45843</v>
          </cell>
          <cell r="E8">
            <v>45874</v>
          </cell>
        </row>
        <row r="9">
          <cell r="B9" t="str">
            <v>SU003510</v>
          </cell>
          <cell r="C9" t="str">
            <v>Снеки «Мини-пицца с ветчиной и сыром» Весовые ТМ «Зареченские продукты» 3 кг</v>
          </cell>
          <cell r="D9">
            <v>45843</v>
          </cell>
          <cell r="E9">
            <v>45874</v>
          </cell>
        </row>
        <row r="10">
          <cell r="B10" t="str">
            <v>SU002293</v>
          </cell>
          <cell r="C10" t="str">
            <v>Чебупели Курочка гриль Базовый ассортимент Фикс.вес 0,3 Пакет Горячая штучка</v>
          </cell>
          <cell r="D10">
            <v>45843</v>
          </cell>
          <cell r="E10">
            <v>45874</v>
          </cell>
        </row>
        <row r="11">
          <cell r="B11" t="str">
            <v>SU003454</v>
          </cell>
          <cell r="C11" t="str">
            <v>Мини-сосиски в тесте Зареченские продукты Весовой Пакет Зареченские 3,7</v>
          </cell>
          <cell r="D11">
            <v>45851</v>
          </cell>
          <cell r="E11">
            <v>45874</v>
          </cell>
        </row>
        <row r="12">
          <cell r="B12" t="str">
            <v>SU003907</v>
          </cell>
          <cell r="C12" t="str">
            <v>Снеки Хотстеры Хотстеры Фикс.вес 0,25 пакет Горячая штучка Беларусь</v>
          </cell>
          <cell r="D12">
            <v>45851</v>
          </cell>
          <cell r="E12">
            <v>45874</v>
          </cell>
        </row>
        <row r="13">
          <cell r="B13" t="str">
            <v>SU002442</v>
          </cell>
          <cell r="C13" t="str">
            <v>Мини-сосиски в тесте Фрайпики Зареченские продукты Весовые No name 3,7 кг</v>
          </cell>
          <cell r="D13">
            <v>45851</v>
          </cell>
          <cell r="E13">
            <v>45874</v>
          </cell>
        </row>
        <row r="14">
          <cell r="B14" t="str">
            <v>SU003191</v>
          </cell>
          <cell r="C14" t="str">
            <v>Снеки Мини-сосиски в тесте Зареченские продукты Весовой Пакет No Name 3,7</v>
          </cell>
          <cell r="D14">
            <v>45851</v>
          </cell>
          <cell r="E14">
            <v>45874</v>
          </cell>
        </row>
        <row r="15">
          <cell r="B15" t="str">
            <v>SU002423</v>
          </cell>
          <cell r="C15" t="str">
            <v>Снеки Хотстеры Хотстеры Фикс.вес 0,25 лоток Горячая штучка Экспорт2</v>
          </cell>
          <cell r="D15">
            <v>45851</v>
          </cell>
          <cell r="E15">
            <v>45874</v>
          </cell>
        </row>
        <row r="16">
          <cell r="B16" t="str">
            <v>SU003378</v>
          </cell>
          <cell r="C16" t="str">
            <v>Снеки «Пирожки с мясом» Фикс.вес 0,3 ф/п ТМ «Зареченские»</v>
          </cell>
          <cell r="D16">
            <v>45843</v>
          </cell>
          <cell r="E16">
            <v>45875</v>
          </cell>
        </row>
        <row r="17">
          <cell r="B17" t="str">
            <v>SU003448</v>
          </cell>
          <cell r="C17" t="str">
            <v>Мини-шарики с курочкой и сыром Зареченские продукты Весовой Зареченские 3</v>
          </cell>
          <cell r="D17">
            <v>45851</v>
          </cell>
          <cell r="E17">
            <v>45875</v>
          </cell>
        </row>
        <row r="18">
          <cell r="B18" t="str">
            <v>SU003591</v>
          </cell>
          <cell r="C18" t="str">
            <v>Крылья Хрустящие крылышки Крылышки ГШ Фикс.вес 0,3 пакет Горячая штучка</v>
          </cell>
          <cell r="D18">
            <v>45851</v>
          </cell>
          <cell r="E18">
            <v>45875</v>
          </cell>
        </row>
        <row r="19">
          <cell r="B19" t="str">
            <v>SU003607</v>
          </cell>
          <cell r="C19" t="str">
            <v>Крылья Хрустящие крылышки острые к пиву Крылышки ГШ Фикс.вес 0,3 пакет Горячая штучка</v>
          </cell>
          <cell r="D19">
            <v>45851</v>
          </cell>
          <cell r="E19">
            <v>45875</v>
          </cell>
        </row>
        <row r="20">
          <cell r="B20" t="str">
            <v>SU002573</v>
          </cell>
          <cell r="C20" t="str">
            <v>Чебуреки Готовые чебуреки с мясом Чебуреки ГШ Штучка 0,09 пленка Горячая штучка</v>
          </cell>
          <cell r="D20">
            <v>45851</v>
          </cell>
          <cell r="E20">
            <v>45875</v>
          </cell>
        </row>
        <row r="21">
          <cell r="B21" t="str">
            <v>SU003384</v>
          </cell>
          <cell r="C21" t="str">
            <v>Снеки Хотстеры с сыром Хотстеры Фикс.вес 0,25 лоток Горячая штучка</v>
          </cell>
          <cell r="D21">
            <v>45851</v>
          </cell>
          <cell r="E21">
            <v>45875</v>
          </cell>
        </row>
        <row r="22">
          <cell r="B22" t="str">
            <v>SU003601</v>
          </cell>
          <cell r="C22" t="str">
            <v>Снеки Готовые чебуманы с говядиной Чебуманы Фикс.вес 0,28 пакет Горячая штучка</v>
          </cell>
          <cell r="D22">
            <v>45851</v>
          </cell>
          <cell r="E22">
            <v>45875</v>
          </cell>
        </row>
        <row r="23">
          <cell r="B23" t="str">
            <v>SU003593</v>
          </cell>
          <cell r="C23" t="str">
            <v>Снеки Готовые бельмеши сочные с мясом Бельмеши Фикс.вес 0,3 пакет Горячая штучка</v>
          </cell>
          <cell r="D23">
            <v>45851</v>
          </cell>
          <cell r="E23">
            <v>45876</v>
          </cell>
        </row>
        <row r="24">
          <cell r="B24" t="str">
            <v>SU003377</v>
          </cell>
          <cell r="C24" t="str">
            <v>Снеки «Мини-чебуречки с мясом» Фикс.вес 0,3 ф/п ТМ «Зареченские»</v>
          </cell>
          <cell r="D24">
            <v>45843</v>
          </cell>
          <cell r="E24">
            <v>45877</v>
          </cell>
        </row>
        <row r="25">
          <cell r="B25" t="str">
            <v>SU003376</v>
          </cell>
          <cell r="C25" t="str">
            <v>Снеки «Мини-чебуречки с сыром и ветчиной» Фикс.вес 0,3 ф/п ТМ «Зареченские»</v>
          </cell>
          <cell r="D25">
            <v>45843</v>
          </cell>
          <cell r="E25">
            <v>45877</v>
          </cell>
        </row>
        <row r="26">
          <cell r="B26" t="str">
            <v>SU003025</v>
          </cell>
          <cell r="C26" t="str">
            <v>Чебуреки «Сочный мегачебурек» Весовой ТМ «Зареченские» 2,24 кг</v>
          </cell>
          <cell r="D26">
            <v>45843</v>
          </cell>
          <cell r="E26">
            <v>45877</v>
          </cell>
        </row>
        <row r="27">
          <cell r="B27" t="str">
            <v>SU003712</v>
          </cell>
          <cell r="C27" t="str">
            <v>Снеки «Куриные биточки в кляре с сырным соусом» Фикс.вес 0,22 ТМ «Стародворье»</v>
          </cell>
          <cell r="D27">
            <v>45843</v>
          </cell>
          <cell r="E27">
            <v>45884</v>
          </cell>
        </row>
        <row r="28">
          <cell r="B28" t="str">
            <v>SU003457</v>
          </cell>
          <cell r="C28" t="str">
            <v>Печеные пельмени «Владимирский стандарт с сочной курочкой» Фикс.вес 0,25 ТМ «Владимирский стандарт»</v>
          </cell>
          <cell r="D28">
            <v>45843</v>
          </cell>
          <cell r="E28">
            <v>45884</v>
          </cell>
        </row>
        <row r="29">
          <cell r="B29" t="str">
            <v>SU003379</v>
          </cell>
          <cell r="C29" t="str">
            <v>Снеки «Пирожки с мясом, картофелем и грибами» Фикс.вес 0,3 ф/п ТМ «Зареченские»</v>
          </cell>
          <cell r="D29">
            <v>45843</v>
          </cell>
          <cell r="E29">
            <v>45884</v>
          </cell>
        </row>
        <row r="30">
          <cell r="B30" t="str">
            <v>SU003380</v>
          </cell>
          <cell r="C30" t="str">
            <v>Снеки «Пирожки с яблоком и грушей» Фикс.вес 0,3 ф/п ТМ «Зареченские»</v>
          </cell>
          <cell r="D30">
            <v>45843</v>
          </cell>
          <cell r="E30">
            <v>45884</v>
          </cell>
        </row>
        <row r="31">
          <cell r="B31" t="str">
            <v>SU003458</v>
          </cell>
          <cell r="C31" t="str">
            <v>Снеки «Мини-пицца Владимирский стандарт с ветчиной и грибами» ф/в 0,25 ТМ «Владимирский стандарт»</v>
          </cell>
          <cell r="D31">
            <v>45843</v>
          </cell>
          <cell r="E31">
            <v>45884</v>
          </cell>
        </row>
        <row r="32">
          <cell r="B32" t="str">
            <v>SU002961</v>
          </cell>
          <cell r="C32" t="str">
            <v>Снеки «Чебуманы с говядиной» Фикс.вес 0,28 лоток ТМ «Горячая штучка»</v>
          </cell>
          <cell r="D32">
            <v>45843</v>
          </cell>
          <cell r="E32">
            <v>45884</v>
          </cell>
        </row>
        <row r="33">
          <cell r="B33" t="str">
            <v>SU003010</v>
          </cell>
          <cell r="C33" t="str">
            <v>Чебуреки «Сочные» Весовые ТМ «Зареченские» 5 кг</v>
          </cell>
          <cell r="D33">
            <v>45843</v>
          </cell>
          <cell r="E33">
            <v>45884</v>
          </cell>
        </row>
        <row r="34">
          <cell r="B34" t="str">
            <v>SU003613</v>
          </cell>
          <cell r="C34" t="str">
            <v>Чебуреки «Чебуреки со свининой и говядиной» Фикс.вес 0,36 Пакет ТМ «Горячая штучка»</v>
          </cell>
          <cell r="D34">
            <v>45843</v>
          </cell>
          <cell r="E34">
            <v>45884</v>
          </cell>
        </row>
        <row r="35">
          <cell r="B35" t="str">
            <v>SU003012</v>
          </cell>
          <cell r="C35" t="str">
            <v>Чебуреки «Мясные» Весовые ТМ «Зареченские» 2,7 кг</v>
          </cell>
          <cell r="D35">
            <v>45843</v>
          </cell>
          <cell r="E35">
            <v>45884</v>
          </cell>
        </row>
        <row r="36">
          <cell r="B36" t="str">
            <v>SU003872</v>
          </cell>
          <cell r="C36" t="str">
            <v>Снеки Круггетсы с сырным соусом Круггетсы Фикс.вес 0,2 пакет Горячая штучка</v>
          </cell>
          <cell r="D36">
            <v>45851</v>
          </cell>
          <cell r="E36">
            <v>45884</v>
          </cell>
        </row>
        <row r="37">
          <cell r="B37" t="str">
            <v>SU003870</v>
          </cell>
          <cell r="C37" t="str">
            <v>Снеки Круггетсы сочные Круггетсы Фикс.вес 0,2 пакет Горячая штучка</v>
          </cell>
          <cell r="D37">
            <v>45851</v>
          </cell>
          <cell r="E37">
            <v>45884</v>
          </cell>
        </row>
        <row r="38">
          <cell r="B38" t="str">
            <v>SU003892</v>
          </cell>
          <cell r="C38" t="str">
            <v>Снеки Готовые чебупели с мясом Чебупели Фикс.вес 0,24 пакет Горячая штучка</v>
          </cell>
          <cell r="D38">
            <v>45851</v>
          </cell>
          <cell r="E38">
            <v>45884</v>
          </cell>
        </row>
        <row r="39">
          <cell r="B39" t="str">
            <v>SU003887</v>
          </cell>
          <cell r="C39" t="str">
            <v>Снеки Готовые чебупели острые с мясом Чебупели Фикс.вес 0,24 пакет Горячая штучка</v>
          </cell>
          <cell r="D39">
            <v>45851</v>
          </cell>
          <cell r="E39">
            <v>45884</v>
          </cell>
        </row>
        <row r="40">
          <cell r="B40" t="str">
            <v>SU003596</v>
          </cell>
          <cell r="C40" t="str">
            <v>Снеки Пекерсы с индейкой в сливочном соусе Пекерсы Фикс.вес 0,25 пакет Горячая штучка ФС НД</v>
          </cell>
          <cell r="D40">
            <v>45851</v>
          </cell>
          <cell r="E40">
            <v>45884</v>
          </cell>
        </row>
        <row r="41">
          <cell r="B41" t="str">
            <v>SU003605</v>
          </cell>
          <cell r="C41" t="str">
            <v>Снеки Готовые чебупели сочные с мясом Чебупели Фикс.вес 0,48 пакет Горячая штучка ХХЛ НД</v>
          </cell>
          <cell r="D41">
            <v>45851</v>
          </cell>
          <cell r="E41">
            <v>45884</v>
          </cell>
        </row>
        <row r="42">
          <cell r="B42" t="str">
            <v>SU003382</v>
          </cell>
          <cell r="C42" t="str">
            <v>Снеки Мини-сосиски в тесте Зареченские продукты Фикс.вес 0,3 пакет Зареченские продукты</v>
          </cell>
          <cell r="D42">
            <v>45851</v>
          </cell>
          <cell r="E42">
            <v>45884</v>
          </cell>
        </row>
        <row r="43">
          <cell r="B43" t="str">
            <v>SU003876</v>
          </cell>
          <cell r="C43" t="str">
            <v>Снеки Круггетсы с сырным соусом Круггетсы Фикс.вес 0,2 лоток Горячая штучка СНГ</v>
          </cell>
          <cell r="D43">
            <v>45851</v>
          </cell>
          <cell r="E43">
            <v>45884</v>
          </cell>
        </row>
        <row r="44">
          <cell r="B44" t="str">
            <v>SU002772</v>
          </cell>
          <cell r="C44" t="str">
            <v>Снеки Жар-боллы с курочкой и сыром Зареченские продукты Весовой No Name</v>
          </cell>
          <cell r="D44">
            <v>45851</v>
          </cell>
          <cell r="E44">
            <v>45884</v>
          </cell>
        </row>
        <row r="45">
          <cell r="B45" t="str">
            <v>SU003875</v>
          </cell>
          <cell r="C45" t="str">
            <v>Снеки Круггетсы сочные Круггетсы Фикс.вес 0,2 лоток Горячая штучка СНГ</v>
          </cell>
          <cell r="D45">
            <v>45851</v>
          </cell>
          <cell r="E45">
            <v>45884</v>
          </cell>
        </row>
        <row r="46">
          <cell r="B46" t="str">
            <v>SU003873</v>
          </cell>
          <cell r="C46" t="str">
            <v>Снеки Круггетсы с сырным соусом Круггетсы Фикс.вес 0,2 пакет Горячая штучка НКК</v>
          </cell>
          <cell r="D46">
            <v>45851</v>
          </cell>
          <cell r="E46">
            <v>45884</v>
          </cell>
        </row>
        <row r="47">
          <cell r="B47" t="str">
            <v>SU003871</v>
          </cell>
          <cell r="C47" t="str">
            <v>Снеки Круггетсы сочные Круггетсы Фикс.вес 0,2 пакет Горячая штучка НКК</v>
          </cell>
          <cell r="D47">
            <v>45851</v>
          </cell>
          <cell r="E47">
            <v>45884</v>
          </cell>
        </row>
        <row r="48">
          <cell r="B48" t="str">
            <v>SU003592</v>
          </cell>
          <cell r="C48" t="str">
            <v>Снеки Готовые бельмеши сочные с мясом Бельмеши Фикс.вес 0,3 пакет Горячая штучка Тандер</v>
          </cell>
          <cell r="D48">
            <v>45851</v>
          </cell>
          <cell r="E48">
            <v>45884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 fitToPage="1"/>
  </sheetPr>
  <dimension ref="A1:T29"/>
  <sheetViews>
    <sheetView tabSelected="1" workbookViewId="0">
      <pane xSplit="4" ySplit="3" topLeftCell="E4" activePane="bottomRight" state="frozen"/>
      <selection pane="topRight" activeCell="J1" sqref="J1"/>
      <selection pane="bottomLeft" activeCell="A4" sqref="A4"/>
      <selection pane="bottomRight" activeCell="T3" sqref="T3"/>
    </sheetView>
  </sheetViews>
  <sheetFormatPr defaultColWidth="10.5" defaultRowHeight="11.45" customHeight="1" outlineLevelCol="1" x14ac:dyDescent="0.2"/>
  <cols>
    <col min="1" max="1" width="3.1640625" customWidth="1"/>
    <col min="2" max="2" width="2.5" style="1" customWidth="1"/>
    <col min="3" max="3" width="79" style="1" customWidth="1" collapsed="1"/>
    <col min="4" max="4" width="16.33203125" style="1" hidden="1" customWidth="1" outlineLevel="1"/>
    <col min="5" max="5" width="0" hidden="1" customWidth="1"/>
    <col min="6" max="6" width="13.1640625" hidden="1" customWidth="1"/>
    <col min="7" max="7" width="9.83203125" style="8" customWidth="1"/>
    <col min="8" max="8" width="9.33203125" style="8" customWidth="1"/>
    <col min="9" max="9" width="10.83203125" style="8" customWidth="1"/>
    <col min="10" max="10" width="14.33203125" style="8" bestFit="1" customWidth="1"/>
    <col min="11" max="11" width="7.5" customWidth="1"/>
    <col min="12" max="13" width="8.5" customWidth="1"/>
    <col min="14" max="14" width="48.6640625" customWidth="1"/>
    <col min="15" max="15" width="10.83203125" customWidth="1"/>
    <col min="16" max="16" width="10.83203125" style="18" customWidth="1"/>
    <col min="17" max="17" width="8.1640625" style="19" customWidth="1"/>
    <col min="18" max="18" width="1.33203125" customWidth="1"/>
    <col min="19" max="20" width="10.5" style="22"/>
  </cols>
  <sheetData>
    <row r="1" spans="1:17" ht="20.25" customHeight="1" x14ac:dyDescent="0.2">
      <c r="A1" s="2"/>
      <c r="B1" s="30" t="s">
        <v>0</v>
      </c>
      <c r="C1" s="3" t="s">
        <v>2</v>
      </c>
      <c r="D1" s="4"/>
    </row>
    <row r="2" spans="1:17" ht="14.25" customHeight="1" x14ac:dyDescent="0.2">
      <c r="A2" s="2"/>
      <c r="B2" s="30"/>
      <c r="C2" s="3"/>
      <c r="D2" s="4" t="s">
        <v>1</v>
      </c>
      <c r="Q2" s="21">
        <f>ROUNDUP(SUM(Q4:Q29),0)</f>
        <v>35</v>
      </c>
    </row>
    <row r="3" spans="1:17" ht="32.25" customHeight="1" x14ac:dyDescent="0.2">
      <c r="A3" s="2"/>
      <c r="B3" s="3"/>
      <c r="C3" s="3"/>
      <c r="D3" s="4"/>
      <c r="G3" s="9" t="s">
        <v>57</v>
      </c>
      <c r="H3" s="9" t="s">
        <v>58</v>
      </c>
      <c r="I3" s="9" t="s">
        <v>59</v>
      </c>
      <c r="J3" s="9" t="s">
        <v>60</v>
      </c>
      <c r="K3" s="10" t="s">
        <v>61</v>
      </c>
      <c r="L3" s="10" t="s">
        <v>62</v>
      </c>
      <c r="M3" s="10" t="s">
        <v>66</v>
      </c>
      <c r="N3" s="10" t="s">
        <v>63</v>
      </c>
      <c r="O3" s="11" t="s">
        <v>64</v>
      </c>
      <c r="P3" s="18" t="s">
        <v>65</v>
      </c>
      <c r="Q3" s="20" t="s">
        <v>67</v>
      </c>
    </row>
    <row r="4" spans="1:17" ht="11.45" customHeight="1" x14ac:dyDescent="0.2">
      <c r="C4" s="5" t="s">
        <v>3</v>
      </c>
      <c r="D4" s="6">
        <v>4607111036537</v>
      </c>
      <c r="E4">
        <v>588</v>
      </c>
      <c r="G4" s="8" t="s">
        <v>35</v>
      </c>
      <c r="H4" s="8" t="str">
        <f>VLOOKUP(G4,'[1]Бланк заказа'!$A:$AB,2,0)</f>
        <v>P004602</v>
      </c>
      <c r="I4" s="8">
        <f>VLOOKUP(G4,'[1]Бланк заказа'!$A:$AB,3,0)</f>
        <v>4301132190</v>
      </c>
      <c r="J4" s="8">
        <f>VLOOKUP(G4,'[1]Бланк заказа'!$A:$AB,4,0)</f>
        <v>4607111036537</v>
      </c>
      <c r="K4">
        <f>VLOOKUP(G4,'[1]Бланк заказа'!$A:$AB,7,0)</f>
        <v>6</v>
      </c>
      <c r="L4" t="str">
        <f>VLOOKUP(G4,'[1]Бланк заказа'!$A:$AB,11,0)</f>
        <v>14</v>
      </c>
      <c r="M4">
        <f>VLOOKUP(G4,'[1]Бланк заказа'!$A:$AB,10,0)</f>
        <v>140</v>
      </c>
      <c r="N4" t="str">
        <f>VLOOKUP(G4,'[1]Бланк заказа'!$A:$AB,16,0)</f>
        <v>Наггетсы «Нагетосы Сочная курочка» Фикс.вес 0,25 ТМ «Горячая штучка»</v>
      </c>
      <c r="O4">
        <f>MROUND(E4,K4*L4)/K4</f>
        <v>98</v>
      </c>
      <c r="P4" s="18">
        <f>O4*K4</f>
        <v>588</v>
      </c>
      <c r="Q4" s="19">
        <f>O4/M4</f>
        <v>0.7</v>
      </c>
    </row>
    <row r="5" spans="1:17" ht="11.45" customHeight="1" x14ac:dyDescent="0.2">
      <c r="C5" s="5" t="s">
        <v>4</v>
      </c>
      <c r="D5" s="6">
        <v>4607111036520</v>
      </c>
      <c r="E5">
        <v>924</v>
      </c>
      <c r="G5" s="8" t="s">
        <v>55</v>
      </c>
      <c r="H5" s="8" t="str">
        <f>VLOOKUP(G5,'[1]Бланк заказа'!$A:$AB,2,0)</f>
        <v>P004600</v>
      </c>
      <c r="I5" s="8">
        <f>VLOOKUP(G5,'[1]Бланк заказа'!$A:$AB,3,0)</f>
        <v>4301132188</v>
      </c>
      <c r="J5" s="8">
        <f>VLOOKUP(G5,'[1]Бланк заказа'!$A:$AB,4,0)</f>
        <v>4607111036605</v>
      </c>
      <c r="K5">
        <f>VLOOKUP(G5,'[1]Бланк заказа'!$A:$AB,7,0)</f>
        <v>6</v>
      </c>
      <c r="L5" t="str">
        <f>VLOOKUP(G5,'[1]Бланк заказа'!$A:$AB,11,0)</f>
        <v>14</v>
      </c>
      <c r="M5">
        <f>VLOOKUP(G5,'[1]Бланк заказа'!$A:$AB,10,0)</f>
        <v>140</v>
      </c>
      <c r="N5" t="str">
        <f>VLOOKUP(G5,'[1]Бланк заказа'!$A:$AB,16,0)</f>
        <v>Наггетсы «Нагетосы Сочная курочка со сметаной и зеленью» Фикс.вес 0,25 ТМ «Горячая штучка»</v>
      </c>
      <c r="O5">
        <f t="shared" ref="O5:O29" si="0">MROUND(E5,K5*L5)/K5</f>
        <v>154</v>
      </c>
      <c r="P5" s="18">
        <f t="shared" ref="P5:P29" si="1">O5*K5</f>
        <v>924</v>
      </c>
      <c r="Q5" s="19">
        <f t="shared" ref="Q5:Q29" si="2">O5/M5</f>
        <v>1.1000000000000001</v>
      </c>
    </row>
    <row r="6" spans="1:17" ht="11.45" customHeight="1" x14ac:dyDescent="0.2">
      <c r="C6" s="5" t="s">
        <v>5</v>
      </c>
      <c r="D6" s="6">
        <v>4620207490075</v>
      </c>
      <c r="E6">
        <v>960</v>
      </c>
      <c r="G6" s="8" t="s">
        <v>36</v>
      </c>
      <c r="H6" s="8" t="str">
        <f>VLOOKUP(G6,'[1]Бланк заказа'!$A:$AB,2,0)</f>
        <v>P004887</v>
      </c>
      <c r="I6" s="8">
        <f>VLOOKUP(G6,'[1]Бланк заказа'!$A:$AB,3,0)</f>
        <v>4301071090</v>
      </c>
      <c r="J6" s="8">
        <f>VLOOKUP(G6,'[1]Бланк заказа'!$A:$AB,4,0)</f>
        <v>4620207490075</v>
      </c>
      <c r="K6">
        <f>VLOOKUP(G6,'[1]Бланк заказа'!$A:$AB,7,0)</f>
        <v>8</v>
      </c>
      <c r="L6" t="str">
        <f>VLOOKUP(G6,'[1]Бланк заказа'!$A:$AB,11,0)</f>
        <v>12</v>
      </c>
      <c r="M6">
        <f>VLOOKUP(G6,'[1]Бланк заказа'!$A:$AB,10,0)</f>
        <v>84</v>
      </c>
      <c r="N6" t="str">
        <f>VLOOKUP(G6,'[1]Бланк заказа'!$A:$AB,16,0)</f>
        <v>Пельмени «Grandmeni с говядиной» Фикс.вес 0,7 сфера ТМ «Горячая штучка»</v>
      </c>
      <c r="O6">
        <f t="shared" si="0"/>
        <v>120</v>
      </c>
      <c r="P6" s="18">
        <f t="shared" si="1"/>
        <v>960</v>
      </c>
      <c r="Q6" s="19">
        <f t="shared" si="2"/>
        <v>1.4285714285714286</v>
      </c>
    </row>
    <row r="7" spans="1:17" ht="11.45" customHeight="1" x14ac:dyDescent="0.2">
      <c r="C7" s="5" t="s">
        <v>6</v>
      </c>
      <c r="D7" s="6">
        <v>4620207490044</v>
      </c>
      <c r="E7">
        <v>1344</v>
      </c>
      <c r="G7" s="8" t="s">
        <v>37</v>
      </c>
      <c r="H7" s="8" t="str">
        <f>VLOOKUP(G7,'[1]Бланк заказа'!$A:$AB,2,0)</f>
        <v>P004888</v>
      </c>
      <c r="I7" s="8">
        <f>VLOOKUP(G7,'[1]Бланк заказа'!$A:$AB,3,0)</f>
        <v>4301071091</v>
      </c>
      <c r="J7" s="8">
        <f>VLOOKUP(G7,'[1]Бланк заказа'!$A:$AB,4,0)</f>
        <v>4620207490044</v>
      </c>
      <c r="K7">
        <f>VLOOKUP(G7,'[1]Бланк заказа'!$A:$AB,7,0)</f>
        <v>8</v>
      </c>
      <c r="L7" t="str">
        <f>VLOOKUP(G7,'[1]Бланк заказа'!$A:$AB,11,0)</f>
        <v>12</v>
      </c>
      <c r="M7">
        <f>VLOOKUP(G7,'[1]Бланк заказа'!$A:$AB,10,0)</f>
        <v>84</v>
      </c>
      <c r="N7" t="str">
        <f>VLOOKUP(G7,'[1]Бланк заказа'!$A:$AB,16,0)</f>
        <v>Пельмени «Grandmeni со сливочным маслом» Фикс.вес 0,7 сфера ТМ «Горячая штучка»</v>
      </c>
      <c r="O7">
        <f t="shared" si="0"/>
        <v>168</v>
      </c>
      <c r="P7" s="18">
        <f t="shared" si="1"/>
        <v>1344</v>
      </c>
      <c r="Q7" s="19">
        <f t="shared" si="2"/>
        <v>2</v>
      </c>
    </row>
    <row r="8" spans="1:17" ht="11.45" hidden="1" customHeight="1" x14ac:dyDescent="0.2">
      <c r="C8" s="12" t="s">
        <v>7</v>
      </c>
      <c r="D8" s="13">
        <v>4607111038999</v>
      </c>
      <c r="E8" s="14">
        <v>576</v>
      </c>
      <c r="F8" s="16" t="s">
        <v>56</v>
      </c>
      <c r="G8" s="15"/>
      <c r="H8" s="15"/>
      <c r="I8" s="15"/>
      <c r="J8" s="15"/>
      <c r="K8" s="14"/>
      <c r="L8" s="14"/>
      <c r="M8" s="14"/>
      <c r="N8" s="14"/>
      <c r="O8" s="14"/>
      <c r="P8" s="16"/>
    </row>
    <row r="9" spans="1:17" ht="11.45" customHeight="1" x14ac:dyDescent="0.2">
      <c r="C9" s="5" t="s">
        <v>8</v>
      </c>
      <c r="D9" s="6">
        <v>4607111039385</v>
      </c>
      <c r="E9">
        <v>1200</v>
      </c>
      <c r="G9" s="8" t="s">
        <v>38</v>
      </c>
      <c r="H9" s="8" t="str">
        <f>VLOOKUP(G9,'[1]Бланк заказа'!$A:$AB,2,0)</f>
        <v>P004440</v>
      </c>
      <c r="I9" s="8">
        <f>VLOOKUP(G9,'[1]Бланк заказа'!$A:$AB,3,0)</f>
        <v>4301071044</v>
      </c>
      <c r="J9" s="8">
        <f>VLOOKUP(G9,'[1]Бланк заказа'!$A:$AB,4,0)</f>
        <v>4607111039385</v>
      </c>
      <c r="K9">
        <f>VLOOKUP(G9,'[1]Бланк заказа'!$A:$AB,7,0)</f>
        <v>10</v>
      </c>
      <c r="L9" t="str">
        <f>VLOOKUP(G9,'[1]Бланк заказа'!$A:$AB,11,0)</f>
        <v>12</v>
      </c>
      <c r="M9">
        <f>VLOOKUP(G9,'[1]Бланк заказа'!$A:$AB,10,0)</f>
        <v>84</v>
      </c>
      <c r="N9" t="str">
        <f>VLOOKUP(G9,'[1]Бланк заказа'!$A:$AB,16,0)</f>
        <v>Пельмени «Бигбули #МЕГАВКУСИЩЕ с сочной грудинкой» 0,7 сфера ТМ «Горячая штучка»</v>
      </c>
      <c r="O9">
        <f t="shared" si="0"/>
        <v>120</v>
      </c>
      <c r="P9" s="18">
        <f t="shared" si="1"/>
        <v>1200</v>
      </c>
      <c r="Q9" s="19">
        <f t="shared" si="2"/>
        <v>1.4285714285714286</v>
      </c>
    </row>
    <row r="10" spans="1:17" ht="11.45" customHeight="1" x14ac:dyDescent="0.2">
      <c r="C10" s="5" t="s">
        <v>9</v>
      </c>
      <c r="D10" s="6">
        <v>4607111033659</v>
      </c>
      <c r="E10">
        <v>504</v>
      </c>
      <c r="G10" s="8" t="s">
        <v>39</v>
      </c>
      <c r="H10" s="8" t="str">
        <f>VLOOKUP(G10,'[1]Бланк заказа'!$A:$AB,2,0)</f>
        <v>P004598</v>
      </c>
      <c r="I10" s="8">
        <f>VLOOKUP(G10,'[1]Бланк заказа'!$A:$AB,3,0)</f>
        <v>4301135574</v>
      </c>
      <c r="J10" s="8">
        <f>VLOOKUP(G10,'[1]Бланк заказа'!$A:$AB,4,0)</f>
        <v>4607111033659</v>
      </c>
      <c r="K10">
        <f>VLOOKUP(G10,'[1]Бланк заказа'!$A:$AB,7,0)</f>
        <v>12</v>
      </c>
      <c r="L10" t="str">
        <f>VLOOKUP(G10,'[1]Бланк заказа'!$A:$AB,11,0)</f>
        <v>14</v>
      </c>
      <c r="M10">
        <f>VLOOKUP(G10,'[1]Бланк заказа'!$A:$AB,10,0)</f>
        <v>70</v>
      </c>
      <c r="N10" t="str">
        <f>VLOOKUP(G10,'[1]Бланк заказа'!$A:$AB,16,0)</f>
        <v>Снеки «Бельмеши сочные с мясом» Фикс.вес 0,3 Пакет ТМ «Горячая штучка»</v>
      </c>
      <c r="O10">
        <f t="shared" si="0"/>
        <v>42</v>
      </c>
      <c r="P10" s="18">
        <f t="shared" si="1"/>
        <v>504</v>
      </c>
      <c r="Q10" s="19">
        <f t="shared" si="2"/>
        <v>0.6</v>
      </c>
    </row>
    <row r="11" spans="1:17" ht="11.45" customHeight="1" x14ac:dyDescent="0.2">
      <c r="C11" s="5" t="s">
        <v>10</v>
      </c>
      <c r="D11" s="6">
        <v>4607111034120</v>
      </c>
      <c r="E11">
        <v>1176</v>
      </c>
      <c r="G11" s="8" t="s">
        <v>40</v>
      </c>
      <c r="H11" s="8" t="str">
        <f>VLOOKUP(G11,'[1]Бланк заказа'!$A:$AB,2,0)</f>
        <v>P004588</v>
      </c>
      <c r="I11" s="8">
        <f>VLOOKUP(G11,'[1]Бланк заказа'!$A:$AB,3,0)</f>
        <v>4301131047</v>
      </c>
      <c r="J11" s="8">
        <f>VLOOKUP(G11,'[1]Бланк заказа'!$A:$AB,4,0)</f>
        <v>4607111034120</v>
      </c>
      <c r="K11">
        <f>VLOOKUP(G11,'[1]Бланк заказа'!$A:$AB,7,0)</f>
        <v>12</v>
      </c>
      <c r="L11" t="str">
        <f>VLOOKUP(G11,'[1]Бланк заказа'!$A:$AB,11,0)</f>
        <v>14</v>
      </c>
      <c r="M11">
        <f>VLOOKUP(G11,'[1]Бланк заказа'!$A:$AB,10,0)</f>
        <v>70</v>
      </c>
      <c r="N11" t="str">
        <f>VLOOKUP(G11,'[1]Бланк заказа'!$A:$AB,16,0)</f>
        <v>Крылья «Хрустящие крылышки» Фикс.вес 0,3 Пакет ТМ «Горячая штучка»</v>
      </c>
      <c r="O11">
        <f t="shared" si="0"/>
        <v>98</v>
      </c>
      <c r="P11" s="18">
        <f t="shared" si="1"/>
        <v>1176</v>
      </c>
      <c r="Q11" s="19">
        <f t="shared" si="2"/>
        <v>1.4</v>
      </c>
    </row>
    <row r="12" spans="1:17" ht="11.45" customHeight="1" x14ac:dyDescent="0.2">
      <c r="C12" s="5" t="s">
        <v>11</v>
      </c>
      <c r="D12" s="6">
        <v>4607111034137</v>
      </c>
      <c r="E12">
        <v>1008</v>
      </c>
      <c r="G12" s="8" t="s">
        <v>41</v>
      </c>
      <c r="H12" s="8" t="str">
        <f>VLOOKUP(G12,'[1]Бланк заказа'!$A:$AB,2,0)</f>
        <v>P004589</v>
      </c>
      <c r="I12" s="8">
        <f>VLOOKUP(G12,'[1]Бланк заказа'!$A:$AB,3,0)</f>
        <v>4301131046</v>
      </c>
      <c r="J12" s="8">
        <f>VLOOKUP(G12,'[1]Бланк заказа'!$A:$AB,4,0)</f>
        <v>4607111034137</v>
      </c>
      <c r="K12">
        <f>VLOOKUP(G12,'[1]Бланк заказа'!$A:$AB,7,0)</f>
        <v>12</v>
      </c>
      <c r="L12" t="str">
        <f>VLOOKUP(G12,'[1]Бланк заказа'!$A:$AB,11,0)</f>
        <v>14</v>
      </c>
      <c r="M12">
        <f>VLOOKUP(G12,'[1]Бланк заказа'!$A:$AB,10,0)</f>
        <v>70</v>
      </c>
      <c r="N12" t="str">
        <f>VLOOKUP(G12,'[1]Бланк заказа'!$A:$AB,16,0)</f>
        <v>Крылья «Крылышки острые к пиву» Фикс.вес 0,3 Пакет ТМ «Горячая штучка»</v>
      </c>
      <c r="O12">
        <f t="shared" si="0"/>
        <v>84</v>
      </c>
      <c r="P12" s="18">
        <f t="shared" si="1"/>
        <v>1008</v>
      </c>
      <c r="Q12" s="19">
        <f t="shared" si="2"/>
        <v>1.2</v>
      </c>
    </row>
    <row r="13" spans="1:17" ht="11.45" customHeight="1" x14ac:dyDescent="0.2">
      <c r="C13" s="5" t="s">
        <v>12</v>
      </c>
      <c r="D13" s="6">
        <v>4607111033451</v>
      </c>
      <c r="E13">
        <v>1344</v>
      </c>
      <c r="F13" s="17" t="s">
        <v>29</v>
      </c>
      <c r="G13" s="8" t="s">
        <v>30</v>
      </c>
      <c r="H13" s="8" t="str">
        <f>VLOOKUP(G13,'[1]Бланк заказа'!$A:$AB,2,0)</f>
        <v>P004971</v>
      </c>
      <c r="I13" s="8">
        <f>VLOOKUP(G13,'[1]Бланк заказа'!$A:$AB,3,0)</f>
        <v>4301135793</v>
      </c>
      <c r="J13" s="8">
        <f>VLOOKUP(G13,'[1]Бланк заказа'!$A:$AB,4,0)</f>
        <v>4620207491003</v>
      </c>
      <c r="K13">
        <f>VLOOKUP(G13,'[1]Бланк заказа'!$A:$AB,7,0)</f>
        <v>12</v>
      </c>
      <c r="L13" t="str">
        <f>VLOOKUP(G13,'[1]Бланк заказа'!$A:$AB,11,0)</f>
        <v>14</v>
      </c>
      <c r="M13">
        <f>VLOOKUP(G13,'[1]Бланк заказа'!$A:$AB,10,0)</f>
        <v>70</v>
      </c>
      <c r="N13" t="str">
        <f>VLOOKUP(G13,'[1]Бланк заказа'!$A:$AB,16,0)</f>
        <v>Снеки «Готовые чебупели с ветчиной и сыром» Фикс.вес 0,24 ТМ «Горячая штучка»</v>
      </c>
      <c r="O13">
        <f t="shared" si="0"/>
        <v>112</v>
      </c>
      <c r="P13" s="18">
        <f t="shared" si="1"/>
        <v>1344</v>
      </c>
      <c r="Q13" s="19">
        <f t="shared" si="2"/>
        <v>1.6</v>
      </c>
    </row>
    <row r="14" spans="1:17" ht="11.45" customHeight="1" x14ac:dyDescent="0.2">
      <c r="C14" s="5" t="s">
        <v>13</v>
      </c>
      <c r="D14" s="6">
        <v>4607111033444</v>
      </c>
      <c r="E14">
        <v>1344</v>
      </c>
      <c r="F14" s="17" t="s">
        <v>29</v>
      </c>
      <c r="G14" s="8" t="s">
        <v>31</v>
      </c>
      <c r="H14" s="8" t="str">
        <f>VLOOKUP(G14,'[1]Бланк заказа'!$A:$AB,2,0)</f>
        <v>P004966</v>
      </c>
      <c r="I14" s="8">
        <f>VLOOKUP(G14,'[1]Бланк заказа'!$A:$AB,3,0)</f>
        <v>4301135760</v>
      </c>
      <c r="J14" s="8">
        <f>VLOOKUP(G14,'[1]Бланк заказа'!$A:$AB,4,0)</f>
        <v>4620207491010</v>
      </c>
      <c r="K14">
        <f>VLOOKUP(G14,'[1]Бланк заказа'!$A:$AB,7,0)</f>
        <v>12</v>
      </c>
      <c r="L14" t="str">
        <f>VLOOKUP(G14,'[1]Бланк заказа'!$A:$AB,11,0)</f>
        <v>14</v>
      </c>
      <c r="M14">
        <f>VLOOKUP(G14,'[1]Бланк заказа'!$A:$AB,10,0)</f>
        <v>70</v>
      </c>
      <c r="N14" t="str">
        <f>VLOOKUP(G14,'[1]Бланк заказа'!$A:$AB,16,0)</f>
        <v>Снеки «Готовые чебупели сочные с мясом» Фикс.вес 0,24 ТМ «Горячая штучка»</v>
      </c>
      <c r="O14">
        <f t="shared" si="0"/>
        <v>112</v>
      </c>
      <c r="P14" s="18">
        <f t="shared" si="1"/>
        <v>1344</v>
      </c>
      <c r="Q14" s="19">
        <f t="shared" si="2"/>
        <v>1.6</v>
      </c>
    </row>
    <row r="15" spans="1:17" ht="11.45" customHeight="1" x14ac:dyDescent="0.2">
      <c r="C15" s="5" t="s">
        <v>14</v>
      </c>
      <c r="D15" s="6">
        <v>4607111036407</v>
      </c>
      <c r="E15">
        <v>980</v>
      </c>
      <c r="G15" s="8" t="s">
        <v>42</v>
      </c>
      <c r="H15" s="8" t="str">
        <f>VLOOKUP(G15,'[1]Бланк заказа'!$A:$AB,2,0)</f>
        <v>P004113</v>
      </c>
      <c r="I15" s="8">
        <f>VLOOKUP(G15,'[1]Бланк заказа'!$A:$AB,3,0)</f>
        <v>4301135285</v>
      </c>
      <c r="J15" s="8">
        <f>VLOOKUP(G15,'[1]Бланк заказа'!$A:$AB,4,0)</f>
        <v>4607111036407</v>
      </c>
      <c r="K15">
        <f>VLOOKUP(G15,'[1]Бланк заказа'!$A:$AB,7,0)</f>
        <v>14</v>
      </c>
      <c r="L15" t="str">
        <f>VLOOKUP(G15,'[1]Бланк заказа'!$A:$AB,11,0)</f>
        <v>14</v>
      </c>
      <c r="M15">
        <f>VLOOKUP(G15,'[1]Бланк заказа'!$A:$AB,10,0)</f>
        <v>70</v>
      </c>
      <c r="N15" t="str">
        <f>VLOOKUP(G15,'[1]Бланк заказа'!$A:$AB,16,0)</f>
        <v>Чебупели Курочка гриль Базовый ассортимент Фикс.вес 0,3 Пакет Горячая штучка</v>
      </c>
      <c r="O15">
        <f t="shared" si="0"/>
        <v>70</v>
      </c>
      <c r="P15" s="18">
        <f t="shared" si="1"/>
        <v>980</v>
      </c>
      <c r="Q15" s="19">
        <f t="shared" si="2"/>
        <v>1</v>
      </c>
    </row>
    <row r="16" spans="1:17" ht="11.45" customHeight="1" x14ac:dyDescent="0.2">
      <c r="C16" s="5" t="s">
        <v>15</v>
      </c>
      <c r="D16" s="6">
        <v>4607025784012</v>
      </c>
      <c r="E16">
        <v>2016</v>
      </c>
      <c r="G16" s="8" t="s">
        <v>43</v>
      </c>
      <c r="H16" s="8" t="str">
        <f>VLOOKUP(G16,'[1]Бланк заказа'!$A:$AB,2,0)</f>
        <v>P004138</v>
      </c>
      <c r="I16" s="8">
        <f>VLOOKUP(G16,'[1]Бланк заказа'!$A:$AB,3,0)</f>
        <v>4301136070</v>
      </c>
      <c r="J16" s="8">
        <f>VLOOKUP(G16,'[1]Бланк заказа'!$A:$AB,4,0)</f>
        <v>4607025784012</v>
      </c>
      <c r="K16">
        <f>VLOOKUP(G16,'[1]Бланк заказа'!$A:$AB,7,0)</f>
        <v>24</v>
      </c>
      <c r="L16" t="str">
        <f>VLOOKUP(G16,'[1]Бланк заказа'!$A:$AB,11,0)</f>
        <v>14</v>
      </c>
      <c r="M16">
        <f>VLOOKUP(G16,'[1]Бланк заказа'!$A:$AB,10,0)</f>
        <v>126</v>
      </c>
      <c r="N16" t="str">
        <f>VLOOKUP(G16,'[1]Бланк заказа'!$A:$AB,16,0)</f>
        <v>Чебуреки с мясом Базовый ассортимент Штучка 0,09 Пленка Горячая штучка</v>
      </c>
      <c r="O16">
        <f t="shared" si="0"/>
        <v>84</v>
      </c>
      <c r="P16" s="18">
        <f t="shared" si="1"/>
        <v>2016</v>
      </c>
      <c r="Q16" s="19">
        <f t="shared" si="2"/>
        <v>0.66666666666666663</v>
      </c>
    </row>
    <row r="17" spans="3:19" ht="11.45" customHeight="1" x14ac:dyDescent="0.2">
      <c r="C17" s="5" t="s">
        <v>16</v>
      </c>
      <c r="D17" s="6">
        <v>4607111039262</v>
      </c>
      <c r="E17">
        <v>960</v>
      </c>
      <c r="G17" s="8" t="s">
        <v>44</v>
      </c>
      <c r="H17" s="8" t="str">
        <f>VLOOKUP(G17,'[1]Бланк заказа'!$A:$AB,2,0)</f>
        <v>P004474</v>
      </c>
      <c r="I17" s="8">
        <f>VLOOKUP(G17,'[1]Бланк заказа'!$A:$AB,3,0)</f>
        <v>4301071051</v>
      </c>
      <c r="J17" s="8">
        <f>VLOOKUP(G17,'[1]Бланк заказа'!$A:$AB,4,0)</f>
        <v>4607111039262</v>
      </c>
      <c r="K17">
        <f>VLOOKUP(G17,'[1]Бланк заказа'!$A:$AB,7,0)</f>
        <v>16</v>
      </c>
      <c r="L17" t="str">
        <f>VLOOKUP(G17,'[1]Бланк заказа'!$A:$AB,11,0)</f>
        <v>12</v>
      </c>
      <c r="M17">
        <f>VLOOKUP(G17,'[1]Бланк заказа'!$A:$AB,10,0)</f>
        <v>84</v>
      </c>
      <c r="N17" t="str">
        <f>VLOOKUP(G17,'[1]Бланк заказа'!$A:$AB,16,0)</f>
        <v>Пельмени «Бульмени с говядиной и свининой» 0,4 Сфера ТМ «Горячая штучка»</v>
      </c>
      <c r="O17">
        <f t="shared" si="0"/>
        <v>60</v>
      </c>
      <c r="P17" s="18">
        <f t="shared" si="1"/>
        <v>960</v>
      </c>
      <c r="Q17" s="19">
        <f t="shared" si="2"/>
        <v>0.7142857142857143</v>
      </c>
    </row>
    <row r="18" spans="3:19" ht="11.45" customHeight="1" x14ac:dyDescent="0.2">
      <c r="C18" s="5" t="s">
        <v>17</v>
      </c>
      <c r="D18" s="6">
        <v>4607111039248</v>
      </c>
      <c r="E18">
        <v>1440</v>
      </c>
      <c r="G18" s="8" t="s">
        <v>45</v>
      </c>
      <c r="H18" s="8" t="str">
        <f>VLOOKUP(G18,'[1]Бланк заказа'!$A:$AB,2,0)</f>
        <v>P004345</v>
      </c>
      <c r="I18" s="8">
        <f>VLOOKUP(G18,'[1]Бланк заказа'!$A:$AB,3,0)</f>
        <v>4301071038</v>
      </c>
      <c r="J18" s="8">
        <f>VLOOKUP(G18,'[1]Бланк заказа'!$A:$AB,4,0)</f>
        <v>4607111039248</v>
      </c>
      <c r="K18">
        <f>VLOOKUP(G18,'[1]Бланк заказа'!$A:$AB,7,0)</f>
        <v>10</v>
      </c>
      <c r="L18" t="str">
        <f>VLOOKUP(G18,'[1]Бланк заказа'!$A:$AB,11,0)</f>
        <v>12</v>
      </c>
      <c r="M18">
        <f>VLOOKUP(G18,'[1]Бланк заказа'!$A:$AB,10,0)</f>
        <v>84</v>
      </c>
      <c r="N18" t="str">
        <f>VLOOKUP(G18,'[1]Бланк заказа'!$A:$AB,16,0)</f>
        <v>Пельмени «Бульмени с говядиной и свининой» 0,7 Сфера ТМ «Горячая штучка»</v>
      </c>
      <c r="O18">
        <f t="shared" si="0"/>
        <v>144</v>
      </c>
      <c r="P18" s="18">
        <f t="shared" si="1"/>
        <v>1440</v>
      </c>
      <c r="Q18" s="19">
        <f t="shared" si="2"/>
        <v>1.7142857142857142</v>
      </c>
    </row>
    <row r="19" spans="3:19" ht="11.45" customHeight="1" x14ac:dyDescent="0.2">
      <c r="C19" s="5" t="s">
        <v>18</v>
      </c>
      <c r="D19" s="6">
        <v>4607111039293</v>
      </c>
      <c r="E19">
        <v>1152</v>
      </c>
      <c r="G19" s="8" t="s">
        <v>46</v>
      </c>
      <c r="H19" s="8" t="str">
        <f>VLOOKUP(G19,'[1]Бланк заказа'!$A:$AB,2,0)</f>
        <v>P004444</v>
      </c>
      <c r="I19" s="8">
        <f>VLOOKUP(G19,'[1]Бланк заказа'!$A:$AB,3,0)</f>
        <v>4301071049</v>
      </c>
      <c r="J19" s="8">
        <f>VLOOKUP(G19,'[1]Бланк заказа'!$A:$AB,4,0)</f>
        <v>4607111039293</v>
      </c>
      <c r="K19">
        <f>VLOOKUP(G19,'[1]Бланк заказа'!$A:$AB,7,0)</f>
        <v>16</v>
      </c>
      <c r="L19" t="str">
        <f>VLOOKUP(G19,'[1]Бланк заказа'!$A:$AB,11,0)</f>
        <v>12</v>
      </c>
      <c r="M19">
        <f>VLOOKUP(G19,'[1]Бланк заказа'!$A:$AB,10,0)</f>
        <v>84</v>
      </c>
      <c r="N19" t="str">
        <f>VLOOKUP(G19,'[1]Бланк заказа'!$A:$AB,16,0)</f>
        <v>Пельмени «Бульмени со сливочным маслом» Фикс.вес 0,4 ТМ «Горячая штучка»</v>
      </c>
      <c r="O19">
        <f t="shared" si="0"/>
        <v>72</v>
      </c>
      <c r="P19" s="18">
        <f t="shared" si="1"/>
        <v>1152</v>
      </c>
      <c r="Q19" s="19">
        <f t="shared" si="2"/>
        <v>0.8571428571428571</v>
      </c>
    </row>
    <row r="20" spans="3:19" ht="11.45" customHeight="1" x14ac:dyDescent="0.2">
      <c r="C20" s="5" t="s">
        <v>19</v>
      </c>
      <c r="D20" s="6">
        <v>4607111039279</v>
      </c>
      <c r="E20">
        <v>1200</v>
      </c>
      <c r="G20" s="8" t="s">
        <v>47</v>
      </c>
      <c r="H20" s="8" t="str">
        <f>VLOOKUP(G20,'[1]Бланк заказа'!$A:$AB,2,0)</f>
        <v>P004346</v>
      </c>
      <c r="I20" s="8">
        <f>VLOOKUP(G20,'[1]Бланк заказа'!$A:$AB,3,0)</f>
        <v>4301071039</v>
      </c>
      <c r="J20" s="8">
        <f>VLOOKUP(G20,'[1]Бланк заказа'!$A:$AB,4,0)</f>
        <v>4607111039279</v>
      </c>
      <c r="K20">
        <f>VLOOKUP(G20,'[1]Бланк заказа'!$A:$AB,7,0)</f>
        <v>10</v>
      </c>
      <c r="L20" t="str">
        <f>VLOOKUP(G20,'[1]Бланк заказа'!$A:$AB,11,0)</f>
        <v>12</v>
      </c>
      <c r="M20">
        <f>VLOOKUP(G20,'[1]Бланк заказа'!$A:$AB,10,0)</f>
        <v>84</v>
      </c>
      <c r="N20" t="str">
        <f>VLOOKUP(G20,'[1]Бланк заказа'!$A:$AB,16,0)</f>
        <v>Пельмени «Бульмени со сливочным маслом» 0,7 Сфера ТМ «Горячая штучка»</v>
      </c>
      <c r="O20">
        <f t="shared" si="0"/>
        <v>120</v>
      </c>
      <c r="P20" s="18">
        <f t="shared" si="1"/>
        <v>1200</v>
      </c>
      <c r="Q20" s="19">
        <f t="shared" si="2"/>
        <v>1.4285714285714286</v>
      </c>
    </row>
    <row r="21" spans="3:19" ht="11.45" customHeight="1" x14ac:dyDescent="0.2">
      <c r="C21" s="5" t="s">
        <v>20</v>
      </c>
      <c r="D21" s="6">
        <v>4607111034014</v>
      </c>
      <c r="E21">
        <v>1848</v>
      </c>
      <c r="G21" s="8" t="s">
        <v>48</v>
      </c>
      <c r="H21" s="8" t="str">
        <f>VLOOKUP(G21,'[1]Бланк заказа'!$A:$AB,2,0)</f>
        <v>P004484</v>
      </c>
      <c r="I21" s="8">
        <f>VLOOKUP(G21,'[1]Бланк заказа'!$A:$AB,3,0)</f>
        <v>4301135555</v>
      </c>
      <c r="J21" s="8">
        <f>VLOOKUP(G21,'[1]Бланк заказа'!$A:$AB,4,0)</f>
        <v>4607111034014</v>
      </c>
      <c r="K21">
        <f>VLOOKUP(G21,'[1]Бланк заказа'!$A:$AB,7,0)</f>
        <v>12</v>
      </c>
      <c r="L21" t="str">
        <f>VLOOKUP(G21,'[1]Бланк заказа'!$A:$AB,11,0)</f>
        <v>14</v>
      </c>
      <c r="M21">
        <f>VLOOKUP(G21,'[1]Бланк заказа'!$A:$AB,10,0)</f>
        <v>70</v>
      </c>
      <c r="N21" t="str">
        <f>VLOOKUP(G21,'[1]Бланк заказа'!$A:$AB,16,0)</f>
        <v>Снеки «Чебупицца курочка По-итальянски» Фикс.вес 0,25 Пакет ТМ «Горячая штучка»</v>
      </c>
      <c r="O21">
        <f t="shared" si="0"/>
        <v>154</v>
      </c>
      <c r="P21" s="18">
        <f t="shared" si="1"/>
        <v>1848</v>
      </c>
      <c r="Q21" s="19">
        <f t="shared" si="2"/>
        <v>2.2000000000000002</v>
      </c>
    </row>
    <row r="22" spans="3:19" ht="11.45" customHeight="1" x14ac:dyDescent="0.2">
      <c r="C22" s="5" t="s">
        <v>21</v>
      </c>
      <c r="D22" s="6">
        <v>4607111033994</v>
      </c>
      <c r="E22">
        <v>1848</v>
      </c>
      <c r="G22" s="8" t="s">
        <v>49</v>
      </c>
      <c r="H22" s="8" t="str">
        <f>VLOOKUP(G22,'[1]Бланк заказа'!$A:$AB,2,0)</f>
        <v>P004486</v>
      </c>
      <c r="I22" s="8">
        <f>VLOOKUP(G22,'[1]Бланк заказа'!$A:$AB,3,0)</f>
        <v>4301135532</v>
      </c>
      <c r="J22" s="8">
        <f>VLOOKUP(G22,'[1]Бланк заказа'!$A:$AB,4,0)</f>
        <v>4607111033994</v>
      </c>
      <c r="K22">
        <f>VLOOKUP(G22,'[1]Бланк заказа'!$A:$AB,7,0)</f>
        <v>12</v>
      </c>
      <c r="L22" t="str">
        <f>VLOOKUP(G22,'[1]Бланк заказа'!$A:$AB,11,0)</f>
        <v>14</v>
      </c>
      <c r="M22">
        <f>VLOOKUP(G22,'[1]Бланк заказа'!$A:$AB,10,0)</f>
        <v>70</v>
      </c>
      <c r="N22" t="str">
        <f>VLOOKUP(G22,'[1]Бланк заказа'!$A:$AB,16,0)</f>
        <v>Снеки «Чебупицца Пепперони» Фикс.вес 0,25 Пакет ТМ «Горячая штучка»</v>
      </c>
      <c r="O22">
        <f t="shared" si="0"/>
        <v>154</v>
      </c>
      <c r="P22" s="18">
        <f t="shared" si="1"/>
        <v>1848</v>
      </c>
      <c r="Q22" s="19">
        <f t="shared" si="2"/>
        <v>2.2000000000000002</v>
      </c>
    </row>
    <row r="23" spans="3:19" ht="11.45" customHeight="1" x14ac:dyDescent="0.2">
      <c r="C23" s="5" t="s">
        <v>22</v>
      </c>
      <c r="D23" s="6">
        <v>4607111034199</v>
      </c>
      <c r="E23">
        <v>1512</v>
      </c>
      <c r="G23" s="8" t="s">
        <v>50</v>
      </c>
      <c r="H23" s="8" t="str">
        <f>VLOOKUP(G23,'[1]Бланк заказа'!$A:$AB,2,0)</f>
        <v>P004489</v>
      </c>
      <c r="I23" s="8">
        <f>VLOOKUP(G23,'[1]Бланк заказа'!$A:$AB,3,0)</f>
        <v>4301135550</v>
      </c>
      <c r="J23" s="8">
        <f>VLOOKUP(G23,'[1]Бланк заказа'!$A:$AB,4,0)</f>
        <v>4607111034199</v>
      </c>
      <c r="K23">
        <f>VLOOKUP(G23,'[1]Бланк заказа'!$A:$AB,7,0)</f>
        <v>12</v>
      </c>
      <c r="L23" t="str">
        <f>VLOOKUP(G23,'[1]Бланк заказа'!$A:$AB,11,0)</f>
        <v>14</v>
      </c>
      <c r="M23">
        <f>VLOOKUP(G23,'[1]Бланк заказа'!$A:$AB,10,0)</f>
        <v>70</v>
      </c>
      <c r="N23" t="str">
        <f>VLOOKUP(G23,'[1]Бланк заказа'!$A:$AB,16,0)</f>
        <v>Снеки «Хотстеры» Фикс.вес 0,25 Пакет ТМ «Горячая штучка»</v>
      </c>
      <c r="O23">
        <f t="shared" si="0"/>
        <v>126</v>
      </c>
      <c r="P23" s="18">
        <f t="shared" si="1"/>
        <v>1512</v>
      </c>
      <c r="Q23" s="19">
        <f t="shared" si="2"/>
        <v>1.8</v>
      </c>
    </row>
    <row r="24" spans="3:19" ht="11.45" customHeight="1" x14ac:dyDescent="0.2">
      <c r="C24" s="23" t="s">
        <v>23</v>
      </c>
      <c r="D24" s="24">
        <v>4607111034380</v>
      </c>
      <c r="E24" s="25">
        <v>840</v>
      </c>
      <c r="F24" s="17" t="s">
        <v>32</v>
      </c>
      <c r="G24" s="26" t="s">
        <v>33</v>
      </c>
      <c r="H24" s="26" t="str">
        <f>VLOOKUP(G24,'[1]Бланк заказа'!$A:$AB,2,0)</f>
        <v>P004956</v>
      </c>
      <c r="I24" s="26">
        <f>VLOOKUP(G24,'[1]Бланк заказа'!$A:$AB,3,0)</f>
        <v>4301135753</v>
      </c>
      <c r="J24" s="26">
        <f>VLOOKUP(G24,'[1]Бланк заказа'!$A:$AB,4,0)</f>
        <v>4620207490914</v>
      </c>
      <c r="K24" s="25">
        <f>VLOOKUP(G24,'[1]Бланк заказа'!$A:$AB,7,0)</f>
        <v>12</v>
      </c>
      <c r="L24" s="25" t="str">
        <f>VLOOKUP(G24,'[1]Бланк заказа'!$A:$AB,11,0)</f>
        <v>14</v>
      </c>
      <c r="M24" s="25">
        <f>VLOOKUP(G24,'[1]Бланк заказа'!$A:$AB,10,0)</f>
        <v>70</v>
      </c>
      <c r="N24" s="25" t="str">
        <f>VLOOKUP(G24,'[1]Бланк заказа'!$A:$AB,16,0)</f>
        <v>Снеки «Круггетсы с сырным соусом» Фикс.вес 0,2 ТМ «Горячая штучка»</v>
      </c>
      <c r="O24" s="25">
        <f t="shared" si="0"/>
        <v>70</v>
      </c>
      <c r="P24" s="27">
        <f t="shared" si="1"/>
        <v>840</v>
      </c>
      <c r="Q24" s="28">
        <f t="shared" si="2"/>
        <v>1</v>
      </c>
      <c r="R24" s="25"/>
      <c r="S24" s="29">
        <f>VLOOKUP(G24,'[2]Приложение 1'!$B:$E,4,0)</f>
        <v>45884</v>
      </c>
    </row>
    <row r="25" spans="3:19" ht="11.45" customHeight="1" x14ac:dyDescent="0.2">
      <c r="C25" s="23" t="s">
        <v>24</v>
      </c>
      <c r="D25" s="24">
        <v>4607111035806</v>
      </c>
      <c r="E25" s="25">
        <v>840</v>
      </c>
      <c r="F25" s="25"/>
      <c r="G25" s="26" t="s">
        <v>51</v>
      </c>
      <c r="H25" s="26" t="str">
        <f>VLOOKUP(G25,'[1]Бланк заказа'!$A:$AB,2,0)</f>
        <v>P004594</v>
      </c>
      <c r="I25" s="26">
        <f>VLOOKUP(G25,'[1]Бланк заказа'!$A:$AB,3,0)</f>
        <v>4301135570</v>
      </c>
      <c r="J25" s="26">
        <f>VLOOKUP(G25,'[1]Бланк заказа'!$A:$AB,4,0)</f>
        <v>4607111035806</v>
      </c>
      <c r="K25" s="25">
        <f>VLOOKUP(G25,'[1]Бланк заказа'!$A:$AB,7,0)</f>
        <v>12</v>
      </c>
      <c r="L25" s="25" t="str">
        <f>VLOOKUP(G25,'[1]Бланк заказа'!$A:$AB,11,0)</f>
        <v>14</v>
      </c>
      <c r="M25" s="25">
        <f>VLOOKUP(G25,'[1]Бланк заказа'!$A:$AB,10,0)</f>
        <v>70</v>
      </c>
      <c r="N25" s="25" t="str">
        <f>VLOOKUP(G25,'[1]Бланк заказа'!$A:$AB,16,0)</f>
        <v>Снеки «Пекерсы с индейкой в сливочном соусе» Фикс.вес 0,25 Пакет ТМ «Горячая штучка»</v>
      </c>
      <c r="O25" s="25">
        <f t="shared" si="0"/>
        <v>70</v>
      </c>
      <c r="P25" s="27">
        <f t="shared" si="1"/>
        <v>840</v>
      </c>
      <c r="Q25" s="28">
        <f t="shared" si="2"/>
        <v>1</v>
      </c>
      <c r="R25" s="25"/>
      <c r="S25" s="29">
        <f>VLOOKUP(G25,'[2]Приложение 1'!$B:$E,4,0)</f>
        <v>45884</v>
      </c>
    </row>
    <row r="26" spans="3:19" ht="11.45" customHeight="1" x14ac:dyDescent="0.2">
      <c r="C26" s="5" t="s">
        <v>25</v>
      </c>
      <c r="D26" s="6">
        <v>4607111035691</v>
      </c>
      <c r="E26">
        <v>2856</v>
      </c>
      <c r="G26" s="8" t="s">
        <v>52</v>
      </c>
      <c r="H26" s="8" t="str">
        <f>VLOOKUP(G26,'[1]Бланк заказа'!$A:$AB,2,0)</f>
        <v>P004497</v>
      </c>
      <c r="I26" s="8">
        <f>VLOOKUP(G26,'[1]Бланк заказа'!$A:$AB,3,0)</f>
        <v>4301132179</v>
      </c>
      <c r="J26" s="8">
        <f>VLOOKUP(G26,'[1]Бланк заказа'!$A:$AB,4,0)</f>
        <v>4607111035691</v>
      </c>
      <c r="K26">
        <f>VLOOKUP(G26,'[1]Бланк заказа'!$A:$AB,7,0)</f>
        <v>12</v>
      </c>
      <c r="L26" t="str">
        <f>VLOOKUP(G26,'[1]Бланк заказа'!$A:$AB,11,0)</f>
        <v>14</v>
      </c>
      <c r="M26">
        <f>VLOOKUP(G26,'[1]Бланк заказа'!$A:$AB,10,0)</f>
        <v>70</v>
      </c>
      <c r="N26" t="str">
        <f>VLOOKUP(G26,'[1]Бланк заказа'!$A:$AB,16,0)</f>
        <v>Наггетсы «из печи» Фикс.вес 0,25 ТМ «Вязанка»</v>
      </c>
      <c r="O26">
        <f t="shared" si="0"/>
        <v>238</v>
      </c>
      <c r="P26" s="18">
        <f t="shared" si="1"/>
        <v>2856</v>
      </c>
      <c r="Q26" s="19">
        <f t="shared" si="2"/>
        <v>3.4</v>
      </c>
    </row>
    <row r="27" spans="3:19" ht="11.45" customHeight="1" x14ac:dyDescent="0.2">
      <c r="C27" s="31" t="s">
        <v>26</v>
      </c>
      <c r="D27" s="7">
        <v>4620207491096</v>
      </c>
      <c r="E27">
        <v>828</v>
      </c>
      <c r="G27" s="8" t="s">
        <v>53</v>
      </c>
      <c r="H27" s="8" t="str">
        <f>VLOOKUP(G27,'[1]Бланк заказа'!$A:$AB,2,0)</f>
        <v>P005048</v>
      </c>
      <c r="I27" s="8">
        <f>VLOOKUP(G27,'[1]Бланк заказа'!$A:$AB,3,0)</f>
        <v>4301071097</v>
      </c>
      <c r="J27" s="8">
        <f>VLOOKUP(G27,'[1]Бланк заказа'!$A:$AB,4,0)</f>
        <v>4620207491096</v>
      </c>
      <c r="K27">
        <f>VLOOKUP(G27,'[1]Бланк заказа'!$A:$AB,7,0)</f>
        <v>5</v>
      </c>
      <c r="L27" t="str">
        <f>VLOOKUP(G27,'[1]Бланк заказа'!$A:$AB,11,0)</f>
        <v>12</v>
      </c>
      <c r="M27">
        <f>VLOOKUP(G27,'[1]Бланк заказа'!$A:$AB,10,0)</f>
        <v>84</v>
      </c>
      <c r="N27" t="str">
        <f>VLOOKUP(G27,'[1]Бланк заказа'!$A:$AB,16,0)</f>
        <v>Пельмени «Мясные с говядиной» Фикс.вес 1 сфера ТМ «Стародворье»</v>
      </c>
      <c r="O27">
        <f t="shared" si="0"/>
        <v>168</v>
      </c>
      <c r="P27" s="18">
        <f t="shared" si="1"/>
        <v>840</v>
      </c>
      <c r="Q27" s="19">
        <f t="shared" si="2"/>
        <v>2</v>
      </c>
    </row>
    <row r="28" spans="3:19" ht="11.45" customHeight="1" x14ac:dyDescent="0.2">
      <c r="C28" s="5" t="s">
        <v>27</v>
      </c>
      <c r="D28" s="7">
        <v>4607111039019</v>
      </c>
      <c r="E28">
        <v>828</v>
      </c>
      <c r="G28" s="8" t="s">
        <v>34</v>
      </c>
      <c r="H28" s="8" t="str">
        <f>VLOOKUP(G28,'[1]Бланк заказа'!$A:$AB,2,0)</f>
        <v>P004634</v>
      </c>
      <c r="I28" s="8">
        <f>VLOOKUP(G28,'[1]Бланк заказа'!$A:$AB,3,0)</f>
        <v>4301071063</v>
      </c>
      <c r="J28" s="8">
        <f>VLOOKUP(G28,'[1]Бланк заказа'!$A:$AB,4,0)</f>
        <v>4607111039019</v>
      </c>
      <c r="K28">
        <f>VLOOKUP(G28,'[1]Бланк заказа'!$A:$AB,7,0)</f>
        <v>16</v>
      </c>
      <c r="L28" t="str">
        <f>VLOOKUP(G28,'[1]Бланк заказа'!$A:$AB,11,0)</f>
        <v>12</v>
      </c>
      <c r="M28">
        <f>VLOOKUP(G28,'[1]Бланк заказа'!$A:$AB,10,0)</f>
        <v>84</v>
      </c>
      <c r="N28" t="str">
        <f>VLOOKUP(G28,'[1]Бланк заказа'!$A:$AB,16,0)</f>
        <v>Пельмени «Сочные» 0,43 ТМ «Стародворье»</v>
      </c>
      <c r="O28">
        <f t="shared" si="0"/>
        <v>48</v>
      </c>
      <c r="P28" s="18">
        <f t="shared" si="1"/>
        <v>768</v>
      </c>
      <c r="Q28" s="19">
        <f t="shared" si="2"/>
        <v>0.5714285714285714</v>
      </c>
    </row>
    <row r="29" spans="3:19" ht="11.45" customHeight="1" x14ac:dyDescent="0.2">
      <c r="C29" s="1" t="s">
        <v>28</v>
      </c>
      <c r="D29" s="7">
        <v>4607111038708</v>
      </c>
      <c r="E29">
        <v>828</v>
      </c>
      <c r="G29" s="8" t="s">
        <v>54</v>
      </c>
      <c r="H29" s="8" t="str">
        <f>VLOOKUP(G29,'[1]Бланк заказа'!$A:$AB,2,0)</f>
        <v>P004009</v>
      </c>
      <c r="I29" s="8">
        <f>VLOOKUP(G29,'[1]Бланк заказа'!$A:$AB,3,0)</f>
        <v>4301071000</v>
      </c>
      <c r="J29" s="8">
        <f>VLOOKUP(G29,'[1]Бланк заказа'!$A:$AB,4,0)</f>
        <v>4607111038708</v>
      </c>
      <c r="K29">
        <f>VLOOKUP(G29,'[1]Бланк заказа'!$A:$AB,7,0)</f>
        <v>8</v>
      </c>
      <c r="L29" t="str">
        <f>VLOOKUP(G29,'[1]Бланк заказа'!$A:$AB,11,0)</f>
        <v>12</v>
      </c>
      <c r="M29">
        <f>VLOOKUP(G29,'[1]Бланк заказа'!$A:$AB,10,0)</f>
        <v>84</v>
      </c>
      <c r="N29" t="str">
        <f>VLOOKUP(G29,'[1]Бланк заказа'!$A:$AB,16,0)</f>
        <v>Пельмени Сочные Сочные 0,8 Сфера Стародворье</v>
      </c>
      <c r="O29">
        <f t="shared" si="0"/>
        <v>108</v>
      </c>
      <c r="P29" s="18">
        <f t="shared" si="1"/>
        <v>864</v>
      </c>
      <c r="Q29" s="19">
        <f t="shared" si="2"/>
        <v>1.2857142857142858</v>
      </c>
    </row>
  </sheetData>
  <autoFilter ref="B3:Q29" xr:uid="{00000000-0001-0000-0000-000000000000}">
    <filterColumn colId="5">
      <customFilters>
        <customFilter operator="notEqual" val=" "/>
      </customFilters>
    </filterColumn>
  </autoFilter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cp:lastPrinted>2022-09-28T12:53:59Z</cp:lastPrinted>
  <dcterms:created xsi:type="dcterms:W3CDTF">2022-10-06T06:21:40Z</dcterms:created>
  <dcterms:modified xsi:type="dcterms:W3CDTF">2025-08-14T07:40:42Z</dcterms:modified>
</cp:coreProperties>
</file>