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13,08,25 ПОКОМ КИ филиалы\"/>
    </mc:Choice>
  </mc:AlternateContent>
  <xr:revisionPtr revIDLastSave="0" documentId="13_ncr:1_{2AE8A35B-649F-46DC-AD47-91C9FE513CB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Sheet!$A$3:$AG$98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87" i="1" l="1"/>
  <c r="AG63" i="1"/>
  <c r="AG49" i="1"/>
  <c r="AG46" i="1"/>
  <c r="AG42" i="1"/>
  <c r="AG22" i="1"/>
  <c r="M7" i="1"/>
  <c r="P7" i="1" s="1"/>
  <c r="M8" i="1"/>
  <c r="P8" i="1" s="1"/>
  <c r="Q8" i="1" s="1"/>
  <c r="AG8" i="1" s="1"/>
  <c r="M9" i="1"/>
  <c r="P9" i="1" s="1"/>
  <c r="M10" i="1"/>
  <c r="P10" i="1" s="1"/>
  <c r="M11" i="1"/>
  <c r="P11" i="1" s="1"/>
  <c r="T11" i="1" s="1"/>
  <c r="M12" i="1"/>
  <c r="P12" i="1" s="1"/>
  <c r="M13" i="1"/>
  <c r="P13" i="1" s="1"/>
  <c r="Q13" i="1" s="1"/>
  <c r="AG13" i="1" s="1"/>
  <c r="M14" i="1"/>
  <c r="P14" i="1" s="1"/>
  <c r="M15" i="1"/>
  <c r="AG15" i="1" s="1"/>
  <c r="M16" i="1"/>
  <c r="P16" i="1" s="1"/>
  <c r="M17" i="1"/>
  <c r="P17" i="1" s="1"/>
  <c r="Q17" i="1" s="1"/>
  <c r="AG17" i="1" s="1"/>
  <c r="M18" i="1"/>
  <c r="P18" i="1" s="1"/>
  <c r="M19" i="1"/>
  <c r="P19" i="1" s="1"/>
  <c r="T19" i="1" s="1"/>
  <c r="M20" i="1"/>
  <c r="P20" i="1" s="1"/>
  <c r="M21" i="1"/>
  <c r="P21" i="1" s="1"/>
  <c r="M22" i="1"/>
  <c r="P22" i="1" s="1"/>
  <c r="M23" i="1"/>
  <c r="P23" i="1" s="1"/>
  <c r="M24" i="1"/>
  <c r="P24" i="1" s="1"/>
  <c r="M25" i="1"/>
  <c r="P25" i="1" s="1"/>
  <c r="M26" i="1"/>
  <c r="P26" i="1" s="1"/>
  <c r="AG26" i="1" s="1"/>
  <c r="M27" i="1"/>
  <c r="P27" i="1" s="1"/>
  <c r="T27" i="1" s="1"/>
  <c r="M28" i="1"/>
  <c r="P28" i="1" s="1"/>
  <c r="M29" i="1"/>
  <c r="P29" i="1" s="1"/>
  <c r="M30" i="1"/>
  <c r="P30" i="1" s="1"/>
  <c r="M31" i="1"/>
  <c r="P31" i="1" s="1"/>
  <c r="T31" i="1" s="1"/>
  <c r="M32" i="1"/>
  <c r="P32" i="1" s="1"/>
  <c r="Q32" i="1" s="1"/>
  <c r="AG32" i="1" s="1"/>
  <c r="M33" i="1"/>
  <c r="P33" i="1" s="1"/>
  <c r="M34" i="1"/>
  <c r="P34" i="1" s="1"/>
  <c r="M35" i="1"/>
  <c r="P35" i="1" s="1"/>
  <c r="M36" i="1"/>
  <c r="P36" i="1" s="1"/>
  <c r="T36" i="1" s="1"/>
  <c r="M37" i="1"/>
  <c r="P37" i="1" s="1"/>
  <c r="T37" i="1" s="1"/>
  <c r="M38" i="1"/>
  <c r="P38" i="1" s="1"/>
  <c r="Q38" i="1" s="1"/>
  <c r="AG38" i="1" s="1"/>
  <c r="M39" i="1"/>
  <c r="P39" i="1" s="1"/>
  <c r="M40" i="1"/>
  <c r="P40" i="1" s="1"/>
  <c r="M41" i="1"/>
  <c r="P41" i="1" s="1"/>
  <c r="M42" i="1"/>
  <c r="P42" i="1" s="1"/>
  <c r="M43" i="1"/>
  <c r="P43" i="1" s="1"/>
  <c r="M44" i="1"/>
  <c r="P44" i="1" s="1"/>
  <c r="M45" i="1"/>
  <c r="P45" i="1" s="1"/>
  <c r="M46" i="1"/>
  <c r="P46" i="1" s="1"/>
  <c r="M47" i="1"/>
  <c r="P47" i="1" s="1"/>
  <c r="T47" i="1" s="1"/>
  <c r="M48" i="1"/>
  <c r="P48" i="1" s="1"/>
  <c r="M49" i="1"/>
  <c r="P49" i="1" s="1"/>
  <c r="M50" i="1"/>
  <c r="P50" i="1" s="1"/>
  <c r="T50" i="1" s="1"/>
  <c r="M51" i="1"/>
  <c r="P51" i="1" s="1"/>
  <c r="AG51" i="1" s="1"/>
  <c r="M52" i="1"/>
  <c r="P52" i="1" s="1"/>
  <c r="Q52" i="1" s="1"/>
  <c r="AG52" i="1" s="1"/>
  <c r="M53" i="1"/>
  <c r="P53" i="1" s="1"/>
  <c r="T53" i="1" s="1"/>
  <c r="M54" i="1"/>
  <c r="P54" i="1" s="1"/>
  <c r="M55" i="1"/>
  <c r="P55" i="1" s="1"/>
  <c r="Q55" i="1" s="1"/>
  <c r="AG55" i="1" s="1"/>
  <c r="M56" i="1"/>
  <c r="P56" i="1" s="1"/>
  <c r="M57" i="1"/>
  <c r="P57" i="1" s="1"/>
  <c r="T57" i="1" s="1"/>
  <c r="M58" i="1"/>
  <c r="P58" i="1" s="1"/>
  <c r="Q58" i="1" s="1"/>
  <c r="AG58" i="1" s="1"/>
  <c r="M59" i="1"/>
  <c r="P59" i="1" s="1"/>
  <c r="Q59" i="1" s="1"/>
  <c r="AG59" i="1" s="1"/>
  <c r="M60" i="1"/>
  <c r="P60" i="1" s="1"/>
  <c r="Q60" i="1" s="1"/>
  <c r="M61" i="1"/>
  <c r="P61" i="1" s="1"/>
  <c r="Q61" i="1" s="1"/>
  <c r="AG61" i="1" s="1"/>
  <c r="M62" i="1"/>
  <c r="P62" i="1" s="1"/>
  <c r="T62" i="1" s="1"/>
  <c r="M63" i="1"/>
  <c r="P63" i="1" s="1"/>
  <c r="M64" i="1"/>
  <c r="P64" i="1" s="1"/>
  <c r="T64" i="1" s="1"/>
  <c r="M65" i="1"/>
  <c r="P65" i="1" s="1"/>
  <c r="Q65" i="1" s="1"/>
  <c r="AG65" i="1" s="1"/>
  <c r="M66" i="1"/>
  <c r="P66" i="1" s="1"/>
  <c r="T66" i="1" s="1"/>
  <c r="M67" i="1"/>
  <c r="P67" i="1" s="1"/>
  <c r="T67" i="1" s="1"/>
  <c r="M68" i="1"/>
  <c r="P68" i="1" s="1"/>
  <c r="M69" i="1"/>
  <c r="P69" i="1" s="1"/>
  <c r="T69" i="1" s="1"/>
  <c r="M70" i="1"/>
  <c r="P70" i="1" s="1"/>
  <c r="T70" i="1" s="1"/>
  <c r="M71" i="1"/>
  <c r="P71" i="1" s="1"/>
  <c r="T71" i="1" s="1"/>
  <c r="M72" i="1"/>
  <c r="P72" i="1" s="1"/>
  <c r="M73" i="1"/>
  <c r="P73" i="1" s="1"/>
  <c r="Q73" i="1" s="1"/>
  <c r="AG73" i="1" s="1"/>
  <c r="M74" i="1"/>
  <c r="P74" i="1" s="1"/>
  <c r="M75" i="1"/>
  <c r="P75" i="1" s="1"/>
  <c r="T75" i="1" s="1"/>
  <c r="M76" i="1"/>
  <c r="P76" i="1" s="1"/>
  <c r="M77" i="1"/>
  <c r="P77" i="1" s="1"/>
  <c r="Q77" i="1" s="1"/>
  <c r="AG77" i="1" s="1"/>
  <c r="M78" i="1"/>
  <c r="P78" i="1" s="1"/>
  <c r="M79" i="1"/>
  <c r="AG79" i="1" s="1"/>
  <c r="M80" i="1"/>
  <c r="P80" i="1" s="1"/>
  <c r="M81" i="1"/>
  <c r="P81" i="1" s="1"/>
  <c r="AG81" i="1" s="1"/>
  <c r="M82" i="1"/>
  <c r="P82" i="1" s="1"/>
  <c r="M83" i="1"/>
  <c r="P83" i="1" s="1"/>
  <c r="AG83" i="1" s="1"/>
  <c r="M84" i="1"/>
  <c r="P84" i="1" s="1"/>
  <c r="T84" i="1" s="1"/>
  <c r="M85" i="1"/>
  <c r="P85" i="1" s="1"/>
  <c r="Q85" i="1" s="1"/>
  <c r="AG85" i="1" s="1"/>
  <c r="M86" i="1"/>
  <c r="P86" i="1" s="1"/>
  <c r="M87" i="1"/>
  <c r="P87" i="1" s="1"/>
  <c r="M88" i="1"/>
  <c r="P88" i="1" s="1"/>
  <c r="T88" i="1" s="1"/>
  <c r="M89" i="1"/>
  <c r="P89" i="1" s="1"/>
  <c r="Q89" i="1" s="1"/>
  <c r="AG89" i="1" s="1"/>
  <c r="M90" i="1"/>
  <c r="P90" i="1" s="1"/>
  <c r="M91" i="1"/>
  <c r="P91" i="1" s="1"/>
  <c r="AG91" i="1" s="1"/>
  <c r="M92" i="1"/>
  <c r="P92" i="1" s="1"/>
  <c r="M93" i="1"/>
  <c r="P93" i="1" s="1"/>
  <c r="AG93" i="1" s="1"/>
  <c r="M94" i="1"/>
  <c r="P94" i="1" s="1"/>
  <c r="M95" i="1"/>
  <c r="P95" i="1" s="1"/>
  <c r="AG95" i="1" s="1"/>
  <c r="M96" i="1"/>
  <c r="P96" i="1" s="1"/>
  <c r="Q96" i="1" s="1"/>
  <c r="M97" i="1"/>
  <c r="P97" i="1" s="1"/>
  <c r="M98" i="1"/>
  <c r="P98" i="1" s="1"/>
  <c r="M6" i="1"/>
  <c r="P6" i="1" s="1"/>
  <c r="U6" i="1" s="1"/>
  <c r="L98" i="1"/>
  <c r="AG97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AG50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AG29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AE5" i="1"/>
  <c r="AD5" i="1"/>
  <c r="AC5" i="1"/>
  <c r="AB5" i="1"/>
  <c r="AA5" i="1"/>
  <c r="Z5" i="1"/>
  <c r="Y5" i="1"/>
  <c r="X5" i="1"/>
  <c r="W5" i="1"/>
  <c r="V5" i="1"/>
  <c r="R5" i="1"/>
  <c r="O5" i="1"/>
  <c r="N5" i="1"/>
  <c r="K5" i="1"/>
  <c r="F5" i="1"/>
  <c r="E5" i="1"/>
  <c r="P15" i="1" l="1"/>
  <c r="U15" i="1" s="1"/>
  <c r="P79" i="1"/>
  <c r="Q6" i="1"/>
  <c r="AG6" i="1" s="1"/>
  <c r="AG98" i="1"/>
  <c r="AG96" i="1"/>
  <c r="Q94" i="1"/>
  <c r="AG94" i="1" s="1"/>
  <c r="Q92" i="1"/>
  <c r="AG92" i="1" s="1"/>
  <c r="AG90" i="1"/>
  <c r="AG86" i="1"/>
  <c r="AG82" i="1"/>
  <c r="AG80" i="1"/>
  <c r="Q78" i="1"/>
  <c r="AG78" i="1" s="1"/>
  <c r="T74" i="1"/>
  <c r="AG74" i="1"/>
  <c r="Q72" i="1"/>
  <c r="AG72" i="1" s="1"/>
  <c r="T58" i="1"/>
  <c r="AG56" i="1"/>
  <c r="AG54" i="1"/>
  <c r="T52" i="1"/>
  <c r="T48" i="1"/>
  <c r="AG48" i="1"/>
  <c r="T46" i="1"/>
  <c r="T42" i="1"/>
  <c r="T38" i="1"/>
  <c r="T32" i="1"/>
  <c r="AG30" i="1"/>
  <c r="AG28" i="1"/>
  <c r="T26" i="1"/>
  <c r="T22" i="1"/>
  <c r="AG18" i="1"/>
  <c r="Q16" i="1"/>
  <c r="AG16" i="1" s="1"/>
  <c r="AG14" i="1"/>
  <c r="Q12" i="1"/>
  <c r="AG12" i="1" s="1"/>
  <c r="T8" i="1"/>
  <c r="AG10" i="1"/>
  <c r="AG20" i="1"/>
  <c r="Q24" i="1"/>
  <c r="AG24" i="1" s="1"/>
  <c r="AG34" i="1"/>
  <c r="AG40" i="1"/>
  <c r="AG44" i="1"/>
  <c r="AG60" i="1"/>
  <c r="Q68" i="1"/>
  <c r="AG68" i="1" s="1"/>
  <c r="AG76" i="1"/>
  <c r="T87" i="1"/>
  <c r="T85" i="1"/>
  <c r="T73" i="1"/>
  <c r="T63" i="1"/>
  <c r="T55" i="1"/>
  <c r="T39" i="1"/>
  <c r="T23" i="1"/>
  <c r="T9" i="1"/>
  <c r="AG7" i="1"/>
  <c r="AG9" i="1"/>
  <c r="Q21" i="1"/>
  <c r="AG21" i="1" s="1"/>
  <c r="AG23" i="1"/>
  <c r="Q25" i="1"/>
  <c r="AG25" i="1" s="1"/>
  <c r="Q33" i="1"/>
  <c r="AG33" i="1" s="1"/>
  <c r="Q35" i="1"/>
  <c r="AG35" i="1" s="1"/>
  <c r="AG39" i="1"/>
  <c r="Q41" i="1"/>
  <c r="AG41" i="1" s="1"/>
  <c r="Q43" i="1"/>
  <c r="AG43" i="1" s="1"/>
  <c r="AG45" i="1"/>
  <c r="T97" i="1"/>
  <c r="T95" i="1"/>
  <c r="T93" i="1"/>
  <c r="T91" i="1"/>
  <c r="T89" i="1"/>
  <c r="T83" i="1"/>
  <c r="T81" i="1"/>
  <c r="T79" i="1"/>
  <c r="T77" i="1"/>
  <c r="T65" i="1"/>
  <c r="T61" i="1"/>
  <c r="T59" i="1"/>
  <c r="T51" i="1"/>
  <c r="T49" i="1"/>
  <c r="T29" i="1"/>
  <c r="T17" i="1"/>
  <c r="T15" i="1"/>
  <c r="T13" i="1"/>
  <c r="U97" i="1"/>
  <c r="U93" i="1"/>
  <c r="U89" i="1"/>
  <c r="U85" i="1"/>
  <c r="U81" i="1"/>
  <c r="U77" i="1"/>
  <c r="U73" i="1"/>
  <c r="U69" i="1"/>
  <c r="U65" i="1"/>
  <c r="U61" i="1"/>
  <c r="U57" i="1"/>
  <c r="U53" i="1"/>
  <c r="U49" i="1"/>
  <c r="U45" i="1"/>
  <c r="U41" i="1"/>
  <c r="U37" i="1"/>
  <c r="U33" i="1"/>
  <c r="U29" i="1"/>
  <c r="U25" i="1"/>
  <c r="U21" i="1"/>
  <c r="U17" i="1"/>
  <c r="U13" i="1"/>
  <c r="U9" i="1"/>
  <c r="U95" i="1"/>
  <c r="U91" i="1"/>
  <c r="U87" i="1"/>
  <c r="U83" i="1"/>
  <c r="U79" i="1"/>
  <c r="U75" i="1"/>
  <c r="U71" i="1"/>
  <c r="U67" i="1"/>
  <c r="U63" i="1"/>
  <c r="U59" i="1"/>
  <c r="U55" i="1"/>
  <c r="U51" i="1"/>
  <c r="U47" i="1"/>
  <c r="U43" i="1"/>
  <c r="U39" i="1"/>
  <c r="U35" i="1"/>
  <c r="U31" i="1"/>
  <c r="U27" i="1"/>
  <c r="U23" i="1"/>
  <c r="U19" i="1"/>
  <c r="U11" i="1"/>
  <c r="U7" i="1"/>
  <c r="U98" i="1"/>
  <c r="U96" i="1"/>
  <c r="U94" i="1"/>
  <c r="U92" i="1"/>
  <c r="U90" i="1"/>
  <c r="U88" i="1"/>
  <c r="U86" i="1"/>
  <c r="U84" i="1"/>
  <c r="U82" i="1"/>
  <c r="U80" i="1"/>
  <c r="U78" i="1"/>
  <c r="U76" i="1"/>
  <c r="U74" i="1"/>
  <c r="U72" i="1"/>
  <c r="U70" i="1"/>
  <c r="U68" i="1"/>
  <c r="U66" i="1"/>
  <c r="U64" i="1"/>
  <c r="U62" i="1"/>
  <c r="U60" i="1"/>
  <c r="U58" i="1"/>
  <c r="U56" i="1"/>
  <c r="U54" i="1"/>
  <c r="U52" i="1"/>
  <c r="U50" i="1"/>
  <c r="U48" i="1"/>
  <c r="U46" i="1"/>
  <c r="U44" i="1"/>
  <c r="U42" i="1"/>
  <c r="U40" i="1"/>
  <c r="U38" i="1"/>
  <c r="U36" i="1"/>
  <c r="U34" i="1"/>
  <c r="U32" i="1"/>
  <c r="U30" i="1"/>
  <c r="U28" i="1"/>
  <c r="U26" i="1"/>
  <c r="U24" i="1"/>
  <c r="U22" i="1"/>
  <c r="U20" i="1"/>
  <c r="U18" i="1"/>
  <c r="U16" i="1"/>
  <c r="U14" i="1"/>
  <c r="U12" i="1"/>
  <c r="U10" i="1"/>
  <c r="U8" i="1"/>
  <c r="L5" i="1"/>
  <c r="M5" i="1"/>
  <c r="P5" i="1" l="1"/>
  <c r="T72" i="1"/>
  <c r="T33" i="1"/>
  <c r="T43" i="1"/>
  <c r="T6" i="1"/>
  <c r="T24" i="1"/>
  <c r="AG5" i="1"/>
  <c r="T20" i="1"/>
  <c r="T68" i="1"/>
  <c r="Q5" i="1"/>
  <c r="T7" i="1"/>
  <c r="T21" i="1"/>
  <c r="T25" i="1"/>
  <c r="T35" i="1"/>
  <c r="T41" i="1"/>
  <c r="T45" i="1"/>
  <c r="T10" i="1"/>
  <c r="T12" i="1"/>
  <c r="T14" i="1"/>
  <c r="T16" i="1"/>
  <c r="T18" i="1"/>
  <c r="T28" i="1"/>
  <c r="T30" i="1"/>
  <c r="T34" i="1"/>
  <c r="T40" i="1"/>
  <c r="T44" i="1"/>
  <c r="T54" i="1"/>
  <c r="T56" i="1"/>
  <c r="T60" i="1"/>
  <c r="T76" i="1"/>
  <c r="T78" i="1"/>
  <c r="T80" i="1"/>
  <c r="T82" i="1"/>
  <c r="T86" i="1"/>
  <c r="T90" i="1"/>
  <c r="T92" i="1"/>
  <c r="T94" i="1"/>
  <c r="T96" i="1"/>
  <c r="T98" i="1"/>
</calcChain>
</file>

<file path=xl/sharedStrings.xml><?xml version="1.0" encoding="utf-8"?>
<sst xmlns="http://schemas.openxmlformats.org/spreadsheetml/2006/main" count="372" uniqueCount="148">
  <si>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</si>
  <si>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</si>
  <si>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</si>
  <si>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</si>
  <si>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</si>
  <si>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</si>
  <si>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</si>
  <si>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</si>
  <si>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</si>
  <si>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</si>
  <si>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</si>
  <si>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</si>
  <si>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</si>
  <si>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</si>
  <si>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</si>
  <si>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</si>
  <si>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</si>
  <si>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</si>
  <si>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</si>
  <si>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</si>
  <si>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</si>
  <si>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</si>
  <si>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</si>
  <si>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</si>
  <si>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11,08,</t>
  </si>
  <si>
    <t>13,08,</t>
  </si>
  <si>
    <t>07,08,</t>
  </si>
  <si>
    <t>06,08,</t>
  </si>
  <si>
    <t>31,07,</t>
  </si>
  <si>
    <t>30,07,</t>
  </si>
  <si>
    <t>24,07,</t>
  </si>
  <si>
    <t>23,07,</t>
  </si>
  <si>
    <t>17,07,</t>
  </si>
  <si>
    <t>16,07,</t>
  </si>
  <si>
    <t>10,07,</t>
  </si>
  <si>
    <t>09,07,</t>
  </si>
  <si>
    <t xml:space="preserve"> 005  Колбаса Докторская ГОСТ, Вязанка вектор,ВЕС. ПОКОМ</t>
  </si>
  <si>
    <t>кг</t>
  </si>
  <si>
    <t>матрица</t>
  </si>
  <si>
    <t>ТМА июль</t>
  </si>
  <si>
    <t xml:space="preserve"> 016  Сосиски Вязанка Молочные, Вязанка вискофан  ВЕС.ПОКОМ</t>
  </si>
  <si>
    <t>Мера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</si>
  <si>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</si>
  <si>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</si>
  <si>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</si>
  <si>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>ВНИМАНИЕ / матрица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</si>
  <si>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</si>
  <si>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</si>
  <si>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>нет потребности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</si>
  <si>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</si>
  <si>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</si>
  <si>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</si>
  <si>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</si>
  <si>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>Мера / ТМА август</t>
  </si>
  <si>
    <t xml:space="preserve"> 201  Ветчина Нежная ТМ Особый рецепт, (2,5кг), ПОКОМ</t>
  </si>
  <si>
    <t>ТМА июль_август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</si>
  <si>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</si>
  <si>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</si>
  <si>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>ТМА август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</si>
  <si>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</si>
  <si>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</si>
  <si>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</si>
  <si>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</si>
  <si>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</si>
  <si>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</si>
  <si>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</si>
  <si>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</si>
  <si>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</si>
  <si>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</si>
  <si>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</si>
  <si>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</si>
  <si>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</si>
  <si>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>не в матрице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</si>
  <si>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</si>
  <si>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</si>
  <si>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</si>
  <si>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</si>
  <si>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</si>
  <si>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</si>
  <si>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>нет потребности / нет в бланке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</si>
  <si>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</si>
  <si>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</si>
  <si>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</si>
  <si>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</si>
  <si>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</si>
  <si>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</si>
  <si>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</si>
  <si>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</si>
  <si>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</si>
  <si>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</si>
  <si>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</si>
  <si>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</si>
  <si>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</si>
  <si>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>нет в бланке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</si>
  <si>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</si>
  <si>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</si>
  <si>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</si>
  <si>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</si>
  <si>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</si>
  <si>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</si>
  <si>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>с 07,08,25 заказываем</t>
  </si>
  <si>
    <t xml:space="preserve"> 340  Сосиски Сочинки Молочные ТМ Стародворье, ВЕС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</si>
  <si>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</si>
  <si>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</si>
  <si>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</si>
  <si>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</si>
  <si>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</si>
  <si>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</si>
  <si>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362  Колбаса Филейбургская с душистым чесноком, ВЕС, ТМ Баварушка 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</si>
  <si>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</si>
  <si>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</si>
  <si>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</si>
  <si>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</si>
  <si>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</si>
  <si>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</si>
  <si>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</si>
  <si>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</si>
  <si>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</si>
  <si>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</si>
  <si>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>нужно увеличить продажи!!!</t>
  </si>
  <si>
    <t xml:space="preserve"> 445  Колбаса Краковюрст ТМ Баварушка рубленая в оболочке черева в в.у 0,2 кг ПОКОМ</t>
  </si>
  <si>
    <t>нет потребности / 13,06,25 в уценку 9 шт./ 26,04,25 списание 11шт (недостача)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</si>
  <si>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</si>
  <si>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</si>
  <si>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</si>
  <si>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</si>
  <si>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</si>
  <si>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</si>
  <si>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</si>
  <si>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</si>
  <si>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ТМ Особый рецепт в оболочке полиамид. ВЕС.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</si>
  <si>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</si>
  <si>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</si>
  <si>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</si>
  <si>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>090  Мини-салями со вкусом бекона,  0.05кг, ядрена копоть   ПОКОМ</t>
  </si>
  <si>
    <t>255  Сосиски Молочные для завтрака ТМ Особый рецепт, п/а МГС, ВЕС, ТМ Стародворье  ПОКОМ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</si>
  <si>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</si>
  <si>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</si>
  <si>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23,01,25 в уценку 70шт.</t>
  </si>
  <si>
    <t>501 Сосиски Филейские по-ганноверски ТМ Вязанка.в оболочке амицел в м.г.с ВЕС. ПОКОМ</t>
  </si>
  <si>
    <t>нужно увеличить продажи</t>
  </si>
  <si>
    <t>503 Колбаса Филейская со шпиком ТМ Вязанка в оболочке полиамид.ПОКОМ</t>
  </si>
  <si>
    <t>504  Ветчина Мясорубская с окороком 0,33кг срез ТМ Стародворье  ПОКОМ</t>
  </si>
  <si>
    <t>515  Колбаса Сервелат Мясорубский Делюкс 0,3кг ТМ Стародворье  ПОКОМ</t>
  </si>
  <si>
    <t>519  Грудинка 0,12 кг нарезка ТМ Стародворье  ПОКОМ</t>
  </si>
  <si>
    <t>522  Колбаса Гвардейская с/к ТМ Стародворье  ПОКОМ</t>
  </si>
  <si>
    <t>Вареные колбасы «Молочная оригинальная» Вес П/а ТМ «Особый рецепт» большой батон</t>
  </si>
  <si>
    <t>SU002899, новинка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</si>
</sst>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1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5" borderId="2" xfId="1" applyNumberFormat="1" applyFill="1" applyBorder="1"/>
    <xf numFmtId="164" fontId="1" fillId="0" borderId="1" xfId="1" applyNumberFormat="1" applyFill="1"/>
    <xf numFmtId="164" fontId="4" fillId="8" borderId="1" xfId="1" applyNumberFormat="1" applyFont="1" applyFill="1"/>
    <xf numFmtId="164" fontId="5" fillId="8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6" sqref="S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12" customWidth="1"/>
    <col min="10" max="10" width="1" customWidth="1"/>
    <col min="11" max="18" width="7" customWidth="1"/>
    <col min="19" max="19" width="21" customWidth="1"/>
    <col min="20" max="21" width="5" customWidth="1"/>
    <col min="22" max="31" width="6" customWidth="1"/>
    <col min="32" max="32" width="42.85546875" customWidth="1"/>
    <col min="33" max="33" width="7" customWidth="1"/>
    <col min="34" max="49" width="3" customWidth="1"/>
  </cols>
  <sheetData>
    <row r="1" spans="1:49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3" t="s">
        <v>16</v>
      </c>
      <c r="R3" s="7" t="s">
        <v>17</v>
      </c>
      <c r="S3" s="7" t="s">
        <v>18</v>
      </c>
      <c r="T3" s="2" t="s">
        <v>19</v>
      </c>
      <c r="U3" s="2" t="s">
        <v>20</v>
      </c>
      <c r="V3" s="2" t="s">
        <v>21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22</v>
      </c>
      <c r="AG3" s="2" t="s">
        <v>23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24</v>
      </c>
      <c r="P4" s="1" t="s">
        <v>25</v>
      </c>
      <c r="Q4" s="1"/>
      <c r="R4" s="1"/>
      <c r="S4" s="1"/>
      <c r="T4" s="1"/>
      <c r="U4" s="1"/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 t="s">
        <v>31</v>
      </c>
      <c r="AB4" s="1" t="s">
        <v>32</v>
      </c>
      <c r="AC4" s="1" t="s">
        <v>33</v>
      </c>
      <c r="AD4" s="1" t="s">
        <v>34</v>
      </c>
      <c r="AE4" s="1" t="s">
        <v>35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SUM(E6:E500)</f>
        <v>24135.437000000005</v>
      </c>
      <c r="F5" s="4">
        <f>SUM(F6:F500)</f>
        <v>14656.776000000002</v>
      </c>
      <c r="G5" s="8"/>
      <c r="H5" s="1"/>
      <c r="I5" s="1"/>
      <c r="J5" s="1"/>
      <c r="K5" s="4">
        <f t="shared" ref="K5:R5" si="0">SUM(K6:K500)</f>
        <v>10222.960999999999</v>
      </c>
      <c r="L5" s="4">
        <f t="shared" si="0"/>
        <v>13912.476000000001</v>
      </c>
      <c r="M5" s="4">
        <f t="shared" si="0"/>
        <v>9639.8709999999974</v>
      </c>
      <c r="N5" s="4">
        <f t="shared" si="0"/>
        <v>14495.565999999999</v>
      </c>
      <c r="O5" s="4">
        <f t="shared" si="0"/>
        <v>2684.3286399999997</v>
      </c>
      <c r="P5" s="4">
        <f t="shared" si="0"/>
        <v>1927.9741999999994</v>
      </c>
      <c r="Q5" s="4">
        <f t="shared" si="0"/>
        <v>3791.9514000000004</v>
      </c>
      <c r="R5" s="4">
        <f t="shared" si="0"/>
        <v>0</v>
      </c>
      <c r="S5" s="1"/>
      <c r="T5" s="1"/>
      <c r="U5" s="1"/>
      <c r="V5" s="4">
        <f t="shared" ref="V5:AE5" si="1">SUM(V6:V500)</f>
        <v>1990.6527999999996</v>
      </c>
      <c r="W5" s="4">
        <f t="shared" si="1"/>
        <v>2043.1907999999999</v>
      </c>
      <c r="X5" s="4">
        <f t="shared" si="1"/>
        <v>1783.9762000000005</v>
      </c>
      <c r="Y5" s="4">
        <f t="shared" si="1"/>
        <v>1680.2899999999997</v>
      </c>
      <c r="Z5" s="4">
        <f t="shared" si="1"/>
        <v>1880.0926000000006</v>
      </c>
      <c r="AA5" s="4">
        <f t="shared" si="1"/>
        <v>2041.7911999999999</v>
      </c>
      <c r="AB5" s="4">
        <f t="shared" si="1"/>
        <v>1723.0700000000004</v>
      </c>
      <c r="AC5" s="4">
        <f t="shared" si="1"/>
        <v>1648.0494000000008</v>
      </c>
      <c r="AD5" s="4">
        <f t="shared" si="1"/>
        <v>1849.2570000000001</v>
      </c>
      <c r="AE5" s="4">
        <f t="shared" si="1"/>
        <v>1868.3964000000001</v>
      </c>
      <c r="AF5" s="1"/>
      <c r="AG5" s="4">
        <f>SUM(AG6:AG500)</f>
        <v>2401.3554000000004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" t="s">
        <v>36</v>
      </c>
      <c r="B6" s="1" t="s">
        <v>37</v>
      </c>
      <c r="C6" s="1">
        <v>7.7320000000000002</v>
      </c>
      <c r="D6" s="1">
        <v>117.614</v>
      </c>
      <c r="E6" s="1">
        <v>53.658000000000001</v>
      </c>
      <c r="F6" s="1">
        <v>70.941999999999993</v>
      </c>
      <c r="G6" s="8">
        <v>1</v>
      </c>
      <c r="H6" s="1">
        <v>50</v>
      </c>
      <c r="I6" s="1" t="s">
        <v>38</v>
      </c>
      <c r="J6" s="1"/>
      <c r="K6" s="1">
        <v>55.85</v>
      </c>
      <c r="L6" s="1">
        <f t="shared" ref="L6:L37" si="2">E6-K6</f>
        <v>-2.1920000000000002</v>
      </c>
      <c r="M6" s="1">
        <f>E6-N6</f>
        <v>53.658000000000001</v>
      </c>
      <c r="N6" s="1"/>
      <c r="O6" s="1">
        <v>13.109200000000021</v>
      </c>
      <c r="P6" s="1">
        <f>M6/5</f>
        <v>10.7316</v>
      </c>
      <c r="Q6" s="5">
        <f>10*P6-O6-F6</f>
        <v>23.264799999999994</v>
      </c>
      <c r="R6" s="5"/>
      <c r="S6" s="1"/>
      <c r="T6" s="1">
        <f>(F6+O6+Q6)/P6</f>
        <v>10</v>
      </c>
      <c r="U6" s="1">
        <f>(F6+O6)/P6</f>
        <v>7.8321219575832126</v>
      </c>
      <c r="V6" s="1">
        <v>12.079800000000001</v>
      </c>
      <c r="W6" s="1">
        <v>12.395</v>
      </c>
      <c r="X6" s="1">
        <v>14.657999999999999</v>
      </c>
      <c r="Y6" s="1">
        <v>14.6196</v>
      </c>
      <c r="Z6" s="1">
        <v>17.791599999999999</v>
      </c>
      <c r="AA6" s="1">
        <v>20.139600000000002</v>
      </c>
      <c r="AB6" s="1">
        <v>16.09</v>
      </c>
      <c r="AC6" s="1">
        <v>14.391999999999999</v>
      </c>
      <c r="AD6" s="1">
        <v>16.761199999999999</v>
      </c>
      <c r="AE6" s="1">
        <v>16.944400000000002</v>
      </c>
      <c r="AF6" s="1" t="s">
        <v>39</v>
      </c>
      <c r="AG6" s="1">
        <f>G6*Q6</f>
        <v>23.264799999999994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" t="s">
        <v>40</v>
      </c>
      <c r="B7" s="1" t="s">
        <v>37</v>
      </c>
      <c r="C7" s="1">
        <v>151.12299999999999</v>
      </c>
      <c r="D7" s="1">
        <v>307.56099999999998</v>
      </c>
      <c r="E7" s="1">
        <v>137.346</v>
      </c>
      <c r="F7" s="1">
        <v>302.154</v>
      </c>
      <c r="G7" s="8">
        <v>1</v>
      </c>
      <c r="H7" s="1">
        <v>45</v>
      </c>
      <c r="I7" s="1" t="s">
        <v>38</v>
      </c>
      <c r="J7" s="1"/>
      <c r="K7" s="1">
        <v>133.08000000000001</v>
      </c>
      <c r="L7" s="1">
        <f t="shared" si="2"/>
        <v>4.2659999999999911</v>
      </c>
      <c r="M7" s="1">
        <f t="shared" ref="M7:M70" si="3">E7-N7</f>
        <v>137.346</v>
      </c>
      <c r="N7" s="1"/>
      <c r="O7" s="1">
        <v>0</v>
      </c>
      <c r="P7" s="1">
        <f t="shared" ref="P7:P70" si="4">M7/5</f>
        <v>27.469200000000001</v>
      </c>
      <c r="Q7" s="5"/>
      <c r="R7" s="5"/>
      <c r="S7" s="1"/>
      <c r="T7" s="1">
        <f t="shared" ref="T7:T70" si="5">(F7+O7+Q7)/P7</f>
        <v>10.999737888253025</v>
      </c>
      <c r="U7" s="1">
        <f t="shared" ref="U7:U70" si="6">(F7+O7)/P7</f>
        <v>10.999737888253025</v>
      </c>
      <c r="V7" s="1">
        <v>30.680599999999998</v>
      </c>
      <c r="W7" s="1">
        <v>38.018000000000001</v>
      </c>
      <c r="X7" s="1">
        <v>30.608599999999999</v>
      </c>
      <c r="Y7" s="1">
        <v>26.138000000000002</v>
      </c>
      <c r="Z7" s="1">
        <v>34.284399999999998</v>
      </c>
      <c r="AA7" s="1">
        <v>35.412400000000012</v>
      </c>
      <c r="AB7" s="1">
        <v>27.980399999999999</v>
      </c>
      <c r="AC7" s="1">
        <v>25.194400000000002</v>
      </c>
      <c r="AD7" s="1">
        <v>33.229999999999997</v>
      </c>
      <c r="AE7" s="1">
        <v>32.690199999999997</v>
      </c>
      <c r="AF7" s="1" t="s">
        <v>41</v>
      </c>
      <c r="AG7" s="1">
        <f>G7*Q7</f>
        <v>0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42</v>
      </c>
      <c r="B8" s="1" t="s">
        <v>37</v>
      </c>
      <c r="C8" s="1">
        <v>40.735999999999997</v>
      </c>
      <c r="D8" s="1">
        <v>245.07599999999999</v>
      </c>
      <c r="E8" s="1">
        <v>103.214</v>
      </c>
      <c r="F8" s="1">
        <v>179.608</v>
      </c>
      <c r="G8" s="8">
        <v>1</v>
      </c>
      <c r="H8" s="1">
        <v>45</v>
      </c>
      <c r="I8" s="1" t="s">
        <v>38</v>
      </c>
      <c r="J8" s="1"/>
      <c r="K8" s="1">
        <v>98.95</v>
      </c>
      <c r="L8" s="1">
        <f t="shared" si="2"/>
        <v>4.2639999999999958</v>
      </c>
      <c r="M8" s="1">
        <f t="shared" si="3"/>
        <v>103.214</v>
      </c>
      <c r="N8" s="1"/>
      <c r="O8" s="1">
        <v>0</v>
      </c>
      <c r="P8" s="1">
        <f t="shared" si="4"/>
        <v>20.642800000000001</v>
      </c>
      <c r="Q8" s="5">
        <f t="shared" ref="Q7:Q10" si="7">10*P8-O8-F8</f>
        <v>26.819999999999993</v>
      </c>
      <c r="R8" s="5"/>
      <c r="S8" s="1"/>
      <c r="T8" s="1">
        <f t="shared" si="5"/>
        <v>10</v>
      </c>
      <c r="U8" s="1">
        <f t="shared" si="6"/>
        <v>8.700757649156122</v>
      </c>
      <c r="V8" s="1">
        <v>20.206199999999999</v>
      </c>
      <c r="W8" s="1">
        <v>24.367599999999999</v>
      </c>
      <c r="X8" s="1">
        <v>21.182200000000002</v>
      </c>
      <c r="Y8" s="1">
        <v>17.909600000000001</v>
      </c>
      <c r="Z8" s="1">
        <v>20.454599999999999</v>
      </c>
      <c r="AA8" s="1">
        <v>24.298400000000001</v>
      </c>
      <c r="AB8" s="1">
        <v>19.842199999999998</v>
      </c>
      <c r="AC8" s="1">
        <v>16.702999999999999</v>
      </c>
      <c r="AD8" s="1">
        <v>26.283799999999999</v>
      </c>
      <c r="AE8" s="1">
        <v>29.791</v>
      </c>
      <c r="AF8" s="1"/>
      <c r="AG8" s="1">
        <f>G8*Q8</f>
        <v>26.819999999999993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43</v>
      </c>
      <c r="B9" s="1" t="s">
        <v>44</v>
      </c>
      <c r="C9" s="1">
        <v>205</v>
      </c>
      <c r="D9" s="1">
        <v>252</v>
      </c>
      <c r="E9" s="1">
        <v>204</v>
      </c>
      <c r="F9" s="1">
        <v>252</v>
      </c>
      <c r="G9" s="8">
        <v>0.45</v>
      </c>
      <c r="H9" s="1">
        <v>45</v>
      </c>
      <c r="I9" s="10" t="s">
        <v>45</v>
      </c>
      <c r="J9" s="1"/>
      <c r="K9" s="1">
        <v>238</v>
      </c>
      <c r="L9" s="1">
        <f t="shared" si="2"/>
        <v>-34</v>
      </c>
      <c r="M9" s="1">
        <f t="shared" si="3"/>
        <v>204</v>
      </c>
      <c r="N9" s="1"/>
      <c r="O9" s="1">
        <v>177.4</v>
      </c>
      <c r="P9" s="1">
        <f t="shared" si="4"/>
        <v>40.799999999999997</v>
      </c>
      <c r="Q9" s="5"/>
      <c r="R9" s="5"/>
      <c r="S9" s="1"/>
      <c r="T9" s="1">
        <f t="shared" si="5"/>
        <v>10.524509803921569</v>
      </c>
      <c r="U9" s="1">
        <f t="shared" si="6"/>
        <v>10.524509803921569</v>
      </c>
      <c r="V9" s="1">
        <v>50.4</v>
      </c>
      <c r="W9" s="1">
        <v>42.8</v>
      </c>
      <c r="X9" s="1">
        <v>32.200000000000003</v>
      </c>
      <c r="Y9" s="1">
        <v>36.4</v>
      </c>
      <c r="Z9" s="1">
        <v>47.8</v>
      </c>
      <c r="AA9" s="1">
        <v>55.4</v>
      </c>
      <c r="AB9" s="1">
        <v>32</v>
      </c>
      <c r="AC9" s="1">
        <v>25.6</v>
      </c>
      <c r="AD9" s="1">
        <v>37.799999999999997</v>
      </c>
      <c r="AE9" s="1">
        <v>36.4</v>
      </c>
      <c r="AF9" s="1" t="s">
        <v>41</v>
      </c>
      <c r="AG9" s="1">
        <f>G9*Q9</f>
        <v>0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" t="s">
        <v>46</v>
      </c>
      <c r="B10" s="1" t="s">
        <v>44</v>
      </c>
      <c r="C10" s="1">
        <v>63</v>
      </c>
      <c r="D10" s="1">
        <v>468</v>
      </c>
      <c r="E10" s="1">
        <v>128</v>
      </c>
      <c r="F10" s="1">
        <v>391</v>
      </c>
      <c r="G10" s="8">
        <v>0.45</v>
      </c>
      <c r="H10" s="1">
        <v>45</v>
      </c>
      <c r="I10" s="1" t="s">
        <v>38</v>
      </c>
      <c r="J10" s="1"/>
      <c r="K10" s="1">
        <v>149</v>
      </c>
      <c r="L10" s="1">
        <f t="shared" si="2"/>
        <v>-21</v>
      </c>
      <c r="M10" s="1">
        <f t="shared" si="3"/>
        <v>128</v>
      </c>
      <c r="N10" s="1"/>
      <c r="O10" s="1">
        <v>0</v>
      </c>
      <c r="P10" s="1">
        <f t="shared" si="4"/>
        <v>25.6</v>
      </c>
      <c r="Q10" s="5"/>
      <c r="R10" s="5"/>
      <c r="S10" s="1"/>
      <c r="T10" s="1">
        <f t="shared" si="5"/>
        <v>15.2734375</v>
      </c>
      <c r="U10" s="1">
        <f t="shared" si="6"/>
        <v>15.2734375</v>
      </c>
      <c r="V10" s="1">
        <v>46</v>
      </c>
      <c r="W10" s="1">
        <v>55.6</v>
      </c>
      <c r="X10" s="1">
        <v>46.2</v>
      </c>
      <c r="Y10" s="1">
        <v>39.4</v>
      </c>
      <c r="Z10" s="1">
        <v>54</v>
      </c>
      <c r="AA10" s="1">
        <v>57.4</v>
      </c>
      <c r="AB10" s="1">
        <v>49.4</v>
      </c>
      <c r="AC10" s="1">
        <v>44.2</v>
      </c>
      <c r="AD10" s="1">
        <v>51.6</v>
      </c>
      <c r="AE10" s="1">
        <v>47</v>
      </c>
      <c r="AF10" s="1" t="s">
        <v>39</v>
      </c>
      <c r="AG10" s="1">
        <f>G10*Q10</f>
        <v>0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4" t="s">
        <v>47</v>
      </c>
      <c r="B11" s="14" t="s">
        <v>44</v>
      </c>
      <c r="C11" s="14"/>
      <c r="D11" s="14"/>
      <c r="E11" s="14"/>
      <c r="F11" s="14"/>
      <c r="G11" s="15">
        <v>0</v>
      </c>
      <c r="H11" s="14">
        <v>180</v>
      </c>
      <c r="I11" s="14" t="s">
        <v>38</v>
      </c>
      <c r="J11" s="14"/>
      <c r="K11" s="14"/>
      <c r="L11" s="14">
        <f t="shared" si="2"/>
        <v>0</v>
      </c>
      <c r="M11" s="14">
        <f t="shared" si="3"/>
        <v>0</v>
      </c>
      <c r="N11" s="14"/>
      <c r="O11" s="14">
        <v>0</v>
      </c>
      <c r="P11" s="14">
        <f t="shared" si="4"/>
        <v>0</v>
      </c>
      <c r="Q11" s="16"/>
      <c r="R11" s="16"/>
      <c r="S11" s="14"/>
      <c r="T11" s="14" t="e">
        <f t="shared" si="5"/>
        <v>#DIV/0!</v>
      </c>
      <c r="U11" s="14" t="e">
        <f t="shared" si="6"/>
        <v>#DIV/0!</v>
      </c>
      <c r="V11" s="14">
        <v>0</v>
      </c>
      <c r="W11" s="14">
        <v>0</v>
      </c>
      <c r="X11" s="14">
        <v>0</v>
      </c>
      <c r="Y11" s="14">
        <v>0</v>
      </c>
      <c r="Z11" s="14">
        <v>0</v>
      </c>
      <c r="AA11" s="14">
        <v>0</v>
      </c>
      <c r="AB11" s="14">
        <v>0</v>
      </c>
      <c r="AC11" s="14">
        <v>0</v>
      </c>
      <c r="AD11" s="14">
        <v>0</v>
      </c>
      <c r="AE11" s="14">
        <v>0</v>
      </c>
      <c r="AF11" s="14" t="s">
        <v>48</v>
      </c>
      <c r="AG11" s="14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" t="s">
        <v>49</v>
      </c>
      <c r="B12" s="1" t="s">
        <v>44</v>
      </c>
      <c r="C12" s="1"/>
      <c r="D12" s="1">
        <v>72</v>
      </c>
      <c r="E12" s="1">
        <v>31</v>
      </c>
      <c r="F12" s="1">
        <v>38</v>
      </c>
      <c r="G12" s="8">
        <v>0.3</v>
      </c>
      <c r="H12" s="1">
        <v>40</v>
      </c>
      <c r="I12" s="1" t="s">
        <v>38</v>
      </c>
      <c r="J12" s="1"/>
      <c r="K12" s="1">
        <v>31</v>
      </c>
      <c r="L12" s="1">
        <f t="shared" si="2"/>
        <v>0</v>
      </c>
      <c r="M12" s="1">
        <f t="shared" si="3"/>
        <v>31</v>
      </c>
      <c r="N12" s="1"/>
      <c r="O12" s="1">
        <v>0</v>
      </c>
      <c r="P12" s="1">
        <f t="shared" si="4"/>
        <v>6.2</v>
      </c>
      <c r="Q12" s="5">
        <f t="shared" ref="Q12:Q18" si="8">10*P12-O12-F12</f>
        <v>24</v>
      </c>
      <c r="R12" s="5"/>
      <c r="S12" s="1"/>
      <c r="T12" s="1">
        <f t="shared" si="5"/>
        <v>10</v>
      </c>
      <c r="U12" s="1">
        <f t="shared" si="6"/>
        <v>6.129032258064516</v>
      </c>
      <c r="V12" s="1">
        <v>4.2</v>
      </c>
      <c r="W12" s="1">
        <v>6.6</v>
      </c>
      <c r="X12" s="1">
        <v>6</v>
      </c>
      <c r="Y12" s="1">
        <v>3.8</v>
      </c>
      <c r="Z12" s="1">
        <v>2.6</v>
      </c>
      <c r="AA12" s="1">
        <v>4.2</v>
      </c>
      <c r="AB12" s="1">
        <v>3.4</v>
      </c>
      <c r="AC12" s="1">
        <v>0.8</v>
      </c>
      <c r="AD12" s="1">
        <v>1</v>
      </c>
      <c r="AE12" s="1">
        <v>1.8</v>
      </c>
      <c r="AF12" s="1"/>
      <c r="AG12" s="1">
        <f>G12*Q12</f>
        <v>7.1999999999999993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" t="s">
        <v>50</v>
      </c>
      <c r="B13" s="1" t="s">
        <v>44</v>
      </c>
      <c r="C13" s="1">
        <v>44</v>
      </c>
      <c r="D13" s="1">
        <v>30</v>
      </c>
      <c r="E13" s="1">
        <v>36</v>
      </c>
      <c r="F13" s="1">
        <v>35</v>
      </c>
      <c r="G13" s="8">
        <v>0.17</v>
      </c>
      <c r="H13" s="1">
        <v>180</v>
      </c>
      <c r="I13" s="1" t="s">
        <v>38</v>
      </c>
      <c r="J13" s="1"/>
      <c r="K13" s="1">
        <v>36</v>
      </c>
      <c r="L13" s="1">
        <f t="shared" si="2"/>
        <v>0</v>
      </c>
      <c r="M13" s="1">
        <f t="shared" si="3"/>
        <v>36</v>
      </c>
      <c r="N13" s="1"/>
      <c r="O13" s="1">
        <v>17</v>
      </c>
      <c r="P13" s="1">
        <f t="shared" si="4"/>
        <v>7.2</v>
      </c>
      <c r="Q13" s="5">
        <f t="shared" si="8"/>
        <v>20</v>
      </c>
      <c r="R13" s="5"/>
      <c r="S13" s="1"/>
      <c r="T13" s="1">
        <f t="shared" si="5"/>
        <v>10</v>
      </c>
      <c r="U13" s="1">
        <f t="shared" si="6"/>
        <v>7.2222222222222223</v>
      </c>
      <c r="V13" s="1">
        <v>7</v>
      </c>
      <c r="W13" s="1">
        <v>6.2</v>
      </c>
      <c r="X13" s="1">
        <v>2.4</v>
      </c>
      <c r="Y13" s="1">
        <v>2.8</v>
      </c>
      <c r="Z13" s="1">
        <v>7</v>
      </c>
      <c r="AA13" s="1">
        <v>8.1999999999999993</v>
      </c>
      <c r="AB13" s="1">
        <v>3.8</v>
      </c>
      <c r="AC13" s="1">
        <v>5.2</v>
      </c>
      <c r="AD13" s="1">
        <v>4.8</v>
      </c>
      <c r="AE13" s="1">
        <v>5.2</v>
      </c>
      <c r="AF13" s="1"/>
      <c r="AG13" s="1">
        <f>G13*Q13</f>
        <v>3.4000000000000004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" t="s">
        <v>51</v>
      </c>
      <c r="B14" s="1" t="s">
        <v>44</v>
      </c>
      <c r="C14" s="1">
        <v>8</v>
      </c>
      <c r="D14" s="1">
        <v>66</v>
      </c>
      <c r="E14" s="1">
        <v>3.0640000000000001</v>
      </c>
      <c r="F14" s="1">
        <v>67</v>
      </c>
      <c r="G14" s="8">
        <v>0.35</v>
      </c>
      <c r="H14" s="1">
        <v>50</v>
      </c>
      <c r="I14" s="1" t="s">
        <v>38</v>
      </c>
      <c r="J14" s="1"/>
      <c r="K14" s="1">
        <v>13</v>
      </c>
      <c r="L14" s="1">
        <f t="shared" si="2"/>
        <v>-9.9359999999999999</v>
      </c>
      <c r="M14" s="1">
        <f t="shared" si="3"/>
        <v>3.0640000000000001</v>
      </c>
      <c r="N14" s="1"/>
      <c r="O14" s="1">
        <v>63.800000000000011</v>
      </c>
      <c r="P14" s="1">
        <f t="shared" si="4"/>
        <v>0.61280000000000001</v>
      </c>
      <c r="Q14" s="5"/>
      <c r="R14" s="5"/>
      <c r="S14" s="1"/>
      <c r="T14" s="1">
        <f t="shared" si="5"/>
        <v>213.44647519582247</v>
      </c>
      <c r="U14" s="1">
        <f t="shared" si="6"/>
        <v>213.44647519582247</v>
      </c>
      <c r="V14" s="1">
        <v>11.8</v>
      </c>
      <c r="W14" s="1">
        <v>10</v>
      </c>
      <c r="X14" s="1">
        <v>1</v>
      </c>
      <c r="Y14" s="1">
        <v>2.4</v>
      </c>
      <c r="Z14" s="1">
        <v>8.6</v>
      </c>
      <c r="AA14" s="1">
        <v>8.4</v>
      </c>
      <c r="AB14" s="1">
        <v>4.5999999999999996</v>
      </c>
      <c r="AC14" s="1">
        <v>7.8</v>
      </c>
      <c r="AD14" s="1">
        <v>5.2</v>
      </c>
      <c r="AE14" s="1">
        <v>0.6</v>
      </c>
      <c r="AF14" s="1"/>
      <c r="AG14" s="1">
        <f>G14*Q14</f>
        <v>0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" t="s">
        <v>52</v>
      </c>
      <c r="B15" s="1" t="s">
        <v>37</v>
      </c>
      <c r="C15" s="1">
        <v>130.624</v>
      </c>
      <c r="D15" s="1">
        <v>369.66</v>
      </c>
      <c r="E15" s="1">
        <v>312.89299999999997</v>
      </c>
      <c r="F15" s="1">
        <v>184.767</v>
      </c>
      <c r="G15" s="8">
        <v>1</v>
      </c>
      <c r="H15" s="1">
        <v>55</v>
      </c>
      <c r="I15" s="10" t="s">
        <v>45</v>
      </c>
      <c r="J15" s="1"/>
      <c r="K15" s="1">
        <v>172.98099999999999</v>
      </c>
      <c r="L15" s="1">
        <f t="shared" si="2"/>
        <v>139.91199999999998</v>
      </c>
      <c r="M15" s="1">
        <f t="shared" si="3"/>
        <v>180.19799999999998</v>
      </c>
      <c r="N15" s="1">
        <v>132.69499999999999</v>
      </c>
      <c r="O15" s="1">
        <v>110.223</v>
      </c>
      <c r="P15" s="1">
        <f t="shared" si="4"/>
        <v>36.039599999999993</v>
      </c>
      <c r="Q15" s="5"/>
      <c r="R15" s="5"/>
      <c r="S15" s="1"/>
      <c r="T15" s="1">
        <f t="shared" si="5"/>
        <v>8.1851629873805507</v>
      </c>
      <c r="U15" s="1">
        <f t="shared" si="6"/>
        <v>8.1851629873805507</v>
      </c>
      <c r="V15" s="1">
        <v>36.612000000000002</v>
      </c>
      <c r="W15" s="1">
        <v>27.595800000000001</v>
      </c>
      <c r="X15" s="1">
        <v>23.6402</v>
      </c>
      <c r="Y15" s="1">
        <v>29.266999999999999</v>
      </c>
      <c r="Z15" s="1">
        <v>31.899000000000001</v>
      </c>
      <c r="AA15" s="1">
        <v>29.998999999999999</v>
      </c>
      <c r="AB15" s="1">
        <v>21.8124</v>
      </c>
      <c r="AC15" s="1">
        <v>20.913</v>
      </c>
      <c r="AD15" s="1">
        <v>20.4116</v>
      </c>
      <c r="AE15" s="1">
        <v>20.3856</v>
      </c>
      <c r="AF15" s="1" t="s">
        <v>53</v>
      </c>
      <c r="AG15" s="1">
        <f>G15*Q15</f>
        <v>0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" t="s">
        <v>54</v>
      </c>
      <c r="B16" s="1" t="s">
        <v>37</v>
      </c>
      <c r="C16" s="1">
        <v>365.78800000000001</v>
      </c>
      <c r="D16" s="1">
        <v>3255.7159999999999</v>
      </c>
      <c r="E16" s="1">
        <v>2628.0030000000002</v>
      </c>
      <c r="F16" s="1">
        <v>967.79499999999996</v>
      </c>
      <c r="G16" s="8">
        <v>1</v>
      </c>
      <c r="H16" s="1">
        <v>50</v>
      </c>
      <c r="I16" s="1" t="s">
        <v>38</v>
      </c>
      <c r="J16" s="1"/>
      <c r="K16" s="1">
        <v>617</v>
      </c>
      <c r="L16" s="1">
        <f t="shared" si="2"/>
        <v>2011.0030000000002</v>
      </c>
      <c r="M16" s="1">
        <f t="shared" si="3"/>
        <v>613.5780000000002</v>
      </c>
      <c r="N16" s="1">
        <v>2014.425</v>
      </c>
      <c r="O16" s="1">
        <v>115.6738</v>
      </c>
      <c r="P16" s="1">
        <f t="shared" si="4"/>
        <v>122.71560000000004</v>
      </c>
      <c r="Q16" s="5">
        <f t="shared" si="8"/>
        <v>143.68720000000042</v>
      </c>
      <c r="R16" s="5"/>
      <c r="S16" s="1"/>
      <c r="T16" s="1">
        <f t="shared" si="5"/>
        <v>10</v>
      </c>
      <c r="U16" s="1">
        <f t="shared" si="6"/>
        <v>8.8291040421918616</v>
      </c>
      <c r="V16" s="1">
        <v>115.6738</v>
      </c>
      <c r="W16" s="1">
        <v>123.6978</v>
      </c>
      <c r="X16" s="1">
        <v>97.901600000000002</v>
      </c>
      <c r="Y16" s="1">
        <v>95.910600000000002</v>
      </c>
      <c r="Z16" s="1">
        <v>99.183399999999992</v>
      </c>
      <c r="AA16" s="1">
        <v>109.0796</v>
      </c>
      <c r="AB16" s="1">
        <v>109.21380000000001</v>
      </c>
      <c r="AC16" s="1">
        <v>111.58280000000001</v>
      </c>
      <c r="AD16" s="1">
        <v>128.06779999999989</v>
      </c>
      <c r="AE16" s="1">
        <v>129.94739999999999</v>
      </c>
      <c r="AF16" s="1" t="s">
        <v>55</v>
      </c>
      <c r="AG16" s="1">
        <f>G16*Q16</f>
        <v>143.68720000000042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1" t="s">
        <v>56</v>
      </c>
      <c r="B17" s="1" t="s">
        <v>37</v>
      </c>
      <c r="C17" s="1">
        <v>1.9910000000000001</v>
      </c>
      <c r="D17" s="1">
        <v>255.797</v>
      </c>
      <c r="E17" s="1">
        <v>103.247</v>
      </c>
      <c r="F17" s="1">
        <v>154.541</v>
      </c>
      <c r="G17" s="8">
        <v>1</v>
      </c>
      <c r="H17" s="1">
        <v>60</v>
      </c>
      <c r="I17" s="1" t="s">
        <v>38</v>
      </c>
      <c r="J17" s="1"/>
      <c r="K17" s="1">
        <v>101.78</v>
      </c>
      <c r="L17" s="1">
        <f t="shared" si="2"/>
        <v>1.4669999999999987</v>
      </c>
      <c r="M17" s="1">
        <f t="shared" si="3"/>
        <v>103.247</v>
      </c>
      <c r="N17" s="1"/>
      <c r="O17" s="1">
        <v>0</v>
      </c>
      <c r="P17" s="1">
        <f t="shared" si="4"/>
        <v>20.6494</v>
      </c>
      <c r="Q17" s="5">
        <f t="shared" si="8"/>
        <v>51.953000000000003</v>
      </c>
      <c r="R17" s="5"/>
      <c r="S17" s="1"/>
      <c r="T17" s="1">
        <f t="shared" si="5"/>
        <v>10</v>
      </c>
      <c r="U17" s="1">
        <f t="shared" si="6"/>
        <v>7.4840431198969464</v>
      </c>
      <c r="V17" s="1">
        <v>18.597200000000001</v>
      </c>
      <c r="W17" s="1">
        <v>23.7454</v>
      </c>
      <c r="X17" s="1">
        <v>24.568200000000001</v>
      </c>
      <c r="Y17" s="1">
        <v>16.958200000000001</v>
      </c>
      <c r="Z17" s="1">
        <v>14.2806</v>
      </c>
      <c r="AA17" s="1">
        <v>22.035799999999998</v>
      </c>
      <c r="AB17" s="1">
        <v>19.5518</v>
      </c>
      <c r="AC17" s="1">
        <v>14.7828</v>
      </c>
      <c r="AD17" s="1">
        <v>14.3574</v>
      </c>
      <c r="AE17" s="1">
        <v>15.052199999999999</v>
      </c>
      <c r="AF17" s="1"/>
      <c r="AG17" s="1">
        <f>G17*Q17</f>
        <v>51.953000000000003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" t="s">
        <v>57</v>
      </c>
      <c r="B18" s="1" t="s">
        <v>37</v>
      </c>
      <c r="C18" s="1">
        <v>130.56299999999999</v>
      </c>
      <c r="D18" s="1">
        <v>1019.509</v>
      </c>
      <c r="E18" s="1">
        <v>377.49799999999999</v>
      </c>
      <c r="F18" s="1">
        <v>740.17499999999995</v>
      </c>
      <c r="G18" s="8">
        <v>1</v>
      </c>
      <c r="H18" s="1">
        <v>60</v>
      </c>
      <c r="I18" s="1" t="s">
        <v>38</v>
      </c>
      <c r="J18" s="1"/>
      <c r="K18" s="1">
        <v>377</v>
      </c>
      <c r="L18" s="1">
        <f t="shared" si="2"/>
        <v>0.49799999999999045</v>
      </c>
      <c r="M18" s="1">
        <f t="shared" si="3"/>
        <v>377.49799999999999</v>
      </c>
      <c r="N18" s="1"/>
      <c r="O18" s="1">
        <v>132.2882400000002</v>
      </c>
      <c r="P18" s="1">
        <f t="shared" si="4"/>
        <v>75.499600000000001</v>
      </c>
      <c r="Q18" s="5"/>
      <c r="R18" s="5"/>
      <c r="S18" s="1"/>
      <c r="T18" s="1">
        <f t="shared" si="5"/>
        <v>11.555865726440937</v>
      </c>
      <c r="U18" s="1">
        <f t="shared" si="6"/>
        <v>11.555865726440937</v>
      </c>
      <c r="V18" s="1">
        <v>89.772000000000006</v>
      </c>
      <c r="W18" s="1">
        <v>87.178799999999995</v>
      </c>
      <c r="X18" s="1">
        <v>59.325599999999987</v>
      </c>
      <c r="Y18" s="1">
        <v>64.037400000000005</v>
      </c>
      <c r="Z18" s="1">
        <v>49.431199999999997</v>
      </c>
      <c r="AA18" s="1">
        <v>44.557600000000001</v>
      </c>
      <c r="AB18" s="1">
        <v>69.1768</v>
      </c>
      <c r="AC18" s="1">
        <v>74.392600000000002</v>
      </c>
      <c r="AD18" s="1">
        <v>70.506399999999999</v>
      </c>
      <c r="AE18" s="1">
        <v>69.315799999999996</v>
      </c>
      <c r="AF18" s="1" t="s">
        <v>58</v>
      </c>
      <c r="AG18" s="1">
        <f>G18*Q18</f>
        <v>0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4" t="s">
        <v>59</v>
      </c>
      <c r="B19" s="14" t="s">
        <v>37</v>
      </c>
      <c r="C19" s="14"/>
      <c r="D19" s="14"/>
      <c r="E19" s="14"/>
      <c r="F19" s="14"/>
      <c r="G19" s="15">
        <v>0</v>
      </c>
      <c r="H19" s="14">
        <v>60</v>
      </c>
      <c r="I19" s="14" t="s">
        <v>38</v>
      </c>
      <c r="J19" s="14"/>
      <c r="K19" s="14"/>
      <c r="L19" s="14">
        <f t="shared" si="2"/>
        <v>0</v>
      </c>
      <c r="M19" s="14">
        <f t="shared" si="3"/>
        <v>0</v>
      </c>
      <c r="N19" s="14"/>
      <c r="O19" s="14">
        <v>0</v>
      </c>
      <c r="P19" s="14">
        <f t="shared" si="4"/>
        <v>0</v>
      </c>
      <c r="Q19" s="16"/>
      <c r="R19" s="16"/>
      <c r="S19" s="14"/>
      <c r="T19" s="14" t="e">
        <f t="shared" si="5"/>
        <v>#DIV/0!</v>
      </c>
      <c r="U19" s="14" t="e">
        <f t="shared" si="6"/>
        <v>#DIV/0!</v>
      </c>
      <c r="V19" s="14">
        <v>0</v>
      </c>
      <c r="W19" s="14">
        <v>0</v>
      </c>
      <c r="X19" s="14">
        <v>0</v>
      </c>
      <c r="Y19" s="14">
        <v>0</v>
      </c>
      <c r="Z19" s="14">
        <v>0</v>
      </c>
      <c r="AA19" s="14">
        <v>0</v>
      </c>
      <c r="AB19" s="14">
        <v>0</v>
      </c>
      <c r="AC19" s="14">
        <v>0</v>
      </c>
      <c r="AD19" s="14">
        <v>0</v>
      </c>
      <c r="AE19" s="14">
        <v>0</v>
      </c>
      <c r="AF19" s="14" t="s">
        <v>48</v>
      </c>
      <c r="AG19" s="14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1" t="s">
        <v>60</v>
      </c>
      <c r="B20" s="1" t="s">
        <v>37</v>
      </c>
      <c r="C20" s="1">
        <v>283.98599999999999</v>
      </c>
      <c r="D20" s="1">
        <v>515.94000000000005</v>
      </c>
      <c r="E20" s="1">
        <v>410.43599999999998</v>
      </c>
      <c r="F20" s="1">
        <v>385.17399999999998</v>
      </c>
      <c r="G20" s="8">
        <v>1</v>
      </c>
      <c r="H20" s="1">
        <v>60</v>
      </c>
      <c r="I20" s="1" t="s">
        <v>38</v>
      </c>
      <c r="J20" s="1"/>
      <c r="K20" s="1">
        <v>248.92</v>
      </c>
      <c r="L20" s="1">
        <f t="shared" si="2"/>
        <v>161.51599999999999</v>
      </c>
      <c r="M20" s="1">
        <f t="shared" si="3"/>
        <v>257.60599999999999</v>
      </c>
      <c r="N20" s="1">
        <v>152.83000000000001</v>
      </c>
      <c r="O20" s="1">
        <v>152.2116</v>
      </c>
      <c r="P20" s="1">
        <f t="shared" si="4"/>
        <v>51.5212</v>
      </c>
      <c r="Q20" s="5"/>
      <c r="R20" s="5"/>
      <c r="S20" s="1"/>
      <c r="T20" s="1">
        <f t="shared" si="5"/>
        <v>10.430378174421403</v>
      </c>
      <c r="U20" s="1">
        <f t="shared" si="6"/>
        <v>10.430378174421403</v>
      </c>
      <c r="V20" s="1">
        <v>54.537199999999999</v>
      </c>
      <c r="W20" s="1">
        <v>50.760000000000012</v>
      </c>
      <c r="X20" s="1">
        <v>45.753999999999998</v>
      </c>
      <c r="Y20" s="1">
        <v>47.504399999999997</v>
      </c>
      <c r="Z20" s="1">
        <v>55.299599999999998</v>
      </c>
      <c r="AA20" s="1">
        <v>59.321599999999997</v>
      </c>
      <c r="AB20" s="1">
        <v>39.107999999999997</v>
      </c>
      <c r="AC20" s="1">
        <v>39.096400000000003</v>
      </c>
      <c r="AD20" s="1">
        <v>46.612200000000009</v>
      </c>
      <c r="AE20" s="1">
        <v>46.113999999999997</v>
      </c>
      <c r="AF20" s="1" t="s">
        <v>55</v>
      </c>
      <c r="AG20" s="1">
        <f>G20*Q20</f>
        <v>0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1" t="s">
        <v>61</v>
      </c>
      <c r="B21" s="1" t="s">
        <v>37</v>
      </c>
      <c r="C21" s="1">
        <v>28.02</v>
      </c>
      <c r="D21" s="1">
        <v>199.39</v>
      </c>
      <c r="E21" s="1">
        <v>175.06200000000001</v>
      </c>
      <c r="F21" s="1">
        <v>51.468000000000004</v>
      </c>
      <c r="G21" s="8">
        <v>1</v>
      </c>
      <c r="H21" s="1">
        <v>60</v>
      </c>
      <c r="I21" s="1" t="s">
        <v>38</v>
      </c>
      <c r="J21" s="1"/>
      <c r="K21" s="1">
        <v>74.44</v>
      </c>
      <c r="L21" s="1">
        <f t="shared" si="2"/>
        <v>100.62200000000001</v>
      </c>
      <c r="M21" s="1">
        <f t="shared" si="3"/>
        <v>75.152000000000015</v>
      </c>
      <c r="N21" s="1">
        <v>99.91</v>
      </c>
      <c r="O21" s="1">
        <v>9.1820000000000022</v>
      </c>
      <c r="P21" s="1">
        <f t="shared" si="4"/>
        <v>15.030400000000004</v>
      </c>
      <c r="Q21" s="5">
        <f t="shared" ref="Q20:Q26" si="9">10*P21-O21-F21</f>
        <v>89.654000000000011</v>
      </c>
      <c r="R21" s="5"/>
      <c r="S21" s="1"/>
      <c r="T21" s="1">
        <f t="shared" si="5"/>
        <v>10</v>
      </c>
      <c r="U21" s="1">
        <f t="shared" si="6"/>
        <v>4.0351554183521392</v>
      </c>
      <c r="V21" s="1">
        <v>12.4368</v>
      </c>
      <c r="W21" s="1">
        <v>12.970800000000001</v>
      </c>
      <c r="X21" s="1">
        <v>18.7944</v>
      </c>
      <c r="Y21" s="1">
        <v>17.054400000000001</v>
      </c>
      <c r="Z21" s="1">
        <v>14.2256</v>
      </c>
      <c r="AA21" s="1">
        <v>18.267600000000002</v>
      </c>
      <c r="AB21" s="1">
        <v>16.353999999999999</v>
      </c>
      <c r="AC21" s="1">
        <v>15.6572</v>
      </c>
      <c r="AD21" s="1">
        <v>17.2</v>
      </c>
      <c r="AE21" s="1">
        <v>16.1172</v>
      </c>
      <c r="AF21" s="1" t="s">
        <v>39</v>
      </c>
      <c r="AG21" s="1">
        <f>G21*Q21</f>
        <v>89.654000000000011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1" t="s">
        <v>62</v>
      </c>
      <c r="B22" s="1" t="s">
        <v>37</v>
      </c>
      <c r="C22" s="1">
        <v>0.91800000000000004</v>
      </c>
      <c r="D22" s="1">
        <v>231.56899999999999</v>
      </c>
      <c r="E22" s="1">
        <v>107.95699999999999</v>
      </c>
      <c r="F22" s="1">
        <v>121.902</v>
      </c>
      <c r="G22" s="8">
        <v>1</v>
      </c>
      <c r="H22" s="1">
        <v>60</v>
      </c>
      <c r="I22" s="1" t="s">
        <v>38</v>
      </c>
      <c r="J22" s="1"/>
      <c r="K22" s="1">
        <v>54.6</v>
      </c>
      <c r="L22" s="1">
        <f t="shared" si="2"/>
        <v>53.356999999999992</v>
      </c>
      <c r="M22" s="1">
        <f t="shared" si="3"/>
        <v>55.230999999999995</v>
      </c>
      <c r="N22" s="1">
        <v>52.725999999999999</v>
      </c>
      <c r="O22" s="1">
        <v>4.6095999999999862</v>
      </c>
      <c r="P22" s="1">
        <f t="shared" si="4"/>
        <v>11.046199999999999</v>
      </c>
      <c r="Q22" s="5"/>
      <c r="R22" s="5"/>
      <c r="S22" s="1"/>
      <c r="T22" s="1">
        <f t="shared" si="5"/>
        <v>11.4529521464395</v>
      </c>
      <c r="U22" s="1">
        <f t="shared" si="6"/>
        <v>11.4529521464395</v>
      </c>
      <c r="V22" s="1">
        <v>13.4162</v>
      </c>
      <c r="W22" s="1">
        <v>11.840999999999999</v>
      </c>
      <c r="X22" s="1">
        <v>11.965999999999999</v>
      </c>
      <c r="Y22" s="1">
        <v>11.789199999999999</v>
      </c>
      <c r="Z22" s="1">
        <v>7.3827999999999996</v>
      </c>
      <c r="AA22" s="1">
        <v>10.3668</v>
      </c>
      <c r="AB22" s="1">
        <v>10.1678</v>
      </c>
      <c r="AC22" s="1">
        <v>7.7058000000000009</v>
      </c>
      <c r="AD22" s="1">
        <v>9.0567999999999991</v>
      </c>
      <c r="AE22" s="1">
        <v>9.7656000000000009</v>
      </c>
      <c r="AF22" s="1" t="s">
        <v>58</v>
      </c>
      <c r="AG22" s="1">
        <f>G22*Q22</f>
        <v>0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1" t="s">
        <v>63</v>
      </c>
      <c r="B23" s="1" t="s">
        <v>37</v>
      </c>
      <c r="C23" s="1">
        <v>23.388000000000002</v>
      </c>
      <c r="D23" s="1">
        <v>389.82400000000001</v>
      </c>
      <c r="E23" s="1">
        <v>172.90899999999999</v>
      </c>
      <c r="F23" s="1">
        <v>234.154</v>
      </c>
      <c r="G23" s="8">
        <v>1</v>
      </c>
      <c r="H23" s="1">
        <v>60</v>
      </c>
      <c r="I23" s="1" t="s">
        <v>38</v>
      </c>
      <c r="J23" s="1"/>
      <c r="K23" s="1">
        <v>107.4</v>
      </c>
      <c r="L23" s="1">
        <f t="shared" si="2"/>
        <v>65.508999999999986</v>
      </c>
      <c r="M23" s="1">
        <f t="shared" si="3"/>
        <v>109.642</v>
      </c>
      <c r="N23" s="1">
        <v>63.267000000000003</v>
      </c>
      <c r="O23" s="1">
        <v>0</v>
      </c>
      <c r="P23" s="1">
        <f t="shared" si="4"/>
        <v>21.9284</v>
      </c>
      <c r="Q23" s="5"/>
      <c r="R23" s="5"/>
      <c r="S23" s="1"/>
      <c r="T23" s="1">
        <f t="shared" si="5"/>
        <v>10.678116050418636</v>
      </c>
      <c r="U23" s="1">
        <f t="shared" si="6"/>
        <v>10.678116050418636</v>
      </c>
      <c r="V23" s="1">
        <v>18.118200000000002</v>
      </c>
      <c r="W23" s="1">
        <v>18.645800000000001</v>
      </c>
      <c r="X23" s="1">
        <v>22.636399999999998</v>
      </c>
      <c r="Y23" s="1">
        <v>21.759599999999999</v>
      </c>
      <c r="Z23" s="1">
        <v>15.634</v>
      </c>
      <c r="AA23" s="1">
        <v>12.2972</v>
      </c>
      <c r="AB23" s="1">
        <v>13.357200000000001</v>
      </c>
      <c r="AC23" s="1">
        <v>15.9824</v>
      </c>
      <c r="AD23" s="1">
        <v>17.909199999999998</v>
      </c>
      <c r="AE23" s="1">
        <v>16.693200000000001</v>
      </c>
      <c r="AF23" s="1" t="s">
        <v>58</v>
      </c>
      <c r="AG23" s="1">
        <f>G23*Q23</f>
        <v>0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1" t="s">
        <v>64</v>
      </c>
      <c r="B24" s="1" t="s">
        <v>37</v>
      </c>
      <c r="C24" s="1">
        <v>50.628</v>
      </c>
      <c r="D24" s="1">
        <v>112.72499999999999</v>
      </c>
      <c r="E24" s="1">
        <v>89.325000000000003</v>
      </c>
      <c r="F24" s="1">
        <v>67.102000000000004</v>
      </c>
      <c r="G24" s="8">
        <v>1</v>
      </c>
      <c r="H24" s="1">
        <v>30</v>
      </c>
      <c r="I24" s="1" t="s">
        <v>38</v>
      </c>
      <c r="J24" s="1"/>
      <c r="K24" s="1">
        <v>39</v>
      </c>
      <c r="L24" s="1">
        <f t="shared" si="2"/>
        <v>50.325000000000003</v>
      </c>
      <c r="M24" s="1">
        <f t="shared" si="3"/>
        <v>37.130000000000003</v>
      </c>
      <c r="N24" s="1">
        <v>52.195</v>
      </c>
      <c r="O24" s="1">
        <v>0</v>
      </c>
      <c r="P24" s="1">
        <f t="shared" si="4"/>
        <v>7.4260000000000002</v>
      </c>
      <c r="Q24" s="5">
        <f t="shared" si="9"/>
        <v>7.1580000000000013</v>
      </c>
      <c r="R24" s="5"/>
      <c r="S24" s="1"/>
      <c r="T24" s="1">
        <f t="shared" si="5"/>
        <v>10</v>
      </c>
      <c r="U24" s="1">
        <f t="shared" si="6"/>
        <v>9.0360894155669271</v>
      </c>
      <c r="V24" s="1">
        <v>6.5194000000000001</v>
      </c>
      <c r="W24" s="1">
        <v>9.1074000000000002</v>
      </c>
      <c r="X24" s="1">
        <v>9.133799999999999</v>
      </c>
      <c r="Y24" s="1">
        <v>5.7229999999999999</v>
      </c>
      <c r="Z24" s="1">
        <v>6.0324</v>
      </c>
      <c r="AA24" s="1">
        <v>6.4712000000000014</v>
      </c>
      <c r="AB24" s="1">
        <v>3.4843999999999999</v>
      </c>
      <c r="AC24" s="1">
        <v>4.7704000000000004</v>
      </c>
      <c r="AD24" s="1">
        <v>15.077199999999999</v>
      </c>
      <c r="AE24" s="1">
        <v>14.210800000000001</v>
      </c>
      <c r="AF24" s="1"/>
      <c r="AG24" s="1">
        <f>G24*Q24</f>
        <v>7.1580000000000013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1" t="s">
        <v>65</v>
      </c>
      <c r="B25" s="1" t="s">
        <v>37</v>
      </c>
      <c r="C25" s="1">
        <v>78.888000000000005</v>
      </c>
      <c r="D25" s="1">
        <v>755.63599999999997</v>
      </c>
      <c r="E25" s="1">
        <v>725.31399999999996</v>
      </c>
      <c r="F25" s="1">
        <v>82.918000000000006</v>
      </c>
      <c r="G25" s="8">
        <v>1</v>
      </c>
      <c r="H25" s="1">
        <v>30</v>
      </c>
      <c r="I25" s="1" t="s">
        <v>38</v>
      </c>
      <c r="J25" s="1"/>
      <c r="K25" s="1">
        <v>136.1</v>
      </c>
      <c r="L25" s="1">
        <f t="shared" si="2"/>
        <v>589.21399999999994</v>
      </c>
      <c r="M25" s="1">
        <f t="shared" si="3"/>
        <v>116.399</v>
      </c>
      <c r="N25" s="1">
        <v>608.91499999999996</v>
      </c>
      <c r="O25" s="1">
        <v>56.740799999999993</v>
      </c>
      <c r="P25" s="1">
        <f t="shared" si="4"/>
        <v>23.279800000000002</v>
      </c>
      <c r="Q25" s="5">
        <f t="shared" si="9"/>
        <v>93.139200000000017</v>
      </c>
      <c r="R25" s="5"/>
      <c r="S25" s="1"/>
      <c r="T25" s="1">
        <f t="shared" si="5"/>
        <v>10</v>
      </c>
      <c r="U25" s="1">
        <f t="shared" si="6"/>
        <v>5.9991408860900854</v>
      </c>
      <c r="V25" s="1">
        <v>22.1938</v>
      </c>
      <c r="W25" s="1">
        <v>16.382999999999999</v>
      </c>
      <c r="X25" s="1">
        <v>17.02</v>
      </c>
      <c r="Y25" s="1">
        <v>22.899000000000001</v>
      </c>
      <c r="Z25" s="1">
        <v>25.777999999999999</v>
      </c>
      <c r="AA25" s="1">
        <v>27.341000000000001</v>
      </c>
      <c r="AB25" s="1">
        <v>29.885000000000002</v>
      </c>
      <c r="AC25" s="1">
        <v>27.337</v>
      </c>
      <c r="AD25" s="1">
        <v>20.973799999999979</v>
      </c>
      <c r="AE25" s="1">
        <v>16.079799999999999</v>
      </c>
      <c r="AF25" s="1"/>
      <c r="AG25" s="1">
        <f>G25*Q25</f>
        <v>93.139200000000017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" t="s">
        <v>66</v>
      </c>
      <c r="B26" s="1" t="s">
        <v>37</v>
      </c>
      <c r="C26" s="1">
        <v>10.074</v>
      </c>
      <c r="D26" s="1">
        <v>205.61799999999999</v>
      </c>
      <c r="E26" s="1">
        <v>70.134</v>
      </c>
      <c r="F26" s="1">
        <v>138.29499999999999</v>
      </c>
      <c r="G26" s="8">
        <v>1</v>
      </c>
      <c r="H26" s="1">
        <v>30</v>
      </c>
      <c r="I26" s="1" t="s">
        <v>38</v>
      </c>
      <c r="J26" s="1"/>
      <c r="K26" s="1">
        <v>78.2</v>
      </c>
      <c r="L26" s="1">
        <f t="shared" si="2"/>
        <v>-8.0660000000000025</v>
      </c>
      <c r="M26" s="1">
        <f t="shared" si="3"/>
        <v>70.134</v>
      </c>
      <c r="N26" s="1"/>
      <c r="O26" s="1">
        <v>0</v>
      </c>
      <c r="P26" s="1">
        <f t="shared" si="4"/>
        <v>14.0268</v>
      </c>
      <c r="Q26" s="5"/>
      <c r="R26" s="5"/>
      <c r="S26" s="1"/>
      <c r="T26" s="1">
        <f t="shared" si="5"/>
        <v>9.8593406906778451</v>
      </c>
      <c r="U26" s="1">
        <f t="shared" si="6"/>
        <v>9.8593406906778451</v>
      </c>
      <c r="V26" s="1">
        <v>13.043799999999999</v>
      </c>
      <c r="W26" s="1">
        <v>13.2392</v>
      </c>
      <c r="X26" s="1">
        <v>13.262600000000001</v>
      </c>
      <c r="Y26" s="1">
        <v>10.856199999999999</v>
      </c>
      <c r="Z26" s="1">
        <v>8.2569999999999997</v>
      </c>
      <c r="AA26" s="1">
        <v>8.1365999999999996</v>
      </c>
      <c r="AB26" s="1">
        <v>6.1387999999999998</v>
      </c>
      <c r="AC26" s="1">
        <v>6.8683999999999994</v>
      </c>
      <c r="AD26" s="1">
        <v>18.5868</v>
      </c>
      <c r="AE26" s="1">
        <v>18.1996</v>
      </c>
      <c r="AF26" s="1" t="s">
        <v>58</v>
      </c>
      <c r="AG26" s="1">
        <f>G26*Q26</f>
        <v>0</v>
      </c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4" t="s">
        <v>67</v>
      </c>
      <c r="B27" s="14" t="s">
        <v>37</v>
      </c>
      <c r="C27" s="14"/>
      <c r="D27" s="14"/>
      <c r="E27" s="14"/>
      <c r="F27" s="14"/>
      <c r="G27" s="15">
        <v>0</v>
      </c>
      <c r="H27" s="14">
        <v>45</v>
      </c>
      <c r="I27" s="14" t="s">
        <v>38</v>
      </c>
      <c r="J27" s="14"/>
      <c r="K27" s="14"/>
      <c r="L27" s="14">
        <f t="shared" si="2"/>
        <v>0</v>
      </c>
      <c r="M27" s="14">
        <f t="shared" si="3"/>
        <v>0</v>
      </c>
      <c r="N27" s="14"/>
      <c r="O27" s="14">
        <v>0</v>
      </c>
      <c r="P27" s="14">
        <f t="shared" si="4"/>
        <v>0</v>
      </c>
      <c r="Q27" s="16"/>
      <c r="R27" s="16"/>
      <c r="S27" s="14"/>
      <c r="T27" s="14" t="e">
        <f t="shared" si="5"/>
        <v>#DIV/0!</v>
      </c>
      <c r="U27" s="14" t="e">
        <f t="shared" si="6"/>
        <v>#DIV/0!</v>
      </c>
      <c r="V27" s="14">
        <v>0</v>
      </c>
      <c r="W27" s="14">
        <v>0</v>
      </c>
      <c r="X27" s="14">
        <v>0</v>
      </c>
      <c r="Y27" s="14">
        <v>0</v>
      </c>
      <c r="Z27" s="14">
        <v>0</v>
      </c>
      <c r="AA27" s="14">
        <v>0</v>
      </c>
      <c r="AB27" s="14">
        <v>0</v>
      </c>
      <c r="AC27" s="14">
        <v>0</v>
      </c>
      <c r="AD27" s="14">
        <v>0</v>
      </c>
      <c r="AE27" s="14">
        <v>0</v>
      </c>
      <c r="AF27" s="14" t="s">
        <v>48</v>
      </c>
      <c r="AG27" s="14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1" t="s">
        <v>68</v>
      </c>
      <c r="B28" s="1" t="s">
        <v>37</v>
      </c>
      <c r="C28" s="1">
        <v>3.45</v>
      </c>
      <c r="D28" s="1">
        <v>245.917</v>
      </c>
      <c r="E28" s="1">
        <v>101.586</v>
      </c>
      <c r="F28" s="1">
        <v>136.41300000000001</v>
      </c>
      <c r="G28" s="8">
        <v>1</v>
      </c>
      <c r="H28" s="1">
        <v>40</v>
      </c>
      <c r="I28" s="1" t="s">
        <v>38</v>
      </c>
      <c r="J28" s="1"/>
      <c r="K28" s="1">
        <v>48.3</v>
      </c>
      <c r="L28" s="1">
        <f t="shared" si="2"/>
        <v>53.286000000000001</v>
      </c>
      <c r="M28" s="1">
        <f t="shared" si="3"/>
        <v>49.607999999999997</v>
      </c>
      <c r="N28" s="1">
        <v>51.978000000000002</v>
      </c>
      <c r="O28" s="1">
        <v>0</v>
      </c>
      <c r="P28" s="1">
        <f t="shared" si="4"/>
        <v>9.9215999999999998</v>
      </c>
      <c r="Q28" s="5"/>
      <c r="R28" s="5"/>
      <c r="S28" s="1"/>
      <c r="T28" s="1">
        <f t="shared" si="5"/>
        <v>13.749092888243833</v>
      </c>
      <c r="U28" s="1">
        <f t="shared" si="6"/>
        <v>13.749092888243833</v>
      </c>
      <c r="V28" s="1">
        <v>1.0238</v>
      </c>
      <c r="W28" s="1">
        <v>12.4278</v>
      </c>
      <c r="X28" s="1">
        <v>19.132999999999999</v>
      </c>
      <c r="Y28" s="1">
        <v>8.6097999999999999</v>
      </c>
      <c r="Z28" s="1">
        <v>7.2793999999999999</v>
      </c>
      <c r="AA28" s="1">
        <v>9.6072000000000006</v>
      </c>
      <c r="AB28" s="1">
        <v>9.8331999999999997</v>
      </c>
      <c r="AC28" s="1">
        <v>9.7653999999999996</v>
      </c>
      <c r="AD28" s="1">
        <v>18.240200000000002</v>
      </c>
      <c r="AE28" s="1">
        <v>15.6774</v>
      </c>
      <c r="AF28" s="1"/>
      <c r="AG28" s="1">
        <f>G28*Q28</f>
        <v>0</v>
      </c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1" t="s">
        <v>69</v>
      </c>
      <c r="B29" s="1" t="s">
        <v>37</v>
      </c>
      <c r="C29" s="1">
        <v>0.32400000000000001</v>
      </c>
      <c r="D29" s="1">
        <v>61.381999999999998</v>
      </c>
      <c r="E29" s="1">
        <v>31.14</v>
      </c>
      <c r="F29" s="1">
        <v>25.675999999999998</v>
      </c>
      <c r="G29" s="8">
        <v>1</v>
      </c>
      <c r="H29" s="1">
        <v>30</v>
      </c>
      <c r="I29" s="1" t="s">
        <v>38</v>
      </c>
      <c r="J29" s="1"/>
      <c r="K29" s="1">
        <v>7.1</v>
      </c>
      <c r="L29" s="1">
        <f t="shared" si="2"/>
        <v>24.04</v>
      </c>
      <c r="M29" s="1">
        <f t="shared" si="3"/>
        <v>4.9920000000000009</v>
      </c>
      <c r="N29" s="1">
        <v>26.148</v>
      </c>
      <c r="O29" s="1">
        <v>0</v>
      </c>
      <c r="P29" s="1">
        <f t="shared" si="4"/>
        <v>0.99840000000000018</v>
      </c>
      <c r="Q29" s="5"/>
      <c r="R29" s="5"/>
      <c r="S29" s="1"/>
      <c r="T29" s="1">
        <f t="shared" si="5"/>
        <v>25.717147435897431</v>
      </c>
      <c r="U29" s="1">
        <f t="shared" si="6"/>
        <v>25.717147435897431</v>
      </c>
      <c r="V29" s="1">
        <v>-0.47439999999999999</v>
      </c>
      <c r="W29" s="1">
        <v>-0.1196</v>
      </c>
      <c r="X29" s="1">
        <v>2.2555999999999998</v>
      </c>
      <c r="Y29" s="1">
        <v>1.9912000000000001</v>
      </c>
      <c r="Z29" s="1">
        <v>1.2738</v>
      </c>
      <c r="AA29" s="1">
        <v>1.8822000000000001</v>
      </c>
      <c r="AB29" s="1">
        <v>2.9436</v>
      </c>
      <c r="AC29" s="1">
        <v>2.3704000000000001</v>
      </c>
      <c r="AD29" s="1">
        <v>3.9581999999999988</v>
      </c>
      <c r="AE29" s="1">
        <v>3.9465999999999992</v>
      </c>
      <c r="AF29" s="1"/>
      <c r="AG29" s="1">
        <f>G29*Q29</f>
        <v>0</v>
      </c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1" t="s">
        <v>70</v>
      </c>
      <c r="B30" s="1" t="s">
        <v>37</v>
      </c>
      <c r="C30" s="1">
        <v>10.064</v>
      </c>
      <c r="D30" s="1">
        <v>239.72399999999999</v>
      </c>
      <c r="E30" s="1">
        <v>141.43600000000001</v>
      </c>
      <c r="F30" s="1">
        <v>100.748</v>
      </c>
      <c r="G30" s="8">
        <v>1</v>
      </c>
      <c r="H30" s="1">
        <v>50</v>
      </c>
      <c r="I30" s="1" t="s">
        <v>38</v>
      </c>
      <c r="J30" s="1"/>
      <c r="K30" s="1">
        <v>39.299999999999997</v>
      </c>
      <c r="L30" s="1">
        <f t="shared" si="2"/>
        <v>102.13600000000001</v>
      </c>
      <c r="M30" s="1">
        <f t="shared" si="3"/>
        <v>37.812000000000012</v>
      </c>
      <c r="N30" s="1">
        <v>103.624</v>
      </c>
      <c r="O30" s="1">
        <v>7.277800000000024</v>
      </c>
      <c r="P30" s="1">
        <f t="shared" si="4"/>
        <v>7.562400000000002</v>
      </c>
      <c r="Q30" s="5"/>
      <c r="R30" s="5"/>
      <c r="S30" s="1"/>
      <c r="T30" s="1">
        <f t="shared" si="5"/>
        <v>14.284592192954618</v>
      </c>
      <c r="U30" s="1">
        <f t="shared" si="6"/>
        <v>14.284592192954618</v>
      </c>
      <c r="V30" s="1">
        <v>12.277799999999999</v>
      </c>
      <c r="W30" s="1">
        <v>14.1408</v>
      </c>
      <c r="X30" s="1">
        <v>8.8000000000000007</v>
      </c>
      <c r="Y30" s="1">
        <v>7.4603999999999999</v>
      </c>
      <c r="Z30" s="1">
        <v>10.292199999999999</v>
      </c>
      <c r="AA30" s="1">
        <v>11.0288</v>
      </c>
      <c r="AB30" s="1">
        <v>8.9068000000000005</v>
      </c>
      <c r="AC30" s="1">
        <v>8.2116000000000007</v>
      </c>
      <c r="AD30" s="1">
        <v>8.7286000000000001</v>
      </c>
      <c r="AE30" s="1">
        <v>10.302</v>
      </c>
      <c r="AF30" s="1"/>
      <c r="AG30" s="1">
        <f>G30*Q30</f>
        <v>0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1" t="s">
        <v>71</v>
      </c>
      <c r="B31" s="11" t="s">
        <v>37</v>
      </c>
      <c r="C31" s="11"/>
      <c r="D31" s="11">
        <v>106.649</v>
      </c>
      <c r="E31" s="11">
        <v>106.649</v>
      </c>
      <c r="F31" s="11"/>
      <c r="G31" s="12">
        <v>0</v>
      </c>
      <c r="H31" s="11" t="e">
        <v>#N/A</v>
      </c>
      <c r="I31" s="11" t="s">
        <v>72</v>
      </c>
      <c r="J31" s="11"/>
      <c r="K31" s="11"/>
      <c r="L31" s="11">
        <f t="shared" si="2"/>
        <v>106.649</v>
      </c>
      <c r="M31" s="11">
        <f t="shared" si="3"/>
        <v>0</v>
      </c>
      <c r="N31" s="11">
        <v>106.649</v>
      </c>
      <c r="O31" s="11"/>
      <c r="P31" s="11">
        <f t="shared" si="4"/>
        <v>0</v>
      </c>
      <c r="Q31" s="13"/>
      <c r="R31" s="13"/>
      <c r="S31" s="11"/>
      <c r="T31" s="11" t="e">
        <f t="shared" si="5"/>
        <v>#DIV/0!</v>
      </c>
      <c r="U31" s="11" t="e">
        <f t="shared" si="6"/>
        <v>#DIV/0!</v>
      </c>
      <c r="V31" s="11">
        <v>0</v>
      </c>
      <c r="W31" s="11">
        <v>0</v>
      </c>
      <c r="X31" s="11">
        <v>0</v>
      </c>
      <c r="Y31" s="11">
        <v>0</v>
      </c>
      <c r="Z31" s="11">
        <v>0</v>
      </c>
      <c r="AA31" s="11">
        <v>0</v>
      </c>
      <c r="AB31" s="11">
        <v>0</v>
      </c>
      <c r="AC31" s="11">
        <v>0</v>
      </c>
      <c r="AD31" s="11">
        <v>0</v>
      </c>
      <c r="AE31" s="11">
        <v>0</v>
      </c>
      <c r="AF31" s="11"/>
      <c r="AG31" s="1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" t="s">
        <v>73</v>
      </c>
      <c r="B32" s="1" t="s">
        <v>37</v>
      </c>
      <c r="C32" s="1">
        <v>45.390999999999998</v>
      </c>
      <c r="D32" s="1">
        <v>101.232</v>
      </c>
      <c r="E32" s="1">
        <v>104.75700000000001</v>
      </c>
      <c r="F32" s="1">
        <v>37.232999999999997</v>
      </c>
      <c r="G32" s="8">
        <v>1</v>
      </c>
      <c r="H32" s="1">
        <v>50</v>
      </c>
      <c r="I32" s="1" t="s">
        <v>38</v>
      </c>
      <c r="J32" s="1"/>
      <c r="K32" s="1">
        <v>37.4</v>
      </c>
      <c r="L32" s="1">
        <f t="shared" si="2"/>
        <v>67.356999999999999</v>
      </c>
      <c r="M32" s="1">
        <f t="shared" si="3"/>
        <v>37.331000000000003</v>
      </c>
      <c r="N32" s="1">
        <v>67.426000000000002</v>
      </c>
      <c r="O32" s="1">
        <v>33.419800000000009</v>
      </c>
      <c r="P32" s="1">
        <f t="shared" si="4"/>
        <v>7.4662000000000006</v>
      </c>
      <c r="Q32" s="5">
        <f t="shared" ref="Q32:Q35" si="10">10*P32-O32-F32</f>
        <v>4.0091999999999999</v>
      </c>
      <c r="R32" s="5"/>
      <c r="S32" s="1"/>
      <c r="T32" s="1">
        <f t="shared" si="5"/>
        <v>10</v>
      </c>
      <c r="U32" s="1">
        <f t="shared" si="6"/>
        <v>9.4630200101792088</v>
      </c>
      <c r="V32" s="1">
        <v>8.3878000000000004</v>
      </c>
      <c r="W32" s="1">
        <v>7.469199999999999</v>
      </c>
      <c r="X32" s="1">
        <v>4.1340000000000003</v>
      </c>
      <c r="Y32" s="1">
        <v>4.1334</v>
      </c>
      <c r="Z32" s="1">
        <v>8.5802000000000014</v>
      </c>
      <c r="AA32" s="1">
        <v>8.5804000000000009</v>
      </c>
      <c r="AB32" s="1">
        <v>4.8761999999999999</v>
      </c>
      <c r="AC32" s="1">
        <v>5.9871999999999996</v>
      </c>
      <c r="AD32" s="1">
        <v>6.1425999999999998</v>
      </c>
      <c r="AE32" s="1">
        <v>7.0683999999999996</v>
      </c>
      <c r="AF32" s="1"/>
      <c r="AG32" s="1">
        <f>G32*Q32</f>
        <v>4.0091999999999999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" t="s">
        <v>74</v>
      </c>
      <c r="B33" s="1" t="s">
        <v>44</v>
      </c>
      <c r="C33" s="1">
        <v>167</v>
      </c>
      <c r="D33" s="1">
        <v>1266</v>
      </c>
      <c r="E33" s="1">
        <v>762</v>
      </c>
      <c r="F33" s="1">
        <v>619</v>
      </c>
      <c r="G33" s="8">
        <v>0.4</v>
      </c>
      <c r="H33" s="1">
        <v>45</v>
      </c>
      <c r="I33" s="1" t="s">
        <v>38</v>
      </c>
      <c r="J33" s="1"/>
      <c r="K33" s="1">
        <v>417</v>
      </c>
      <c r="L33" s="1">
        <f t="shared" si="2"/>
        <v>345</v>
      </c>
      <c r="M33" s="1">
        <f t="shared" si="3"/>
        <v>402</v>
      </c>
      <c r="N33" s="1">
        <v>360</v>
      </c>
      <c r="O33" s="1">
        <v>83.2</v>
      </c>
      <c r="P33" s="1">
        <f t="shared" si="4"/>
        <v>80.400000000000006</v>
      </c>
      <c r="Q33" s="5">
        <f t="shared" si="10"/>
        <v>101.79999999999995</v>
      </c>
      <c r="R33" s="5"/>
      <c r="S33" s="1"/>
      <c r="T33" s="1">
        <f t="shared" si="5"/>
        <v>10</v>
      </c>
      <c r="U33" s="1">
        <f t="shared" si="6"/>
        <v>8.7338308457711449</v>
      </c>
      <c r="V33" s="1">
        <v>83.2</v>
      </c>
      <c r="W33" s="1">
        <v>87.6</v>
      </c>
      <c r="X33" s="1">
        <v>90.8</v>
      </c>
      <c r="Y33" s="1">
        <v>81.8</v>
      </c>
      <c r="Z33" s="1">
        <v>77.8</v>
      </c>
      <c r="AA33" s="1">
        <v>82</v>
      </c>
      <c r="AB33" s="1">
        <v>64.599999999999994</v>
      </c>
      <c r="AC33" s="1">
        <v>61.2</v>
      </c>
      <c r="AD33" s="1">
        <v>69.400000000000006</v>
      </c>
      <c r="AE33" s="1">
        <v>68.400000000000006</v>
      </c>
      <c r="AF33" s="1" t="s">
        <v>41</v>
      </c>
      <c r="AG33" s="1">
        <f>G33*Q33</f>
        <v>40.719999999999985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" t="s">
        <v>75</v>
      </c>
      <c r="B34" s="1" t="s">
        <v>44</v>
      </c>
      <c r="C34" s="1">
        <v>206</v>
      </c>
      <c r="D34" s="1">
        <v>300</v>
      </c>
      <c r="E34" s="1">
        <v>272</v>
      </c>
      <c r="F34" s="1">
        <v>204</v>
      </c>
      <c r="G34" s="8">
        <v>0.45</v>
      </c>
      <c r="H34" s="1">
        <v>50</v>
      </c>
      <c r="I34" s="10" t="s">
        <v>45</v>
      </c>
      <c r="J34" s="1"/>
      <c r="K34" s="1">
        <v>276</v>
      </c>
      <c r="L34" s="1">
        <f t="shared" si="2"/>
        <v>-4</v>
      </c>
      <c r="M34" s="1">
        <f t="shared" si="3"/>
        <v>272</v>
      </c>
      <c r="N34" s="1"/>
      <c r="O34" s="1">
        <v>0</v>
      </c>
      <c r="P34" s="1">
        <f t="shared" si="4"/>
        <v>54.4</v>
      </c>
      <c r="Q34" s="5">
        <v>240</v>
      </c>
      <c r="R34" s="5"/>
      <c r="S34" s="1"/>
      <c r="T34" s="1">
        <f t="shared" si="5"/>
        <v>8.1617647058823533</v>
      </c>
      <c r="U34" s="1">
        <f t="shared" si="6"/>
        <v>3.75</v>
      </c>
      <c r="V34" s="1">
        <v>36.4</v>
      </c>
      <c r="W34" s="1">
        <v>52.8</v>
      </c>
      <c r="X34" s="1">
        <v>47.2</v>
      </c>
      <c r="Y34" s="1">
        <v>29.8</v>
      </c>
      <c r="Z34" s="1">
        <v>48.6</v>
      </c>
      <c r="AA34" s="1">
        <v>49.8</v>
      </c>
      <c r="AB34" s="1">
        <v>32.799999999999997</v>
      </c>
      <c r="AC34" s="1">
        <v>37.6</v>
      </c>
      <c r="AD34" s="1">
        <v>52.4</v>
      </c>
      <c r="AE34" s="1">
        <v>47.6</v>
      </c>
      <c r="AF34" s="1" t="s">
        <v>41</v>
      </c>
      <c r="AG34" s="1">
        <f>G34*Q34</f>
        <v>108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" t="s">
        <v>76</v>
      </c>
      <c r="B35" s="1" t="s">
        <v>44</v>
      </c>
      <c r="C35" s="1">
        <v>2</v>
      </c>
      <c r="D35" s="1">
        <v>1056</v>
      </c>
      <c r="E35" s="1">
        <v>699</v>
      </c>
      <c r="F35" s="1">
        <v>331</v>
      </c>
      <c r="G35" s="8">
        <v>0.4</v>
      </c>
      <c r="H35" s="1">
        <v>45</v>
      </c>
      <c r="I35" s="1" t="s">
        <v>38</v>
      </c>
      <c r="J35" s="1"/>
      <c r="K35" s="1">
        <v>350</v>
      </c>
      <c r="L35" s="1">
        <f t="shared" si="2"/>
        <v>349</v>
      </c>
      <c r="M35" s="1">
        <f t="shared" si="3"/>
        <v>339</v>
      </c>
      <c r="N35" s="1">
        <v>360</v>
      </c>
      <c r="O35" s="1">
        <v>0</v>
      </c>
      <c r="P35" s="1">
        <f t="shared" si="4"/>
        <v>67.8</v>
      </c>
      <c r="Q35" s="5">
        <f t="shared" si="10"/>
        <v>347</v>
      </c>
      <c r="R35" s="5"/>
      <c r="S35" s="1"/>
      <c r="T35" s="1">
        <f t="shared" si="5"/>
        <v>10</v>
      </c>
      <c r="U35" s="1">
        <f t="shared" si="6"/>
        <v>4.8820058997050149</v>
      </c>
      <c r="V35" s="1">
        <v>61.4</v>
      </c>
      <c r="W35" s="1">
        <v>75.400000000000006</v>
      </c>
      <c r="X35" s="1">
        <v>78.599999999999994</v>
      </c>
      <c r="Y35" s="1">
        <v>65.599999999999994</v>
      </c>
      <c r="Z35" s="1">
        <v>74.8</v>
      </c>
      <c r="AA35" s="1">
        <v>81</v>
      </c>
      <c r="AB35" s="1">
        <v>73.599999999999994</v>
      </c>
      <c r="AC35" s="1">
        <v>72.8</v>
      </c>
      <c r="AD35" s="1">
        <v>87.2</v>
      </c>
      <c r="AE35" s="1">
        <v>90.8</v>
      </c>
      <c r="AF35" s="1" t="s">
        <v>39</v>
      </c>
      <c r="AG35" s="1">
        <f>G35*Q35</f>
        <v>138.80000000000001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4" t="s">
        <v>77</v>
      </c>
      <c r="B36" s="14" t="s">
        <v>37</v>
      </c>
      <c r="C36" s="14"/>
      <c r="D36" s="14">
        <v>107.898</v>
      </c>
      <c r="E36" s="14">
        <v>107.898</v>
      </c>
      <c r="F36" s="14"/>
      <c r="G36" s="15">
        <v>0</v>
      </c>
      <c r="H36" s="14">
        <v>45</v>
      </c>
      <c r="I36" s="14" t="s">
        <v>38</v>
      </c>
      <c r="J36" s="14"/>
      <c r="K36" s="14"/>
      <c r="L36" s="14">
        <f t="shared" si="2"/>
        <v>107.898</v>
      </c>
      <c r="M36" s="14">
        <f t="shared" si="3"/>
        <v>0</v>
      </c>
      <c r="N36" s="14">
        <v>107.898</v>
      </c>
      <c r="O36" s="14">
        <v>0</v>
      </c>
      <c r="P36" s="14">
        <f t="shared" si="4"/>
        <v>0</v>
      </c>
      <c r="Q36" s="16"/>
      <c r="R36" s="16"/>
      <c r="S36" s="14"/>
      <c r="T36" s="14" t="e">
        <f t="shared" si="5"/>
        <v>#DIV/0!</v>
      </c>
      <c r="U36" s="14" t="e">
        <f t="shared" si="6"/>
        <v>#DIV/0!</v>
      </c>
      <c r="V36" s="14">
        <v>0</v>
      </c>
      <c r="W36" s="14">
        <v>0</v>
      </c>
      <c r="X36" s="14">
        <v>0</v>
      </c>
      <c r="Y36" s="14">
        <v>0</v>
      </c>
      <c r="Z36" s="14">
        <v>0</v>
      </c>
      <c r="AA36" s="14">
        <v>0</v>
      </c>
      <c r="AB36" s="14">
        <v>0</v>
      </c>
      <c r="AC36" s="14">
        <v>0</v>
      </c>
      <c r="AD36" s="14">
        <v>0</v>
      </c>
      <c r="AE36" s="14">
        <v>0</v>
      </c>
      <c r="AF36" s="14" t="s">
        <v>48</v>
      </c>
      <c r="AG36" s="14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4" t="s">
        <v>78</v>
      </c>
      <c r="B37" s="14" t="s">
        <v>44</v>
      </c>
      <c r="C37" s="14"/>
      <c r="D37" s="14"/>
      <c r="E37" s="14"/>
      <c r="F37" s="14"/>
      <c r="G37" s="15">
        <v>0</v>
      </c>
      <c r="H37" s="14">
        <v>45</v>
      </c>
      <c r="I37" s="14" t="s">
        <v>38</v>
      </c>
      <c r="J37" s="14"/>
      <c r="K37" s="14"/>
      <c r="L37" s="14">
        <f t="shared" si="2"/>
        <v>0</v>
      </c>
      <c r="M37" s="14">
        <f t="shared" si="3"/>
        <v>0</v>
      </c>
      <c r="N37" s="14"/>
      <c r="O37" s="14">
        <v>0</v>
      </c>
      <c r="P37" s="14">
        <f t="shared" si="4"/>
        <v>0</v>
      </c>
      <c r="Q37" s="16"/>
      <c r="R37" s="16"/>
      <c r="S37" s="14"/>
      <c r="T37" s="14" t="e">
        <f t="shared" si="5"/>
        <v>#DIV/0!</v>
      </c>
      <c r="U37" s="14" t="e">
        <f t="shared" si="6"/>
        <v>#DIV/0!</v>
      </c>
      <c r="V37" s="14">
        <v>0</v>
      </c>
      <c r="W37" s="14">
        <v>0</v>
      </c>
      <c r="X37" s="14">
        <v>0</v>
      </c>
      <c r="Y37" s="14">
        <v>0</v>
      </c>
      <c r="Z37" s="14">
        <v>0</v>
      </c>
      <c r="AA37" s="14">
        <v>0</v>
      </c>
      <c r="AB37" s="14">
        <v>0</v>
      </c>
      <c r="AC37" s="14">
        <v>0</v>
      </c>
      <c r="AD37" s="14">
        <v>0</v>
      </c>
      <c r="AE37" s="14">
        <v>0</v>
      </c>
      <c r="AF37" s="14" t="s">
        <v>79</v>
      </c>
      <c r="AG37" s="14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1" t="s">
        <v>80</v>
      </c>
      <c r="B38" s="1" t="s">
        <v>44</v>
      </c>
      <c r="C38" s="1">
        <v>367</v>
      </c>
      <c r="D38" s="1"/>
      <c r="E38" s="1">
        <v>180</v>
      </c>
      <c r="F38" s="1">
        <v>163</v>
      </c>
      <c r="G38" s="8">
        <v>0.35</v>
      </c>
      <c r="H38" s="1">
        <v>40</v>
      </c>
      <c r="I38" s="1" t="s">
        <v>38</v>
      </c>
      <c r="J38" s="1"/>
      <c r="K38" s="1">
        <v>188</v>
      </c>
      <c r="L38" s="1">
        <f t="shared" ref="L38:L69" si="11">E38-K38</f>
        <v>-8</v>
      </c>
      <c r="M38" s="1">
        <f t="shared" si="3"/>
        <v>180</v>
      </c>
      <c r="N38" s="1"/>
      <c r="O38" s="1">
        <v>0</v>
      </c>
      <c r="P38" s="1">
        <f t="shared" si="4"/>
        <v>36</v>
      </c>
      <c r="Q38" s="5">
        <f t="shared" ref="Q38:Q46" si="12">10*P38-O38-F38</f>
        <v>197</v>
      </c>
      <c r="R38" s="5"/>
      <c r="S38" s="1"/>
      <c r="T38" s="1">
        <f t="shared" si="5"/>
        <v>10</v>
      </c>
      <c r="U38" s="1">
        <f t="shared" si="6"/>
        <v>4.5277777777777777</v>
      </c>
      <c r="V38" s="1">
        <v>26.2</v>
      </c>
      <c r="W38" s="1">
        <v>11</v>
      </c>
      <c r="X38" s="1">
        <v>0.6</v>
      </c>
      <c r="Y38" s="1">
        <v>8.6</v>
      </c>
      <c r="Z38" s="1">
        <v>38.799999999999997</v>
      </c>
      <c r="AA38" s="1">
        <v>43</v>
      </c>
      <c r="AB38" s="1">
        <v>17.600000000000001</v>
      </c>
      <c r="AC38" s="1">
        <v>15</v>
      </c>
      <c r="AD38" s="1">
        <v>21</v>
      </c>
      <c r="AE38" s="1">
        <v>14.6</v>
      </c>
      <c r="AF38" s="1" t="s">
        <v>41</v>
      </c>
      <c r="AG38" s="1">
        <f>G38*Q38</f>
        <v>68.949999999999989</v>
      </c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1" t="s">
        <v>81</v>
      </c>
      <c r="B39" s="1" t="s">
        <v>37</v>
      </c>
      <c r="C39" s="1">
        <v>107.697</v>
      </c>
      <c r="D39" s="1">
        <v>194.28100000000001</v>
      </c>
      <c r="E39" s="1">
        <v>137.24100000000001</v>
      </c>
      <c r="F39" s="1">
        <v>152.73699999999999</v>
      </c>
      <c r="G39" s="8">
        <v>1</v>
      </c>
      <c r="H39" s="1">
        <v>40</v>
      </c>
      <c r="I39" s="1" t="s">
        <v>38</v>
      </c>
      <c r="J39" s="1"/>
      <c r="K39" s="1">
        <v>116.8</v>
      </c>
      <c r="L39" s="1">
        <f t="shared" si="11"/>
        <v>20.441000000000017</v>
      </c>
      <c r="M39" s="1">
        <f t="shared" si="3"/>
        <v>85.452000000000012</v>
      </c>
      <c r="N39" s="1">
        <v>51.789000000000001</v>
      </c>
      <c r="O39" s="1">
        <v>19.1936</v>
      </c>
      <c r="P39" s="1">
        <f t="shared" si="4"/>
        <v>17.090400000000002</v>
      </c>
      <c r="Q39" s="5"/>
      <c r="R39" s="5"/>
      <c r="S39" s="1"/>
      <c r="T39" s="1">
        <f t="shared" si="5"/>
        <v>10.060068810560313</v>
      </c>
      <c r="U39" s="1">
        <f t="shared" si="6"/>
        <v>10.060068810560313</v>
      </c>
      <c r="V39" s="1">
        <v>21.579599999999999</v>
      </c>
      <c r="W39" s="1">
        <v>24.1998</v>
      </c>
      <c r="X39" s="1">
        <v>15.4786</v>
      </c>
      <c r="Y39" s="1">
        <v>12.442600000000001</v>
      </c>
      <c r="Z39" s="1">
        <v>22.875800000000002</v>
      </c>
      <c r="AA39" s="1">
        <v>26.048400000000001</v>
      </c>
      <c r="AB39" s="1">
        <v>17.812999999999999</v>
      </c>
      <c r="AC39" s="1">
        <v>16.4026</v>
      </c>
      <c r="AD39" s="1">
        <v>19.106400000000001</v>
      </c>
      <c r="AE39" s="1">
        <v>19.387799999999999</v>
      </c>
      <c r="AF39" s="1"/>
      <c r="AG39" s="1">
        <f>G39*Q39</f>
        <v>0</v>
      </c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" t="s">
        <v>82</v>
      </c>
      <c r="B40" s="1" t="s">
        <v>44</v>
      </c>
      <c r="C40" s="1">
        <v>1</v>
      </c>
      <c r="D40" s="1">
        <v>186</v>
      </c>
      <c r="E40" s="1">
        <v>3</v>
      </c>
      <c r="F40" s="1">
        <v>150</v>
      </c>
      <c r="G40" s="8">
        <v>0.4</v>
      </c>
      <c r="H40" s="1">
        <v>40</v>
      </c>
      <c r="I40" s="1" t="s">
        <v>38</v>
      </c>
      <c r="J40" s="1"/>
      <c r="K40" s="1">
        <v>54</v>
      </c>
      <c r="L40" s="1">
        <f t="shared" si="11"/>
        <v>-51</v>
      </c>
      <c r="M40" s="1">
        <f t="shared" si="3"/>
        <v>3</v>
      </c>
      <c r="N40" s="1"/>
      <c r="O40" s="1">
        <v>0</v>
      </c>
      <c r="P40" s="1">
        <f t="shared" si="4"/>
        <v>0.6</v>
      </c>
      <c r="Q40" s="5"/>
      <c r="R40" s="5"/>
      <c r="S40" s="1"/>
      <c r="T40" s="1">
        <f t="shared" si="5"/>
        <v>250</v>
      </c>
      <c r="U40" s="1">
        <f t="shared" si="6"/>
        <v>250</v>
      </c>
      <c r="V40" s="1">
        <v>16.2</v>
      </c>
      <c r="W40" s="1">
        <v>18.2</v>
      </c>
      <c r="X40" s="1">
        <v>18.8</v>
      </c>
      <c r="Y40" s="1">
        <v>9.4</v>
      </c>
      <c r="Z40" s="1">
        <v>16.600000000000001</v>
      </c>
      <c r="AA40" s="1">
        <v>22.6</v>
      </c>
      <c r="AB40" s="1">
        <v>13</v>
      </c>
      <c r="AC40" s="1">
        <v>11.6</v>
      </c>
      <c r="AD40" s="1">
        <v>15</v>
      </c>
      <c r="AE40" s="1">
        <v>16.2</v>
      </c>
      <c r="AF40" s="1"/>
      <c r="AG40" s="1">
        <f>G40*Q40</f>
        <v>0</v>
      </c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1" t="s">
        <v>83</v>
      </c>
      <c r="B41" s="1" t="s">
        <v>44</v>
      </c>
      <c r="C41" s="1">
        <v>162</v>
      </c>
      <c r="D41" s="1">
        <v>348</v>
      </c>
      <c r="E41" s="1">
        <v>210</v>
      </c>
      <c r="F41" s="1">
        <v>297</v>
      </c>
      <c r="G41" s="8">
        <v>0.4</v>
      </c>
      <c r="H41" s="1">
        <v>45</v>
      </c>
      <c r="I41" s="1" t="s">
        <v>38</v>
      </c>
      <c r="J41" s="1"/>
      <c r="K41" s="1">
        <v>213</v>
      </c>
      <c r="L41" s="1">
        <f t="shared" si="11"/>
        <v>-3</v>
      </c>
      <c r="M41" s="1">
        <f t="shared" si="3"/>
        <v>210</v>
      </c>
      <c r="N41" s="1"/>
      <c r="O41" s="1">
        <v>41.6</v>
      </c>
      <c r="P41" s="1">
        <f t="shared" si="4"/>
        <v>42</v>
      </c>
      <c r="Q41" s="5">
        <f t="shared" si="12"/>
        <v>81.399999999999977</v>
      </c>
      <c r="R41" s="5"/>
      <c r="S41" s="1"/>
      <c r="T41" s="1">
        <f t="shared" si="5"/>
        <v>10</v>
      </c>
      <c r="U41" s="1">
        <f t="shared" si="6"/>
        <v>8.0619047619047617</v>
      </c>
      <c r="V41" s="1">
        <v>41.6</v>
      </c>
      <c r="W41" s="1">
        <v>40.6</v>
      </c>
      <c r="X41" s="1">
        <v>24</v>
      </c>
      <c r="Y41" s="1">
        <v>23.6</v>
      </c>
      <c r="Z41" s="1">
        <v>36.799999999999997</v>
      </c>
      <c r="AA41" s="1">
        <v>36.4</v>
      </c>
      <c r="AB41" s="1">
        <v>22.8</v>
      </c>
      <c r="AC41" s="1">
        <v>18.2</v>
      </c>
      <c r="AD41" s="1">
        <v>22.8</v>
      </c>
      <c r="AE41" s="1">
        <v>27</v>
      </c>
      <c r="AF41" s="1"/>
      <c r="AG41" s="1">
        <f>G41*Q41</f>
        <v>32.559999999999995</v>
      </c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" t="s">
        <v>84</v>
      </c>
      <c r="B42" s="1" t="s">
        <v>37</v>
      </c>
      <c r="C42" s="1">
        <v>72.328000000000003</v>
      </c>
      <c r="D42" s="1">
        <v>223.20699999999999</v>
      </c>
      <c r="E42" s="1">
        <v>109.84</v>
      </c>
      <c r="F42" s="1">
        <v>179.41300000000001</v>
      </c>
      <c r="G42" s="8">
        <v>1</v>
      </c>
      <c r="H42" s="1">
        <v>40</v>
      </c>
      <c r="I42" s="1" t="s">
        <v>38</v>
      </c>
      <c r="J42" s="1"/>
      <c r="K42" s="1">
        <v>79.900000000000006</v>
      </c>
      <c r="L42" s="1">
        <f t="shared" si="11"/>
        <v>29.939999999999998</v>
      </c>
      <c r="M42" s="1">
        <f t="shared" si="3"/>
        <v>66.263000000000005</v>
      </c>
      <c r="N42" s="1">
        <v>43.576999999999998</v>
      </c>
      <c r="O42" s="1">
        <v>66.253200000000007</v>
      </c>
      <c r="P42" s="1">
        <f t="shared" si="4"/>
        <v>13.252600000000001</v>
      </c>
      <c r="Q42" s="5"/>
      <c r="R42" s="5"/>
      <c r="S42" s="1"/>
      <c r="T42" s="1">
        <f t="shared" si="5"/>
        <v>18.537207793187751</v>
      </c>
      <c r="U42" s="1">
        <f t="shared" si="6"/>
        <v>18.537207793187751</v>
      </c>
      <c r="V42" s="1">
        <v>25.706399999999999</v>
      </c>
      <c r="W42" s="1">
        <v>26.713799999999999</v>
      </c>
      <c r="X42" s="1">
        <v>11.413399999999999</v>
      </c>
      <c r="Y42" s="1">
        <v>9.2433999999999994</v>
      </c>
      <c r="Z42" s="1">
        <v>9.6864000000000008</v>
      </c>
      <c r="AA42" s="1">
        <v>12.0718</v>
      </c>
      <c r="AB42" s="1">
        <v>15.584199999999999</v>
      </c>
      <c r="AC42" s="1">
        <v>14.6602</v>
      </c>
      <c r="AD42" s="1">
        <v>15.516400000000001</v>
      </c>
      <c r="AE42" s="1">
        <v>14.808999999999999</v>
      </c>
      <c r="AF42" s="1"/>
      <c r="AG42" s="1">
        <f>G42*Q42</f>
        <v>0</v>
      </c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" t="s">
        <v>85</v>
      </c>
      <c r="B43" s="1" t="s">
        <v>44</v>
      </c>
      <c r="C43" s="1">
        <v>-2</v>
      </c>
      <c r="D43" s="1">
        <v>230</v>
      </c>
      <c r="E43" s="1">
        <v>114</v>
      </c>
      <c r="F43" s="1">
        <v>104</v>
      </c>
      <c r="G43" s="8">
        <v>0.35</v>
      </c>
      <c r="H43" s="1">
        <v>40</v>
      </c>
      <c r="I43" s="1" t="s">
        <v>38</v>
      </c>
      <c r="J43" s="1"/>
      <c r="K43" s="1">
        <v>120</v>
      </c>
      <c r="L43" s="1">
        <f t="shared" si="11"/>
        <v>-6</v>
      </c>
      <c r="M43" s="1">
        <f t="shared" si="3"/>
        <v>114</v>
      </c>
      <c r="N43" s="1"/>
      <c r="O43" s="1">
        <v>0</v>
      </c>
      <c r="P43" s="1">
        <f t="shared" si="4"/>
        <v>22.8</v>
      </c>
      <c r="Q43" s="5">
        <f t="shared" si="12"/>
        <v>124</v>
      </c>
      <c r="R43" s="5"/>
      <c r="S43" s="1"/>
      <c r="T43" s="1">
        <f t="shared" si="5"/>
        <v>10</v>
      </c>
      <c r="U43" s="1">
        <f t="shared" si="6"/>
        <v>4.5614035087719298</v>
      </c>
      <c r="V43" s="1">
        <v>14</v>
      </c>
      <c r="W43" s="1">
        <v>16.399999999999999</v>
      </c>
      <c r="X43" s="1">
        <v>24.2</v>
      </c>
      <c r="Y43" s="1">
        <v>23.4</v>
      </c>
      <c r="Z43" s="1">
        <v>11.6</v>
      </c>
      <c r="AA43" s="1">
        <v>11.4</v>
      </c>
      <c r="AB43" s="1">
        <v>20.2</v>
      </c>
      <c r="AC43" s="1">
        <v>21.2</v>
      </c>
      <c r="AD43" s="1">
        <v>19</v>
      </c>
      <c r="AE43" s="1">
        <v>14.8</v>
      </c>
      <c r="AF43" s="1"/>
      <c r="AG43" s="1">
        <f>G43*Q43</f>
        <v>43.4</v>
      </c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" t="s">
        <v>86</v>
      </c>
      <c r="B44" s="1" t="s">
        <v>44</v>
      </c>
      <c r="C44" s="1">
        <v>250</v>
      </c>
      <c r="D44" s="1">
        <v>528</v>
      </c>
      <c r="E44" s="1">
        <v>540</v>
      </c>
      <c r="F44" s="1">
        <v>231</v>
      </c>
      <c r="G44" s="8">
        <v>0.4</v>
      </c>
      <c r="H44" s="1">
        <v>40</v>
      </c>
      <c r="I44" s="10" t="s">
        <v>45</v>
      </c>
      <c r="J44" s="1"/>
      <c r="K44" s="1">
        <v>324</v>
      </c>
      <c r="L44" s="1">
        <f t="shared" si="11"/>
        <v>216</v>
      </c>
      <c r="M44" s="1">
        <f t="shared" si="3"/>
        <v>240</v>
      </c>
      <c r="N44" s="1">
        <v>300</v>
      </c>
      <c r="O44" s="1">
        <v>407.8</v>
      </c>
      <c r="P44" s="1">
        <f t="shared" si="4"/>
        <v>48</v>
      </c>
      <c r="Q44" s="5"/>
      <c r="R44" s="5"/>
      <c r="S44" s="1"/>
      <c r="T44" s="1">
        <f t="shared" si="5"/>
        <v>13.308333333333332</v>
      </c>
      <c r="U44" s="1">
        <f t="shared" si="6"/>
        <v>13.308333333333332</v>
      </c>
      <c r="V44" s="1">
        <v>69.599999999999994</v>
      </c>
      <c r="W44" s="1">
        <v>49.2</v>
      </c>
      <c r="X44" s="1">
        <v>27.2</v>
      </c>
      <c r="Y44" s="1">
        <v>44.8</v>
      </c>
      <c r="Z44" s="1">
        <v>67.8</v>
      </c>
      <c r="AA44" s="1">
        <v>71</v>
      </c>
      <c r="AB44" s="1">
        <v>50.6</v>
      </c>
      <c r="AC44" s="1">
        <v>47</v>
      </c>
      <c r="AD44" s="1">
        <v>28</v>
      </c>
      <c r="AE44" s="1">
        <v>25.2</v>
      </c>
      <c r="AF44" s="1" t="s">
        <v>41</v>
      </c>
      <c r="AG44" s="1">
        <f>G44*Q44</f>
        <v>0</v>
      </c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" t="s">
        <v>87</v>
      </c>
      <c r="B45" s="1" t="s">
        <v>37</v>
      </c>
      <c r="C45" s="1">
        <v>27.853999999999999</v>
      </c>
      <c r="D45" s="1">
        <v>54.277000000000001</v>
      </c>
      <c r="E45" s="1">
        <v>25.74</v>
      </c>
      <c r="F45" s="1">
        <v>56.390999999999998</v>
      </c>
      <c r="G45" s="8">
        <v>1</v>
      </c>
      <c r="H45" s="1">
        <v>50</v>
      </c>
      <c r="I45" s="1" t="s">
        <v>38</v>
      </c>
      <c r="J45" s="1"/>
      <c r="K45" s="1">
        <v>26.35</v>
      </c>
      <c r="L45" s="1">
        <f t="shared" si="11"/>
        <v>-0.61000000000000298</v>
      </c>
      <c r="M45" s="1">
        <f t="shared" si="3"/>
        <v>25.74</v>
      </c>
      <c r="N45" s="1"/>
      <c r="O45" s="1">
        <v>14.243999999999989</v>
      </c>
      <c r="P45" s="1">
        <f t="shared" si="4"/>
        <v>5.1479999999999997</v>
      </c>
      <c r="Q45" s="5"/>
      <c r="R45" s="5"/>
      <c r="S45" s="1"/>
      <c r="T45" s="1">
        <f t="shared" si="5"/>
        <v>13.720862470862469</v>
      </c>
      <c r="U45" s="1">
        <f t="shared" si="6"/>
        <v>13.720862470862469</v>
      </c>
      <c r="V45" s="1">
        <v>7.4239999999999986</v>
      </c>
      <c r="W45" s="1">
        <v>7.1555999999999997</v>
      </c>
      <c r="X45" s="1">
        <v>2.9196</v>
      </c>
      <c r="Y45" s="1">
        <v>3.3311999999999999</v>
      </c>
      <c r="Z45" s="1">
        <v>5.8235999999999999</v>
      </c>
      <c r="AA45" s="1">
        <v>6.4995999999999992</v>
      </c>
      <c r="AB45" s="1">
        <v>4.8727999999999998</v>
      </c>
      <c r="AC45" s="1">
        <v>4.0528000000000004</v>
      </c>
      <c r="AD45" s="1">
        <v>3.8360000000000012</v>
      </c>
      <c r="AE45" s="1">
        <v>4.1020000000000003</v>
      </c>
      <c r="AF45" s="1"/>
      <c r="AG45" s="1">
        <f>G45*Q45</f>
        <v>0</v>
      </c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" t="s">
        <v>88</v>
      </c>
      <c r="B46" s="1" t="s">
        <v>37</v>
      </c>
      <c r="C46" s="1">
        <v>42.235999999999997</v>
      </c>
      <c r="D46" s="1">
        <v>162.55699999999999</v>
      </c>
      <c r="E46" s="1">
        <v>62.738</v>
      </c>
      <c r="F46" s="1">
        <v>142.05500000000001</v>
      </c>
      <c r="G46" s="8">
        <v>1</v>
      </c>
      <c r="H46" s="1">
        <v>50</v>
      </c>
      <c r="I46" s="1" t="s">
        <v>38</v>
      </c>
      <c r="J46" s="1"/>
      <c r="K46" s="1">
        <v>70.5</v>
      </c>
      <c r="L46" s="1">
        <f t="shared" si="11"/>
        <v>-7.7620000000000005</v>
      </c>
      <c r="M46" s="1">
        <f t="shared" si="3"/>
        <v>62.738</v>
      </c>
      <c r="N46" s="1"/>
      <c r="O46" s="1">
        <v>33.143999999999977</v>
      </c>
      <c r="P46" s="1">
        <f t="shared" si="4"/>
        <v>12.547599999999999</v>
      </c>
      <c r="Q46" s="5"/>
      <c r="R46" s="5"/>
      <c r="S46" s="1"/>
      <c r="T46" s="1">
        <f t="shared" si="5"/>
        <v>13.962749848576619</v>
      </c>
      <c r="U46" s="1">
        <f t="shared" si="6"/>
        <v>13.962749848576619</v>
      </c>
      <c r="V46" s="1">
        <v>19.765799999999999</v>
      </c>
      <c r="W46" s="1">
        <v>21.958200000000001</v>
      </c>
      <c r="X46" s="1">
        <v>12.6904</v>
      </c>
      <c r="Y46" s="1">
        <v>9.7119999999999997</v>
      </c>
      <c r="Z46" s="1">
        <v>15.1114</v>
      </c>
      <c r="AA46" s="1">
        <v>16.452200000000001</v>
      </c>
      <c r="AB46" s="1">
        <v>12.096</v>
      </c>
      <c r="AC46" s="1">
        <v>12.368</v>
      </c>
      <c r="AD46" s="1">
        <v>15.545199999999999</v>
      </c>
      <c r="AE46" s="1">
        <v>16.883600000000001</v>
      </c>
      <c r="AF46" s="1"/>
      <c r="AG46" s="1">
        <f>G46*Q46</f>
        <v>0</v>
      </c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1" t="s">
        <v>89</v>
      </c>
      <c r="B47" s="11" t="s">
        <v>37</v>
      </c>
      <c r="C47" s="11"/>
      <c r="D47" s="11">
        <v>43.05</v>
      </c>
      <c r="E47" s="11">
        <v>43.05</v>
      </c>
      <c r="F47" s="11"/>
      <c r="G47" s="12">
        <v>0</v>
      </c>
      <c r="H47" s="11" t="e">
        <v>#N/A</v>
      </c>
      <c r="I47" s="11" t="s">
        <v>72</v>
      </c>
      <c r="J47" s="11"/>
      <c r="K47" s="11"/>
      <c r="L47" s="11">
        <f t="shared" si="11"/>
        <v>43.05</v>
      </c>
      <c r="M47" s="11">
        <f t="shared" si="3"/>
        <v>0</v>
      </c>
      <c r="N47" s="11">
        <v>43.05</v>
      </c>
      <c r="O47" s="11"/>
      <c r="P47" s="11">
        <f t="shared" si="4"/>
        <v>0</v>
      </c>
      <c r="Q47" s="13"/>
      <c r="R47" s="13"/>
      <c r="S47" s="11"/>
      <c r="T47" s="11" t="e">
        <f t="shared" si="5"/>
        <v>#DIV/0!</v>
      </c>
      <c r="U47" s="11" t="e">
        <f t="shared" si="6"/>
        <v>#DIV/0!</v>
      </c>
      <c r="V47" s="11">
        <v>0</v>
      </c>
      <c r="W47" s="11">
        <v>0</v>
      </c>
      <c r="X47" s="11">
        <v>0</v>
      </c>
      <c r="Y47" s="11">
        <v>0</v>
      </c>
      <c r="Z47" s="11">
        <v>0</v>
      </c>
      <c r="AA47" s="11">
        <v>0</v>
      </c>
      <c r="AB47" s="11">
        <v>0</v>
      </c>
      <c r="AC47" s="11">
        <v>0</v>
      </c>
      <c r="AD47" s="11">
        <v>0</v>
      </c>
      <c r="AE47" s="11">
        <v>0</v>
      </c>
      <c r="AF47" s="11"/>
      <c r="AG47" s="1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" t="s">
        <v>90</v>
      </c>
      <c r="B48" s="1" t="s">
        <v>37</v>
      </c>
      <c r="C48" s="1">
        <v>61.494999999999997</v>
      </c>
      <c r="D48" s="1">
        <v>214.958</v>
      </c>
      <c r="E48" s="1">
        <v>59.725999999999999</v>
      </c>
      <c r="F48" s="1">
        <v>213.82599999999999</v>
      </c>
      <c r="G48" s="8">
        <v>1</v>
      </c>
      <c r="H48" s="1">
        <v>40</v>
      </c>
      <c r="I48" s="1" t="s">
        <v>38</v>
      </c>
      <c r="J48" s="1"/>
      <c r="K48" s="1">
        <v>53.6</v>
      </c>
      <c r="L48" s="1">
        <f t="shared" si="11"/>
        <v>6.1259999999999977</v>
      </c>
      <c r="M48" s="1">
        <f t="shared" si="3"/>
        <v>59.725999999999999</v>
      </c>
      <c r="N48" s="1"/>
      <c r="O48" s="1">
        <v>179.7842</v>
      </c>
      <c r="P48" s="1">
        <f t="shared" si="4"/>
        <v>11.9452</v>
      </c>
      <c r="Q48" s="5"/>
      <c r="R48" s="5"/>
      <c r="S48" s="1"/>
      <c r="T48" s="1">
        <f t="shared" si="5"/>
        <v>32.951327729966849</v>
      </c>
      <c r="U48" s="1">
        <f t="shared" si="6"/>
        <v>32.951327729966849</v>
      </c>
      <c r="V48" s="1">
        <v>37.424599999999998</v>
      </c>
      <c r="W48" s="1">
        <v>35.886200000000002</v>
      </c>
      <c r="X48" s="1">
        <v>12.054399999999999</v>
      </c>
      <c r="Y48" s="1">
        <v>8.8424000000000014</v>
      </c>
      <c r="Z48" s="1">
        <v>31.087199999999999</v>
      </c>
      <c r="AA48" s="1">
        <v>43.195</v>
      </c>
      <c r="AB48" s="1">
        <v>24.3354</v>
      </c>
      <c r="AC48" s="1">
        <v>13.662599999999999</v>
      </c>
      <c r="AD48" s="1">
        <v>14.385400000000001</v>
      </c>
      <c r="AE48" s="1">
        <v>19.677600000000002</v>
      </c>
      <c r="AF48" s="1"/>
      <c r="AG48" s="1">
        <f>G48*Q48</f>
        <v>0</v>
      </c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" t="s">
        <v>91</v>
      </c>
      <c r="B49" s="1" t="s">
        <v>44</v>
      </c>
      <c r="C49" s="1">
        <v>102</v>
      </c>
      <c r="D49" s="1">
        <v>490</v>
      </c>
      <c r="E49" s="1">
        <v>112</v>
      </c>
      <c r="F49" s="1">
        <v>460</v>
      </c>
      <c r="G49" s="8">
        <v>0.45</v>
      </c>
      <c r="H49" s="1">
        <v>50</v>
      </c>
      <c r="I49" s="1" t="s">
        <v>38</v>
      </c>
      <c r="J49" s="1"/>
      <c r="K49" s="1">
        <v>156</v>
      </c>
      <c r="L49" s="1">
        <f t="shared" si="11"/>
        <v>-44</v>
      </c>
      <c r="M49" s="1">
        <f t="shared" si="3"/>
        <v>112</v>
      </c>
      <c r="N49" s="1"/>
      <c r="O49" s="1">
        <v>0</v>
      </c>
      <c r="P49" s="1">
        <f t="shared" si="4"/>
        <v>22.4</v>
      </c>
      <c r="Q49" s="5"/>
      <c r="R49" s="5"/>
      <c r="S49" s="1"/>
      <c r="T49" s="1">
        <f t="shared" si="5"/>
        <v>20.535714285714288</v>
      </c>
      <c r="U49" s="1">
        <f t="shared" si="6"/>
        <v>20.535714285714288</v>
      </c>
      <c r="V49" s="1">
        <v>36.200000000000003</v>
      </c>
      <c r="W49" s="1">
        <v>48.4</v>
      </c>
      <c r="X49" s="1">
        <v>41.8</v>
      </c>
      <c r="Y49" s="1">
        <v>22.8</v>
      </c>
      <c r="Z49" s="1">
        <v>37</v>
      </c>
      <c r="AA49" s="1">
        <v>48.8</v>
      </c>
      <c r="AB49" s="1">
        <v>27.2</v>
      </c>
      <c r="AC49" s="1">
        <v>25.8</v>
      </c>
      <c r="AD49" s="1">
        <v>38.6</v>
      </c>
      <c r="AE49" s="1">
        <v>30.2</v>
      </c>
      <c r="AF49" s="1"/>
      <c r="AG49" s="1">
        <f>G49*Q49</f>
        <v>0</v>
      </c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0" t="s">
        <v>92</v>
      </c>
      <c r="B50" s="1" t="s">
        <v>37</v>
      </c>
      <c r="C50" s="1"/>
      <c r="D50" s="1"/>
      <c r="E50" s="1"/>
      <c r="F50" s="1"/>
      <c r="G50" s="8">
        <v>1</v>
      </c>
      <c r="H50" s="1">
        <v>40</v>
      </c>
      <c r="I50" s="1" t="s">
        <v>38</v>
      </c>
      <c r="J50" s="1"/>
      <c r="K50" s="1"/>
      <c r="L50" s="1">
        <f t="shared" si="11"/>
        <v>0</v>
      </c>
      <c r="M50" s="1">
        <f t="shared" si="3"/>
        <v>0</v>
      </c>
      <c r="N50" s="1"/>
      <c r="O50" s="10"/>
      <c r="P50" s="1">
        <f t="shared" si="4"/>
        <v>0</v>
      </c>
      <c r="Q50" s="17">
        <v>4</v>
      </c>
      <c r="R50" s="5"/>
      <c r="S50" s="1"/>
      <c r="T50" s="1" t="e">
        <f t="shared" si="5"/>
        <v>#DIV/0!</v>
      </c>
      <c r="U50" s="1" t="e">
        <f t="shared" si="6"/>
        <v>#DIV/0!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0" t="s">
        <v>93</v>
      </c>
      <c r="AG50" s="1">
        <f>G50*Q50</f>
        <v>4</v>
      </c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" t="s">
        <v>94</v>
      </c>
      <c r="B51" s="1" t="s">
        <v>44</v>
      </c>
      <c r="C51" s="1">
        <v>67</v>
      </c>
      <c r="D51" s="1">
        <v>198</v>
      </c>
      <c r="E51" s="1">
        <v>110</v>
      </c>
      <c r="F51" s="1">
        <v>122</v>
      </c>
      <c r="G51" s="8">
        <v>0.4</v>
      </c>
      <c r="H51" s="1">
        <v>40</v>
      </c>
      <c r="I51" s="1" t="s">
        <v>38</v>
      </c>
      <c r="J51" s="1"/>
      <c r="K51" s="1">
        <v>208</v>
      </c>
      <c r="L51" s="1">
        <f t="shared" si="11"/>
        <v>-98</v>
      </c>
      <c r="M51" s="1">
        <f t="shared" si="3"/>
        <v>110</v>
      </c>
      <c r="N51" s="1"/>
      <c r="O51" s="1">
        <v>94</v>
      </c>
      <c r="P51" s="1">
        <f t="shared" si="4"/>
        <v>22</v>
      </c>
      <c r="Q51" s="5">
        <v>8</v>
      </c>
      <c r="R51" s="5"/>
      <c r="S51" s="1"/>
      <c r="T51" s="1">
        <f t="shared" si="5"/>
        <v>10.181818181818182</v>
      </c>
      <c r="U51" s="1">
        <f t="shared" si="6"/>
        <v>9.8181818181818183</v>
      </c>
      <c r="V51" s="1">
        <v>28</v>
      </c>
      <c r="W51" s="1">
        <v>24.2</v>
      </c>
      <c r="X51" s="1">
        <v>21.2</v>
      </c>
      <c r="Y51" s="1">
        <v>20.399999999999999</v>
      </c>
      <c r="Z51" s="1">
        <v>25.4</v>
      </c>
      <c r="AA51" s="1">
        <v>25.8</v>
      </c>
      <c r="AB51" s="1">
        <v>17</v>
      </c>
      <c r="AC51" s="1">
        <v>18</v>
      </c>
      <c r="AD51" s="1">
        <v>16.2</v>
      </c>
      <c r="AE51" s="1">
        <v>16.2</v>
      </c>
      <c r="AF51" s="1"/>
      <c r="AG51" s="1">
        <f>G51*Q51</f>
        <v>3.2</v>
      </c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" t="s">
        <v>95</v>
      </c>
      <c r="B52" s="1" t="s">
        <v>44</v>
      </c>
      <c r="C52" s="1">
        <v>155</v>
      </c>
      <c r="D52" s="1">
        <v>54</v>
      </c>
      <c r="E52" s="1">
        <v>166</v>
      </c>
      <c r="F52" s="1">
        <v>39</v>
      </c>
      <c r="G52" s="8">
        <v>0.4</v>
      </c>
      <c r="H52" s="1">
        <v>40</v>
      </c>
      <c r="I52" s="1" t="s">
        <v>38</v>
      </c>
      <c r="J52" s="1"/>
      <c r="K52" s="1">
        <v>217</v>
      </c>
      <c r="L52" s="1">
        <f t="shared" si="11"/>
        <v>-51</v>
      </c>
      <c r="M52" s="1">
        <f t="shared" si="3"/>
        <v>166</v>
      </c>
      <c r="N52" s="1"/>
      <c r="O52" s="1">
        <v>202.6</v>
      </c>
      <c r="P52" s="1">
        <f t="shared" si="4"/>
        <v>33.200000000000003</v>
      </c>
      <c r="Q52" s="5">
        <f t="shared" ref="Q48:Q52" si="13">10*P52-O52-F52</f>
        <v>90.4</v>
      </c>
      <c r="R52" s="5"/>
      <c r="S52" s="1"/>
      <c r="T52" s="1">
        <f t="shared" si="5"/>
        <v>10</v>
      </c>
      <c r="U52" s="1">
        <f t="shared" si="6"/>
        <v>7.2771084337349388</v>
      </c>
      <c r="V52" s="1">
        <v>31.6</v>
      </c>
      <c r="W52" s="1">
        <v>18</v>
      </c>
      <c r="X52" s="1">
        <v>17</v>
      </c>
      <c r="Y52" s="1">
        <v>27</v>
      </c>
      <c r="Z52" s="1">
        <v>30.4</v>
      </c>
      <c r="AA52" s="1">
        <v>29.8</v>
      </c>
      <c r="AB52" s="1">
        <v>21.6</v>
      </c>
      <c r="AC52" s="1">
        <v>19.399999999999999</v>
      </c>
      <c r="AD52" s="1">
        <v>16.399999999999999</v>
      </c>
      <c r="AE52" s="1">
        <v>20.6</v>
      </c>
      <c r="AF52" s="1"/>
      <c r="AG52" s="1">
        <f>G52*Q52</f>
        <v>36.160000000000004</v>
      </c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4" t="s">
        <v>96</v>
      </c>
      <c r="B53" s="14" t="s">
        <v>37</v>
      </c>
      <c r="C53" s="14"/>
      <c r="D53" s="14"/>
      <c r="E53" s="14"/>
      <c r="F53" s="14"/>
      <c r="G53" s="15">
        <v>0</v>
      </c>
      <c r="H53" s="14">
        <v>50</v>
      </c>
      <c r="I53" s="14" t="s">
        <v>38</v>
      </c>
      <c r="J53" s="14"/>
      <c r="K53" s="14"/>
      <c r="L53" s="14">
        <f t="shared" si="11"/>
        <v>0</v>
      </c>
      <c r="M53" s="14">
        <f t="shared" si="3"/>
        <v>0</v>
      </c>
      <c r="N53" s="14"/>
      <c r="O53" s="14">
        <v>0</v>
      </c>
      <c r="P53" s="14">
        <f t="shared" si="4"/>
        <v>0</v>
      </c>
      <c r="Q53" s="16"/>
      <c r="R53" s="16"/>
      <c r="S53" s="14"/>
      <c r="T53" s="14" t="e">
        <f t="shared" si="5"/>
        <v>#DIV/0!</v>
      </c>
      <c r="U53" s="14" t="e">
        <f t="shared" si="6"/>
        <v>#DIV/0!</v>
      </c>
      <c r="V53" s="14">
        <v>0</v>
      </c>
      <c r="W53" s="14">
        <v>0</v>
      </c>
      <c r="X53" s="14">
        <v>0</v>
      </c>
      <c r="Y53" s="14">
        <v>0</v>
      </c>
      <c r="Z53" s="14">
        <v>0</v>
      </c>
      <c r="AA53" s="14">
        <v>0</v>
      </c>
      <c r="AB53" s="14">
        <v>0</v>
      </c>
      <c r="AC53" s="14">
        <v>0</v>
      </c>
      <c r="AD53" s="14">
        <v>0</v>
      </c>
      <c r="AE53" s="14">
        <v>0</v>
      </c>
      <c r="AF53" s="14" t="s">
        <v>48</v>
      </c>
      <c r="AG53" s="14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 t="s">
        <v>97</v>
      </c>
      <c r="B54" s="1" t="s">
        <v>37</v>
      </c>
      <c r="C54" s="1">
        <v>67.454999999999998</v>
      </c>
      <c r="D54" s="1">
        <v>130.905</v>
      </c>
      <c r="E54" s="1">
        <v>76.16</v>
      </c>
      <c r="F54" s="1">
        <v>122.2</v>
      </c>
      <c r="G54" s="8">
        <v>1</v>
      </c>
      <c r="H54" s="1">
        <v>50</v>
      </c>
      <c r="I54" s="1" t="s">
        <v>38</v>
      </c>
      <c r="J54" s="1"/>
      <c r="K54" s="1">
        <v>77.099999999999994</v>
      </c>
      <c r="L54" s="1">
        <f t="shared" si="11"/>
        <v>-0.93999999999999773</v>
      </c>
      <c r="M54" s="1">
        <f t="shared" si="3"/>
        <v>76.16</v>
      </c>
      <c r="N54" s="1"/>
      <c r="O54" s="1">
        <v>53.030000000000022</v>
      </c>
      <c r="P54" s="1">
        <f t="shared" si="4"/>
        <v>15.231999999999999</v>
      </c>
      <c r="Q54" s="5"/>
      <c r="R54" s="5"/>
      <c r="S54" s="1"/>
      <c r="T54" s="1">
        <f t="shared" si="5"/>
        <v>11.504070378151262</v>
      </c>
      <c r="U54" s="1">
        <f t="shared" si="6"/>
        <v>11.504070378151262</v>
      </c>
      <c r="V54" s="1">
        <v>19.489999999999998</v>
      </c>
      <c r="W54" s="1">
        <v>18.152000000000001</v>
      </c>
      <c r="X54" s="1">
        <v>13.340400000000001</v>
      </c>
      <c r="Y54" s="1">
        <v>14.2676</v>
      </c>
      <c r="Z54" s="1">
        <v>16.556799999999999</v>
      </c>
      <c r="AA54" s="1">
        <v>16.429200000000002</v>
      </c>
      <c r="AB54" s="1">
        <v>11.76</v>
      </c>
      <c r="AC54" s="1">
        <v>11.516</v>
      </c>
      <c r="AD54" s="1">
        <v>16.7742</v>
      </c>
      <c r="AE54" s="1">
        <v>15.9406</v>
      </c>
      <c r="AF54" s="1"/>
      <c r="AG54" s="1">
        <f>G54*Q54</f>
        <v>0</v>
      </c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" t="s">
        <v>98</v>
      </c>
      <c r="B55" s="1" t="s">
        <v>37</v>
      </c>
      <c r="C55" s="1">
        <v>10.851000000000001</v>
      </c>
      <c r="D55" s="1">
        <v>21.559000000000001</v>
      </c>
      <c r="E55" s="1">
        <v>15.868</v>
      </c>
      <c r="F55" s="1">
        <v>16.141999999999999</v>
      </c>
      <c r="G55" s="8">
        <v>1</v>
      </c>
      <c r="H55" s="1">
        <v>50</v>
      </c>
      <c r="I55" s="1" t="s">
        <v>38</v>
      </c>
      <c r="J55" s="1"/>
      <c r="K55" s="1">
        <v>16.75</v>
      </c>
      <c r="L55" s="1">
        <f t="shared" si="11"/>
        <v>-0.88199999999999967</v>
      </c>
      <c r="M55" s="1">
        <f t="shared" si="3"/>
        <v>15.868</v>
      </c>
      <c r="N55" s="1"/>
      <c r="O55" s="1">
        <v>11.55520000000001</v>
      </c>
      <c r="P55" s="1">
        <f t="shared" si="4"/>
        <v>3.1736</v>
      </c>
      <c r="Q55" s="5">
        <f t="shared" ref="Q54:Q56" si="14">10*P55-O55-F55</f>
        <v>4.0387999999999913</v>
      </c>
      <c r="R55" s="5"/>
      <c r="S55" s="1"/>
      <c r="T55" s="1">
        <f t="shared" si="5"/>
        <v>10</v>
      </c>
      <c r="U55" s="1">
        <f t="shared" si="6"/>
        <v>8.7273758507688459</v>
      </c>
      <c r="V55" s="1">
        <v>4.2292000000000014</v>
      </c>
      <c r="W55" s="1">
        <v>4.0396000000000001</v>
      </c>
      <c r="X55" s="1">
        <v>2.1880000000000002</v>
      </c>
      <c r="Y55" s="1">
        <v>2.7364000000000002</v>
      </c>
      <c r="Z55" s="1">
        <v>2.7372000000000001</v>
      </c>
      <c r="AA55" s="1">
        <v>3.5583999999999998</v>
      </c>
      <c r="AB55" s="1">
        <v>3.2744</v>
      </c>
      <c r="AC55" s="1">
        <v>2.1772</v>
      </c>
      <c r="AD55" s="1">
        <v>2.7320000000000002</v>
      </c>
      <c r="AE55" s="1">
        <v>3.0015999999999998</v>
      </c>
      <c r="AF55" s="1"/>
      <c r="AG55" s="1">
        <f>G55*Q55</f>
        <v>4.0387999999999913</v>
      </c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 t="s">
        <v>99</v>
      </c>
      <c r="B56" s="1" t="s">
        <v>44</v>
      </c>
      <c r="C56" s="1"/>
      <c r="D56" s="1">
        <v>20</v>
      </c>
      <c r="E56" s="1"/>
      <c r="F56" s="1">
        <v>20</v>
      </c>
      <c r="G56" s="8">
        <v>0.4</v>
      </c>
      <c r="H56" s="1">
        <v>50</v>
      </c>
      <c r="I56" s="1" t="s">
        <v>38</v>
      </c>
      <c r="J56" s="1"/>
      <c r="K56" s="1"/>
      <c r="L56" s="1">
        <f t="shared" si="11"/>
        <v>0</v>
      </c>
      <c r="M56" s="1">
        <f t="shared" si="3"/>
        <v>0</v>
      </c>
      <c r="N56" s="1"/>
      <c r="O56" s="1">
        <v>0</v>
      </c>
      <c r="P56" s="1">
        <f t="shared" si="4"/>
        <v>0</v>
      </c>
      <c r="Q56" s="5"/>
      <c r="R56" s="5"/>
      <c r="S56" s="1"/>
      <c r="T56" s="1" t="e">
        <f t="shared" si="5"/>
        <v>#DIV/0!</v>
      </c>
      <c r="U56" s="1" t="e">
        <f t="shared" si="6"/>
        <v>#DIV/0!</v>
      </c>
      <c r="V56" s="1">
        <v>0</v>
      </c>
      <c r="W56" s="1">
        <v>0</v>
      </c>
      <c r="X56" s="1">
        <v>0</v>
      </c>
      <c r="Y56" s="1">
        <v>0</v>
      </c>
      <c r="Z56" s="1">
        <v>0</v>
      </c>
      <c r="AA56" s="1">
        <v>0</v>
      </c>
      <c r="AB56" s="1">
        <v>0</v>
      </c>
      <c r="AC56" s="1">
        <v>0</v>
      </c>
      <c r="AD56" s="1">
        <v>0</v>
      </c>
      <c r="AE56" s="1">
        <v>0</v>
      </c>
      <c r="AF56" s="1" t="s">
        <v>100</v>
      </c>
      <c r="AG56" s="1">
        <f>G56*Q56</f>
        <v>0</v>
      </c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1" t="s">
        <v>101</v>
      </c>
      <c r="B57" s="11" t="s">
        <v>37</v>
      </c>
      <c r="C57" s="11"/>
      <c r="D57" s="11">
        <v>106.449</v>
      </c>
      <c r="E57" s="11">
        <v>106.449</v>
      </c>
      <c r="F57" s="11"/>
      <c r="G57" s="12">
        <v>0</v>
      </c>
      <c r="H57" s="11" t="e">
        <v>#N/A</v>
      </c>
      <c r="I57" s="11" t="s">
        <v>72</v>
      </c>
      <c r="J57" s="11"/>
      <c r="K57" s="11"/>
      <c r="L57" s="11">
        <f t="shared" si="11"/>
        <v>106.449</v>
      </c>
      <c r="M57" s="11">
        <f t="shared" si="3"/>
        <v>0</v>
      </c>
      <c r="N57" s="11">
        <v>106.449</v>
      </c>
      <c r="O57" s="11"/>
      <c r="P57" s="11">
        <f t="shared" si="4"/>
        <v>0</v>
      </c>
      <c r="Q57" s="13"/>
      <c r="R57" s="13"/>
      <c r="S57" s="11"/>
      <c r="T57" s="11" t="e">
        <f t="shared" si="5"/>
        <v>#DIV/0!</v>
      </c>
      <c r="U57" s="11" t="e">
        <f t="shared" si="6"/>
        <v>#DIV/0!</v>
      </c>
      <c r="V57" s="11">
        <v>0</v>
      </c>
      <c r="W57" s="11">
        <v>0</v>
      </c>
      <c r="X57" s="11">
        <v>0</v>
      </c>
      <c r="Y57" s="11">
        <v>0</v>
      </c>
      <c r="Z57" s="11">
        <v>0</v>
      </c>
      <c r="AA57" s="11">
        <v>0</v>
      </c>
      <c r="AB57" s="11">
        <v>0</v>
      </c>
      <c r="AC57" s="11">
        <v>0</v>
      </c>
      <c r="AD57" s="11">
        <v>0</v>
      </c>
      <c r="AE57" s="11">
        <v>0</v>
      </c>
      <c r="AF57" s="11"/>
      <c r="AG57" s="1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" t="s">
        <v>102</v>
      </c>
      <c r="B58" s="1" t="s">
        <v>44</v>
      </c>
      <c r="C58" s="1">
        <v>387</v>
      </c>
      <c r="D58" s="1">
        <v>1266</v>
      </c>
      <c r="E58" s="1">
        <v>877</v>
      </c>
      <c r="F58" s="1">
        <v>741</v>
      </c>
      <c r="G58" s="8">
        <v>0.4</v>
      </c>
      <c r="H58" s="1">
        <v>40</v>
      </c>
      <c r="I58" s="1" t="s">
        <v>38</v>
      </c>
      <c r="J58" s="1"/>
      <c r="K58" s="1">
        <v>527</v>
      </c>
      <c r="L58" s="1">
        <f t="shared" si="11"/>
        <v>350</v>
      </c>
      <c r="M58" s="1">
        <f t="shared" si="3"/>
        <v>517</v>
      </c>
      <c r="N58" s="1">
        <v>360</v>
      </c>
      <c r="O58" s="1">
        <v>0</v>
      </c>
      <c r="P58" s="1">
        <f t="shared" si="4"/>
        <v>103.4</v>
      </c>
      <c r="Q58" s="5">
        <f t="shared" ref="Q58:Q61" si="15">10*P58-O58-F58</f>
        <v>293</v>
      </c>
      <c r="R58" s="5"/>
      <c r="S58" s="1"/>
      <c r="T58" s="1">
        <f t="shared" si="5"/>
        <v>10</v>
      </c>
      <c r="U58" s="1">
        <f t="shared" si="6"/>
        <v>7.166344294003868</v>
      </c>
      <c r="V58" s="1">
        <v>99</v>
      </c>
      <c r="W58" s="1">
        <v>106.8</v>
      </c>
      <c r="X58" s="1">
        <v>82</v>
      </c>
      <c r="Y58" s="1">
        <v>76.8</v>
      </c>
      <c r="Z58" s="1">
        <v>99.2</v>
      </c>
      <c r="AA58" s="1">
        <v>103.6</v>
      </c>
      <c r="AB58" s="1">
        <v>88.2</v>
      </c>
      <c r="AC58" s="1">
        <v>83.8</v>
      </c>
      <c r="AD58" s="1">
        <v>94.8</v>
      </c>
      <c r="AE58" s="1">
        <v>96.4</v>
      </c>
      <c r="AF58" s="1"/>
      <c r="AG58" s="1">
        <f>G58*Q58</f>
        <v>117.2</v>
      </c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" t="s">
        <v>103</v>
      </c>
      <c r="B59" s="1" t="s">
        <v>44</v>
      </c>
      <c r="C59" s="1">
        <v>246</v>
      </c>
      <c r="D59" s="1">
        <v>726</v>
      </c>
      <c r="E59" s="1">
        <v>416</v>
      </c>
      <c r="F59" s="1">
        <v>518</v>
      </c>
      <c r="G59" s="8">
        <v>0.4</v>
      </c>
      <c r="H59" s="1">
        <v>40</v>
      </c>
      <c r="I59" s="1" t="s">
        <v>38</v>
      </c>
      <c r="J59" s="1"/>
      <c r="K59" s="1">
        <v>475</v>
      </c>
      <c r="L59" s="1">
        <f t="shared" si="11"/>
        <v>-59</v>
      </c>
      <c r="M59" s="1">
        <f t="shared" si="3"/>
        <v>416</v>
      </c>
      <c r="N59" s="1"/>
      <c r="O59" s="1">
        <v>0</v>
      </c>
      <c r="P59" s="1">
        <f t="shared" si="4"/>
        <v>83.2</v>
      </c>
      <c r="Q59" s="5">
        <f t="shared" si="15"/>
        <v>314</v>
      </c>
      <c r="R59" s="5"/>
      <c r="S59" s="1"/>
      <c r="T59" s="1">
        <f t="shared" si="5"/>
        <v>10</v>
      </c>
      <c r="U59" s="1">
        <f t="shared" si="6"/>
        <v>6.2259615384615383</v>
      </c>
      <c r="V59" s="1">
        <v>75.2</v>
      </c>
      <c r="W59" s="1">
        <v>80.2</v>
      </c>
      <c r="X59" s="1">
        <v>81.400000000000006</v>
      </c>
      <c r="Y59" s="1">
        <v>71.8</v>
      </c>
      <c r="Z59" s="1">
        <v>76</v>
      </c>
      <c r="AA59" s="1">
        <v>82.8</v>
      </c>
      <c r="AB59" s="1">
        <v>70.2</v>
      </c>
      <c r="AC59" s="1">
        <v>72.8</v>
      </c>
      <c r="AD59" s="1">
        <v>92.2</v>
      </c>
      <c r="AE59" s="1">
        <v>87.4</v>
      </c>
      <c r="AF59" s="1" t="s">
        <v>41</v>
      </c>
      <c r="AG59" s="1">
        <f>G59*Q59</f>
        <v>125.60000000000001</v>
      </c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" t="s">
        <v>104</v>
      </c>
      <c r="B60" s="1" t="s">
        <v>37</v>
      </c>
      <c r="C60" s="1">
        <v>0.66</v>
      </c>
      <c r="D60" s="1">
        <v>537.42200000000003</v>
      </c>
      <c r="E60" s="1">
        <v>378.197</v>
      </c>
      <c r="F60" s="1">
        <v>147.08699999999999</v>
      </c>
      <c r="G60" s="8">
        <v>1</v>
      </c>
      <c r="H60" s="1">
        <v>40</v>
      </c>
      <c r="I60" s="1" t="s">
        <v>38</v>
      </c>
      <c r="J60" s="1"/>
      <c r="K60" s="1">
        <v>204.5</v>
      </c>
      <c r="L60" s="1">
        <f t="shared" si="11"/>
        <v>173.697</v>
      </c>
      <c r="M60" s="1">
        <f t="shared" si="3"/>
        <v>222.97900000000001</v>
      </c>
      <c r="N60" s="1">
        <v>155.21799999999999</v>
      </c>
      <c r="O60" s="1">
        <v>0</v>
      </c>
      <c r="P60" s="1">
        <f t="shared" si="4"/>
        <v>44.595800000000004</v>
      </c>
      <c r="Q60" s="5">
        <f>9*P60-O60-F60</f>
        <v>254.27520000000004</v>
      </c>
      <c r="R60" s="5"/>
      <c r="S60" s="1"/>
      <c r="T60" s="1">
        <f t="shared" si="5"/>
        <v>9</v>
      </c>
      <c r="U60" s="1">
        <f t="shared" si="6"/>
        <v>3.2982253934226984</v>
      </c>
      <c r="V60" s="1">
        <v>17.207799999999999</v>
      </c>
      <c r="W60" s="1">
        <v>16.8292</v>
      </c>
      <c r="X60" s="1">
        <v>33.641399999999997</v>
      </c>
      <c r="Y60" s="1">
        <v>33.293599999999998</v>
      </c>
      <c r="Z60" s="1">
        <v>17.8018</v>
      </c>
      <c r="AA60" s="1">
        <v>13.7582</v>
      </c>
      <c r="AB60" s="1">
        <v>27.838999999999999</v>
      </c>
      <c r="AC60" s="1">
        <v>31.811800000000002</v>
      </c>
      <c r="AD60" s="1">
        <v>31.388000000000002</v>
      </c>
      <c r="AE60" s="1">
        <v>32.826199999999993</v>
      </c>
      <c r="AF60" s="1"/>
      <c r="AG60" s="1">
        <f>G60*Q60</f>
        <v>254.27520000000004</v>
      </c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" t="s">
        <v>105</v>
      </c>
      <c r="B61" s="1" t="s">
        <v>37</v>
      </c>
      <c r="C61" s="1">
        <v>6.2E-2</v>
      </c>
      <c r="D61" s="1">
        <v>459.55700000000002</v>
      </c>
      <c r="E61" s="1">
        <v>260.33300000000003</v>
      </c>
      <c r="F61" s="1">
        <v>179.43100000000001</v>
      </c>
      <c r="G61" s="8">
        <v>1</v>
      </c>
      <c r="H61" s="1">
        <v>40</v>
      </c>
      <c r="I61" s="1" t="s">
        <v>38</v>
      </c>
      <c r="J61" s="1"/>
      <c r="K61" s="1">
        <v>193.5</v>
      </c>
      <c r="L61" s="1">
        <f t="shared" si="11"/>
        <v>66.833000000000027</v>
      </c>
      <c r="M61" s="1">
        <f t="shared" si="3"/>
        <v>205.05600000000004</v>
      </c>
      <c r="N61" s="1">
        <v>55.277000000000001</v>
      </c>
      <c r="O61" s="1">
        <v>0</v>
      </c>
      <c r="P61" s="1">
        <f t="shared" si="4"/>
        <v>41.011200000000009</v>
      </c>
      <c r="Q61" s="5">
        <f t="shared" si="15"/>
        <v>230.68100000000007</v>
      </c>
      <c r="R61" s="5"/>
      <c r="S61" s="1"/>
      <c r="T61" s="1">
        <f t="shared" si="5"/>
        <v>10</v>
      </c>
      <c r="U61" s="1">
        <f t="shared" si="6"/>
        <v>4.375170685081148</v>
      </c>
      <c r="V61" s="1">
        <v>18.059999999999999</v>
      </c>
      <c r="W61" s="1">
        <v>17.311399999999999</v>
      </c>
      <c r="X61" s="1">
        <v>35.747999999999998</v>
      </c>
      <c r="Y61" s="1">
        <v>36.991799999999998</v>
      </c>
      <c r="Z61" s="1">
        <v>19.180800000000001</v>
      </c>
      <c r="AA61" s="1">
        <v>16.3188</v>
      </c>
      <c r="AB61" s="1">
        <v>26.0106</v>
      </c>
      <c r="AC61" s="1">
        <v>28.36</v>
      </c>
      <c r="AD61" s="1">
        <v>33.883599999999987</v>
      </c>
      <c r="AE61" s="1">
        <v>35.869800000000012</v>
      </c>
      <c r="AF61" s="1"/>
      <c r="AG61" s="1">
        <f>G61*Q61</f>
        <v>230.68100000000007</v>
      </c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1" t="s">
        <v>106</v>
      </c>
      <c r="B62" s="11" t="s">
        <v>37</v>
      </c>
      <c r="C62" s="11"/>
      <c r="D62" s="11">
        <v>155.16200000000001</v>
      </c>
      <c r="E62" s="11">
        <v>155.16200000000001</v>
      </c>
      <c r="F62" s="11"/>
      <c r="G62" s="12">
        <v>0</v>
      </c>
      <c r="H62" s="11" t="e">
        <v>#N/A</v>
      </c>
      <c r="I62" s="11" t="s">
        <v>72</v>
      </c>
      <c r="J62" s="11"/>
      <c r="K62" s="11"/>
      <c r="L62" s="11">
        <f t="shared" si="11"/>
        <v>155.16200000000001</v>
      </c>
      <c r="M62" s="11">
        <f t="shared" si="3"/>
        <v>0</v>
      </c>
      <c r="N62" s="11">
        <v>155.16200000000001</v>
      </c>
      <c r="O62" s="11"/>
      <c r="P62" s="11">
        <f t="shared" si="4"/>
        <v>0</v>
      </c>
      <c r="Q62" s="13"/>
      <c r="R62" s="13"/>
      <c r="S62" s="11"/>
      <c r="T62" s="11" t="e">
        <f t="shared" si="5"/>
        <v>#DIV/0!</v>
      </c>
      <c r="U62" s="11" t="e">
        <f t="shared" si="6"/>
        <v>#DIV/0!</v>
      </c>
      <c r="V62" s="11">
        <v>0</v>
      </c>
      <c r="W62" s="11">
        <v>0</v>
      </c>
      <c r="X62" s="11">
        <v>0</v>
      </c>
      <c r="Y62" s="11">
        <v>0</v>
      </c>
      <c r="Z62" s="11">
        <v>0</v>
      </c>
      <c r="AA62" s="11">
        <v>0</v>
      </c>
      <c r="AB62" s="11">
        <v>0</v>
      </c>
      <c r="AC62" s="11">
        <v>0</v>
      </c>
      <c r="AD62" s="11">
        <v>0</v>
      </c>
      <c r="AE62" s="11">
        <v>0</v>
      </c>
      <c r="AF62" s="11"/>
      <c r="AG62" s="1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" t="s">
        <v>107</v>
      </c>
      <c r="B63" s="1" t="s">
        <v>37</v>
      </c>
      <c r="C63" s="1">
        <v>1.61</v>
      </c>
      <c r="D63" s="1">
        <v>414.67399999999998</v>
      </c>
      <c r="E63" s="1">
        <v>229.214</v>
      </c>
      <c r="F63" s="1">
        <v>182.452</v>
      </c>
      <c r="G63" s="8">
        <v>1</v>
      </c>
      <c r="H63" s="1">
        <v>40</v>
      </c>
      <c r="I63" s="1" t="s">
        <v>38</v>
      </c>
      <c r="J63" s="1"/>
      <c r="K63" s="1">
        <v>81</v>
      </c>
      <c r="L63" s="1">
        <f t="shared" si="11"/>
        <v>148.214</v>
      </c>
      <c r="M63" s="1">
        <f t="shared" si="3"/>
        <v>90.566000000000003</v>
      </c>
      <c r="N63" s="1">
        <v>138.648</v>
      </c>
      <c r="O63" s="1">
        <v>0</v>
      </c>
      <c r="P63" s="1">
        <f t="shared" si="4"/>
        <v>18.113199999999999</v>
      </c>
      <c r="Q63" s="5"/>
      <c r="R63" s="5"/>
      <c r="S63" s="1"/>
      <c r="T63" s="1">
        <f t="shared" si="5"/>
        <v>10.072875030364596</v>
      </c>
      <c r="U63" s="1">
        <f t="shared" si="6"/>
        <v>10.072875030364596</v>
      </c>
      <c r="V63" s="1">
        <v>16.6922</v>
      </c>
      <c r="W63" s="1">
        <v>16.870200000000001</v>
      </c>
      <c r="X63" s="1">
        <v>24.489000000000001</v>
      </c>
      <c r="Y63" s="1">
        <v>20.811</v>
      </c>
      <c r="Z63" s="1">
        <v>10.4834</v>
      </c>
      <c r="AA63" s="1">
        <v>17.120999999999999</v>
      </c>
      <c r="AB63" s="1">
        <v>19.910399999999999</v>
      </c>
      <c r="AC63" s="1">
        <v>13.8344</v>
      </c>
      <c r="AD63" s="1">
        <v>0.74560000000000171</v>
      </c>
      <c r="AE63" s="1">
        <v>0</v>
      </c>
      <c r="AF63" s="1"/>
      <c r="AG63" s="1">
        <f>G63*Q63</f>
        <v>0</v>
      </c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1" t="s">
        <v>108</v>
      </c>
      <c r="B64" s="11" t="s">
        <v>37</v>
      </c>
      <c r="C64" s="11"/>
      <c r="D64" s="11">
        <v>16.619</v>
      </c>
      <c r="E64" s="11">
        <v>16.619</v>
      </c>
      <c r="F64" s="11"/>
      <c r="G64" s="12">
        <v>0</v>
      </c>
      <c r="H64" s="11" t="e">
        <v>#N/A</v>
      </c>
      <c r="I64" s="11" t="s">
        <v>72</v>
      </c>
      <c r="J64" s="11"/>
      <c r="K64" s="11"/>
      <c r="L64" s="11">
        <f t="shared" si="11"/>
        <v>16.619</v>
      </c>
      <c r="M64" s="11">
        <f t="shared" si="3"/>
        <v>0</v>
      </c>
      <c r="N64" s="11">
        <v>16.619</v>
      </c>
      <c r="O64" s="11"/>
      <c r="P64" s="11">
        <f t="shared" si="4"/>
        <v>0</v>
      </c>
      <c r="Q64" s="13"/>
      <c r="R64" s="13"/>
      <c r="S64" s="11"/>
      <c r="T64" s="11" t="e">
        <f t="shared" si="5"/>
        <v>#DIV/0!</v>
      </c>
      <c r="U64" s="11" t="e">
        <f t="shared" si="6"/>
        <v>#DIV/0!</v>
      </c>
      <c r="V64" s="11">
        <v>0</v>
      </c>
      <c r="W64" s="11">
        <v>0</v>
      </c>
      <c r="X64" s="11">
        <v>0</v>
      </c>
      <c r="Y64" s="11">
        <v>0</v>
      </c>
      <c r="Z64" s="11">
        <v>0</v>
      </c>
      <c r="AA64" s="11">
        <v>0</v>
      </c>
      <c r="AB64" s="11">
        <v>0</v>
      </c>
      <c r="AC64" s="11">
        <v>0</v>
      </c>
      <c r="AD64" s="11">
        <v>0</v>
      </c>
      <c r="AE64" s="11">
        <v>0</v>
      </c>
      <c r="AF64" s="11"/>
      <c r="AG64" s="1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" t="s">
        <v>109</v>
      </c>
      <c r="B65" s="1" t="s">
        <v>37</v>
      </c>
      <c r="C65" s="1">
        <v>25.094999999999999</v>
      </c>
      <c r="D65" s="1">
        <v>53.127000000000002</v>
      </c>
      <c r="E65" s="1">
        <v>34.706000000000003</v>
      </c>
      <c r="F65" s="1">
        <v>39.527999999999999</v>
      </c>
      <c r="G65" s="8">
        <v>1</v>
      </c>
      <c r="H65" s="1">
        <v>30</v>
      </c>
      <c r="I65" s="1" t="s">
        <v>38</v>
      </c>
      <c r="J65" s="1"/>
      <c r="K65" s="1">
        <v>36.15</v>
      </c>
      <c r="L65" s="1">
        <f t="shared" si="11"/>
        <v>-1.4439999999999955</v>
      </c>
      <c r="M65" s="1">
        <f t="shared" si="3"/>
        <v>34.706000000000003</v>
      </c>
      <c r="N65" s="1"/>
      <c r="O65" s="1">
        <v>18.824200000000008</v>
      </c>
      <c r="P65" s="1">
        <f t="shared" si="4"/>
        <v>6.9412000000000003</v>
      </c>
      <c r="Q65" s="5">
        <f>10*P65-O65-F65</f>
        <v>11.059800000000003</v>
      </c>
      <c r="R65" s="5"/>
      <c r="S65" s="1"/>
      <c r="T65" s="1">
        <f t="shared" si="5"/>
        <v>10</v>
      </c>
      <c r="U65" s="1">
        <f t="shared" si="6"/>
        <v>8.4066443842563263</v>
      </c>
      <c r="V65" s="1">
        <v>6.9162000000000008</v>
      </c>
      <c r="W65" s="1">
        <v>6.9370000000000003</v>
      </c>
      <c r="X65" s="1">
        <v>7.5950000000000006</v>
      </c>
      <c r="Y65" s="1">
        <v>7.8566000000000003</v>
      </c>
      <c r="Z65" s="1">
        <v>6.8365999999999998</v>
      </c>
      <c r="AA65" s="1">
        <v>7.0462000000000007</v>
      </c>
      <c r="AB65" s="1">
        <v>5.8540000000000001</v>
      </c>
      <c r="AC65" s="1">
        <v>5.8655999999999997</v>
      </c>
      <c r="AD65" s="1">
        <v>6.8128000000000002</v>
      </c>
      <c r="AE65" s="1">
        <v>8.4947999999999997</v>
      </c>
      <c r="AF65" s="1"/>
      <c r="AG65" s="1">
        <f>G65*Q65</f>
        <v>11.059800000000003</v>
      </c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4" t="s">
        <v>110</v>
      </c>
      <c r="B66" s="14" t="s">
        <v>44</v>
      </c>
      <c r="C66" s="14"/>
      <c r="D66" s="14"/>
      <c r="E66" s="14"/>
      <c r="F66" s="14"/>
      <c r="G66" s="15">
        <v>0</v>
      </c>
      <c r="H66" s="14">
        <v>60</v>
      </c>
      <c r="I66" s="14" t="s">
        <v>38</v>
      </c>
      <c r="J66" s="14"/>
      <c r="K66" s="14"/>
      <c r="L66" s="14">
        <f t="shared" si="11"/>
        <v>0</v>
      </c>
      <c r="M66" s="14">
        <f t="shared" si="3"/>
        <v>0</v>
      </c>
      <c r="N66" s="14"/>
      <c r="O66" s="14">
        <v>0</v>
      </c>
      <c r="P66" s="14">
        <f t="shared" si="4"/>
        <v>0</v>
      </c>
      <c r="Q66" s="16"/>
      <c r="R66" s="16"/>
      <c r="S66" s="14"/>
      <c r="T66" s="14" t="e">
        <f t="shared" si="5"/>
        <v>#DIV/0!</v>
      </c>
      <c r="U66" s="14" t="e">
        <f t="shared" si="6"/>
        <v>#DIV/0!</v>
      </c>
      <c r="V66" s="14">
        <v>0</v>
      </c>
      <c r="W66" s="14">
        <v>0</v>
      </c>
      <c r="X66" s="14">
        <v>0</v>
      </c>
      <c r="Y66" s="14">
        <v>0</v>
      </c>
      <c r="Z66" s="14">
        <v>0</v>
      </c>
      <c r="AA66" s="14">
        <v>0</v>
      </c>
      <c r="AB66" s="14">
        <v>0</v>
      </c>
      <c r="AC66" s="14">
        <v>0</v>
      </c>
      <c r="AD66" s="14">
        <v>0</v>
      </c>
      <c r="AE66" s="14">
        <v>0</v>
      </c>
      <c r="AF66" s="14" t="s">
        <v>48</v>
      </c>
      <c r="AG66" s="14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4" t="s">
        <v>111</v>
      </c>
      <c r="B67" s="14" t="s">
        <v>44</v>
      </c>
      <c r="C67" s="14"/>
      <c r="D67" s="14"/>
      <c r="E67" s="14"/>
      <c r="F67" s="14"/>
      <c r="G67" s="15">
        <v>0</v>
      </c>
      <c r="H67" s="14">
        <v>50</v>
      </c>
      <c r="I67" s="14" t="s">
        <v>38</v>
      </c>
      <c r="J67" s="14"/>
      <c r="K67" s="14"/>
      <c r="L67" s="14">
        <f t="shared" si="11"/>
        <v>0</v>
      </c>
      <c r="M67" s="14">
        <f t="shared" si="3"/>
        <v>0</v>
      </c>
      <c r="N67" s="14"/>
      <c r="O67" s="14">
        <v>0</v>
      </c>
      <c r="P67" s="14">
        <f t="shared" si="4"/>
        <v>0</v>
      </c>
      <c r="Q67" s="16"/>
      <c r="R67" s="16"/>
      <c r="S67" s="14"/>
      <c r="T67" s="14" t="e">
        <f t="shared" si="5"/>
        <v>#DIV/0!</v>
      </c>
      <c r="U67" s="14" t="e">
        <f t="shared" si="6"/>
        <v>#DIV/0!</v>
      </c>
      <c r="V67" s="14">
        <v>0</v>
      </c>
      <c r="W67" s="14">
        <v>0</v>
      </c>
      <c r="X67" s="14">
        <v>0</v>
      </c>
      <c r="Y67" s="14">
        <v>0</v>
      </c>
      <c r="Z67" s="14">
        <v>0</v>
      </c>
      <c r="AA67" s="14">
        <v>0</v>
      </c>
      <c r="AB67" s="14">
        <v>0</v>
      </c>
      <c r="AC67" s="14">
        <v>0</v>
      </c>
      <c r="AD67" s="14">
        <v>0</v>
      </c>
      <c r="AE67" s="14">
        <v>0</v>
      </c>
      <c r="AF67" s="14" t="s">
        <v>48</v>
      </c>
      <c r="AG67" s="14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" t="s">
        <v>112</v>
      </c>
      <c r="B68" s="1" t="s">
        <v>44</v>
      </c>
      <c r="C68" s="1">
        <v>162</v>
      </c>
      <c r="D68" s="1">
        <v>190</v>
      </c>
      <c r="E68" s="1">
        <v>177</v>
      </c>
      <c r="F68" s="1">
        <v>155</v>
      </c>
      <c r="G68" s="8">
        <v>0.37</v>
      </c>
      <c r="H68" s="1">
        <v>50</v>
      </c>
      <c r="I68" s="1" t="s">
        <v>38</v>
      </c>
      <c r="J68" s="1"/>
      <c r="K68" s="1">
        <v>177</v>
      </c>
      <c r="L68" s="1">
        <f t="shared" si="11"/>
        <v>0</v>
      </c>
      <c r="M68" s="1">
        <f t="shared" si="3"/>
        <v>177</v>
      </c>
      <c r="N68" s="1"/>
      <c r="O68" s="1">
        <v>0</v>
      </c>
      <c r="P68" s="1">
        <f t="shared" si="4"/>
        <v>35.4</v>
      </c>
      <c r="Q68" s="5">
        <f>10*P68-O68-F68</f>
        <v>199</v>
      </c>
      <c r="R68" s="5"/>
      <c r="S68" s="1"/>
      <c r="T68" s="1">
        <f t="shared" si="5"/>
        <v>10</v>
      </c>
      <c r="U68" s="1">
        <f t="shared" si="6"/>
        <v>4.3785310734463279</v>
      </c>
      <c r="V68" s="1">
        <v>21</v>
      </c>
      <c r="W68" s="1">
        <v>29.8</v>
      </c>
      <c r="X68" s="1">
        <v>31.8</v>
      </c>
      <c r="Y68" s="1">
        <v>18.8</v>
      </c>
      <c r="Z68" s="1">
        <v>29.2</v>
      </c>
      <c r="AA68" s="1">
        <v>42.4</v>
      </c>
      <c r="AB68" s="1">
        <v>27</v>
      </c>
      <c r="AC68" s="1">
        <v>20</v>
      </c>
      <c r="AD68" s="1">
        <v>9.4</v>
      </c>
      <c r="AE68" s="1">
        <v>2.6</v>
      </c>
      <c r="AF68" s="1" t="s">
        <v>41</v>
      </c>
      <c r="AG68" s="1">
        <f>G68*Q68</f>
        <v>73.63</v>
      </c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4" t="s">
        <v>113</v>
      </c>
      <c r="B69" s="14" t="s">
        <v>44</v>
      </c>
      <c r="C69" s="14"/>
      <c r="D69" s="14"/>
      <c r="E69" s="14"/>
      <c r="F69" s="14"/>
      <c r="G69" s="15">
        <v>0</v>
      </c>
      <c r="H69" s="14">
        <v>30</v>
      </c>
      <c r="I69" s="14" t="s">
        <v>38</v>
      </c>
      <c r="J69" s="14"/>
      <c r="K69" s="14"/>
      <c r="L69" s="14">
        <f t="shared" si="11"/>
        <v>0</v>
      </c>
      <c r="M69" s="14">
        <f t="shared" si="3"/>
        <v>0</v>
      </c>
      <c r="N69" s="14"/>
      <c r="O69" s="14">
        <v>0</v>
      </c>
      <c r="P69" s="14">
        <f t="shared" si="4"/>
        <v>0</v>
      </c>
      <c r="Q69" s="16"/>
      <c r="R69" s="16"/>
      <c r="S69" s="14"/>
      <c r="T69" s="14" t="e">
        <f t="shared" si="5"/>
        <v>#DIV/0!</v>
      </c>
      <c r="U69" s="14" t="e">
        <f t="shared" si="6"/>
        <v>#DIV/0!</v>
      </c>
      <c r="V69" s="14">
        <v>0</v>
      </c>
      <c r="W69" s="14">
        <v>0</v>
      </c>
      <c r="X69" s="14">
        <v>0</v>
      </c>
      <c r="Y69" s="14">
        <v>0</v>
      </c>
      <c r="Z69" s="14">
        <v>0</v>
      </c>
      <c r="AA69" s="14">
        <v>0</v>
      </c>
      <c r="AB69" s="14">
        <v>0</v>
      </c>
      <c r="AC69" s="14">
        <v>0</v>
      </c>
      <c r="AD69" s="14">
        <v>0</v>
      </c>
      <c r="AE69" s="14">
        <v>0</v>
      </c>
      <c r="AF69" s="14" t="s">
        <v>48</v>
      </c>
      <c r="AG69" s="14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4" t="s">
        <v>114</v>
      </c>
      <c r="B70" s="14" t="s">
        <v>44</v>
      </c>
      <c r="C70" s="14"/>
      <c r="D70" s="14"/>
      <c r="E70" s="14"/>
      <c r="F70" s="14"/>
      <c r="G70" s="15">
        <v>0</v>
      </c>
      <c r="H70" s="14">
        <v>55</v>
      </c>
      <c r="I70" s="14" t="s">
        <v>38</v>
      </c>
      <c r="J70" s="14"/>
      <c r="K70" s="14"/>
      <c r="L70" s="14">
        <f t="shared" ref="L70:L98" si="16">E70-K70</f>
        <v>0</v>
      </c>
      <c r="M70" s="14">
        <f t="shared" si="3"/>
        <v>0</v>
      </c>
      <c r="N70" s="14"/>
      <c r="O70" s="14">
        <v>0</v>
      </c>
      <c r="P70" s="14">
        <f t="shared" si="4"/>
        <v>0</v>
      </c>
      <c r="Q70" s="16"/>
      <c r="R70" s="16"/>
      <c r="S70" s="14"/>
      <c r="T70" s="14" t="e">
        <f t="shared" si="5"/>
        <v>#DIV/0!</v>
      </c>
      <c r="U70" s="14" t="e">
        <f t="shared" si="6"/>
        <v>#DIV/0!</v>
      </c>
      <c r="V70" s="14">
        <v>0</v>
      </c>
      <c r="W70" s="14">
        <v>0</v>
      </c>
      <c r="X70" s="14">
        <v>0</v>
      </c>
      <c r="Y70" s="14">
        <v>0</v>
      </c>
      <c r="Z70" s="14">
        <v>0</v>
      </c>
      <c r="AA70" s="14">
        <v>0</v>
      </c>
      <c r="AB70" s="14">
        <v>0</v>
      </c>
      <c r="AC70" s="14">
        <v>0</v>
      </c>
      <c r="AD70" s="14">
        <v>0</v>
      </c>
      <c r="AE70" s="14">
        <v>0</v>
      </c>
      <c r="AF70" s="14" t="s">
        <v>48</v>
      </c>
      <c r="AG70" s="14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4" t="s">
        <v>115</v>
      </c>
      <c r="B71" s="14" t="s">
        <v>44</v>
      </c>
      <c r="C71" s="14"/>
      <c r="D71" s="14"/>
      <c r="E71" s="14"/>
      <c r="F71" s="14"/>
      <c r="G71" s="15">
        <v>0</v>
      </c>
      <c r="H71" s="14">
        <v>40</v>
      </c>
      <c r="I71" s="14" t="s">
        <v>38</v>
      </c>
      <c r="J71" s="14"/>
      <c r="K71" s="14"/>
      <c r="L71" s="14">
        <f t="shared" si="16"/>
        <v>0</v>
      </c>
      <c r="M71" s="14">
        <f t="shared" ref="M71:M98" si="17">E71-N71</f>
        <v>0</v>
      </c>
      <c r="N71" s="14"/>
      <c r="O71" s="14">
        <v>0</v>
      </c>
      <c r="P71" s="14">
        <f t="shared" ref="P71:P98" si="18">M71/5</f>
        <v>0</v>
      </c>
      <c r="Q71" s="16"/>
      <c r="R71" s="16"/>
      <c r="S71" s="14"/>
      <c r="T71" s="14" t="e">
        <f t="shared" ref="T71:T98" si="19">(F71+O71+Q71)/P71</f>
        <v>#DIV/0!</v>
      </c>
      <c r="U71" s="14" t="e">
        <f t="shared" ref="U71:U98" si="20">(F71+O71)/P71</f>
        <v>#DIV/0!</v>
      </c>
      <c r="V71" s="14">
        <v>0</v>
      </c>
      <c r="W71" s="14">
        <v>0</v>
      </c>
      <c r="X71" s="14">
        <v>0</v>
      </c>
      <c r="Y71" s="14">
        <v>0</v>
      </c>
      <c r="Z71" s="14">
        <v>0</v>
      </c>
      <c r="AA71" s="14">
        <v>0</v>
      </c>
      <c r="AB71" s="14">
        <v>0</v>
      </c>
      <c r="AC71" s="14">
        <v>0</v>
      </c>
      <c r="AD71" s="14">
        <v>0</v>
      </c>
      <c r="AE71" s="14">
        <v>0</v>
      </c>
      <c r="AF71" s="14" t="s">
        <v>48</v>
      </c>
      <c r="AG71" s="14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" t="s">
        <v>116</v>
      </c>
      <c r="B72" s="1" t="s">
        <v>44</v>
      </c>
      <c r="C72" s="1">
        <v>41</v>
      </c>
      <c r="D72" s="1">
        <v>354</v>
      </c>
      <c r="E72" s="1">
        <v>143</v>
      </c>
      <c r="F72" s="1">
        <v>250</v>
      </c>
      <c r="G72" s="8">
        <v>0.4</v>
      </c>
      <c r="H72" s="1">
        <v>50</v>
      </c>
      <c r="I72" s="1" t="s">
        <v>38</v>
      </c>
      <c r="J72" s="1"/>
      <c r="K72" s="1">
        <v>145</v>
      </c>
      <c r="L72" s="1">
        <f t="shared" si="16"/>
        <v>-2</v>
      </c>
      <c r="M72" s="1">
        <f t="shared" si="17"/>
        <v>143</v>
      </c>
      <c r="N72" s="1"/>
      <c r="O72" s="1">
        <v>0</v>
      </c>
      <c r="P72" s="1">
        <f t="shared" si="18"/>
        <v>28.6</v>
      </c>
      <c r="Q72" s="5">
        <f t="shared" ref="Q72:Q74" si="21">10*P72-O72-F72</f>
        <v>36</v>
      </c>
      <c r="R72" s="5"/>
      <c r="S72" s="1"/>
      <c r="T72" s="1">
        <f t="shared" si="19"/>
        <v>10</v>
      </c>
      <c r="U72" s="1">
        <f t="shared" si="20"/>
        <v>8.7412587412587417</v>
      </c>
      <c r="V72" s="1">
        <v>13.6</v>
      </c>
      <c r="W72" s="1">
        <v>19.600000000000001</v>
      </c>
      <c r="X72" s="1">
        <v>32.200000000000003</v>
      </c>
      <c r="Y72" s="1">
        <v>26.2</v>
      </c>
      <c r="Z72" s="1">
        <v>19.399999999999999</v>
      </c>
      <c r="AA72" s="1">
        <v>18.600000000000001</v>
      </c>
      <c r="AB72" s="1">
        <v>19.2</v>
      </c>
      <c r="AC72" s="1">
        <v>19.2</v>
      </c>
      <c r="AD72" s="1">
        <v>19</v>
      </c>
      <c r="AE72" s="1">
        <v>15.6</v>
      </c>
      <c r="AF72" s="1"/>
      <c r="AG72" s="1">
        <f>G72*Q72</f>
        <v>14.4</v>
      </c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" t="s">
        <v>117</v>
      </c>
      <c r="B73" s="1" t="s">
        <v>44</v>
      </c>
      <c r="C73" s="1">
        <v>18</v>
      </c>
      <c r="D73" s="1">
        <v>180</v>
      </c>
      <c r="E73" s="1">
        <v>85</v>
      </c>
      <c r="F73" s="1">
        <v>103</v>
      </c>
      <c r="G73" s="8">
        <v>0.4</v>
      </c>
      <c r="H73" s="1">
        <v>55</v>
      </c>
      <c r="I73" s="1" t="s">
        <v>38</v>
      </c>
      <c r="J73" s="1"/>
      <c r="K73" s="1">
        <v>85</v>
      </c>
      <c r="L73" s="1">
        <f t="shared" si="16"/>
        <v>0</v>
      </c>
      <c r="M73" s="1">
        <f t="shared" si="17"/>
        <v>85</v>
      </c>
      <c r="N73" s="1"/>
      <c r="O73" s="1">
        <v>36</v>
      </c>
      <c r="P73" s="1">
        <f t="shared" si="18"/>
        <v>17</v>
      </c>
      <c r="Q73" s="5">
        <f t="shared" si="21"/>
        <v>31</v>
      </c>
      <c r="R73" s="5"/>
      <c r="S73" s="1"/>
      <c r="T73" s="1">
        <f t="shared" si="19"/>
        <v>10</v>
      </c>
      <c r="U73" s="1">
        <f t="shared" si="20"/>
        <v>8.1764705882352935</v>
      </c>
      <c r="V73" s="1">
        <v>18</v>
      </c>
      <c r="W73" s="1">
        <v>17.399999999999999</v>
      </c>
      <c r="X73" s="1">
        <v>15.6</v>
      </c>
      <c r="Y73" s="1">
        <v>14.6</v>
      </c>
      <c r="Z73" s="1">
        <v>12.6</v>
      </c>
      <c r="AA73" s="1">
        <v>14</v>
      </c>
      <c r="AB73" s="1">
        <v>10.199999999999999</v>
      </c>
      <c r="AC73" s="1">
        <v>7.8</v>
      </c>
      <c r="AD73" s="1">
        <v>16</v>
      </c>
      <c r="AE73" s="1">
        <v>16.2</v>
      </c>
      <c r="AF73" s="1"/>
      <c r="AG73" s="1">
        <f>G73*Q73</f>
        <v>12.4</v>
      </c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" t="s">
        <v>118</v>
      </c>
      <c r="B74" s="1" t="s">
        <v>37</v>
      </c>
      <c r="C74" s="1">
        <v>14.412000000000001</v>
      </c>
      <c r="D74" s="1">
        <v>23.155000000000001</v>
      </c>
      <c r="E74" s="1">
        <v>0.41599999999999998</v>
      </c>
      <c r="F74" s="1">
        <v>34.716999999999999</v>
      </c>
      <c r="G74" s="8">
        <v>1</v>
      </c>
      <c r="H74" s="1">
        <v>55</v>
      </c>
      <c r="I74" s="1" t="s">
        <v>38</v>
      </c>
      <c r="J74" s="1"/>
      <c r="K74" s="1">
        <v>1.5</v>
      </c>
      <c r="L74" s="1">
        <f t="shared" si="16"/>
        <v>-1.0840000000000001</v>
      </c>
      <c r="M74" s="1">
        <f t="shared" si="17"/>
        <v>0.41599999999999998</v>
      </c>
      <c r="N74" s="1"/>
      <c r="O74" s="1">
        <v>0</v>
      </c>
      <c r="P74" s="1">
        <f t="shared" si="18"/>
        <v>8.3199999999999996E-2</v>
      </c>
      <c r="Q74" s="5"/>
      <c r="R74" s="5"/>
      <c r="S74" s="1"/>
      <c r="T74" s="1">
        <f t="shared" si="19"/>
        <v>417.27163461538464</v>
      </c>
      <c r="U74" s="1">
        <f t="shared" si="20"/>
        <v>417.27163461538464</v>
      </c>
      <c r="V74" s="1">
        <v>0.86080000000000001</v>
      </c>
      <c r="W74" s="1">
        <v>2.0284</v>
      </c>
      <c r="X74" s="1">
        <v>2.0282</v>
      </c>
      <c r="Y74" s="1">
        <v>1.1546000000000001</v>
      </c>
      <c r="Z74" s="1">
        <v>1.0448</v>
      </c>
      <c r="AA74" s="1">
        <v>1.6252</v>
      </c>
      <c r="AB74" s="1">
        <v>1.7403999999999999</v>
      </c>
      <c r="AC74" s="1">
        <v>0.87119999999999997</v>
      </c>
      <c r="AD74" s="1">
        <v>0.86720000000000008</v>
      </c>
      <c r="AE74" s="1">
        <v>2.3128000000000002</v>
      </c>
      <c r="AF74" s="19" t="s">
        <v>119</v>
      </c>
      <c r="AG74" s="1">
        <f>G74*Q74</f>
        <v>0</v>
      </c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4" t="s">
        <v>120</v>
      </c>
      <c r="B75" s="14" t="s">
        <v>44</v>
      </c>
      <c r="C75" s="14"/>
      <c r="D75" s="14"/>
      <c r="E75" s="14"/>
      <c r="F75" s="14"/>
      <c r="G75" s="15">
        <v>0</v>
      </c>
      <c r="H75" s="14">
        <v>40</v>
      </c>
      <c r="I75" s="14" t="s">
        <v>38</v>
      </c>
      <c r="J75" s="14"/>
      <c r="K75" s="14"/>
      <c r="L75" s="14">
        <f t="shared" si="16"/>
        <v>0</v>
      </c>
      <c r="M75" s="14">
        <f t="shared" si="17"/>
        <v>0</v>
      </c>
      <c r="N75" s="14"/>
      <c r="O75" s="14">
        <v>0</v>
      </c>
      <c r="P75" s="14">
        <f t="shared" si="18"/>
        <v>0</v>
      </c>
      <c r="Q75" s="16"/>
      <c r="R75" s="16"/>
      <c r="S75" s="14"/>
      <c r="T75" s="14" t="e">
        <f t="shared" si="19"/>
        <v>#DIV/0!</v>
      </c>
      <c r="U75" s="14" t="e">
        <f t="shared" si="20"/>
        <v>#DIV/0!</v>
      </c>
      <c r="V75" s="14">
        <v>0</v>
      </c>
      <c r="W75" s="14">
        <v>0</v>
      </c>
      <c r="X75" s="14">
        <v>0</v>
      </c>
      <c r="Y75" s="14">
        <v>0</v>
      </c>
      <c r="Z75" s="14">
        <v>0</v>
      </c>
      <c r="AA75" s="14">
        <v>0</v>
      </c>
      <c r="AB75" s="14">
        <v>0</v>
      </c>
      <c r="AC75" s="14">
        <v>0</v>
      </c>
      <c r="AD75" s="14">
        <v>0</v>
      </c>
      <c r="AE75" s="14">
        <v>0</v>
      </c>
      <c r="AF75" s="14" t="s">
        <v>121</v>
      </c>
      <c r="AG75" s="14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" t="s">
        <v>122</v>
      </c>
      <c r="B76" s="1" t="s">
        <v>44</v>
      </c>
      <c r="C76" s="1"/>
      <c r="D76" s="1">
        <v>90</v>
      </c>
      <c r="E76" s="1">
        <v>1</v>
      </c>
      <c r="F76" s="1">
        <v>79</v>
      </c>
      <c r="G76" s="8">
        <v>0.2</v>
      </c>
      <c r="H76" s="1">
        <v>35</v>
      </c>
      <c r="I76" s="10" t="s">
        <v>45</v>
      </c>
      <c r="J76" s="1"/>
      <c r="K76" s="1">
        <v>6</v>
      </c>
      <c r="L76" s="1">
        <f t="shared" si="16"/>
        <v>-5</v>
      </c>
      <c r="M76" s="1">
        <f t="shared" si="17"/>
        <v>1</v>
      </c>
      <c r="N76" s="1"/>
      <c r="O76" s="1">
        <v>9.9999999999999893</v>
      </c>
      <c r="P76" s="1">
        <f t="shared" si="18"/>
        <v>0.2</v>
      </c>
      <c r="Q76" s="5"/>
      <c r="R76" s="5"/>
      <c r="S76" s="1"/>
      <c r="T76" s="1">
        <f t="shared" si="19"/>
        <v>444.99999999999989</v>
      </c>
      <c r="U76" s="1">
        <f t="shared" si="20"/>
        <v>444.99999999999989</v>
      </c>
      <c r="V76" s="1">
        <v>9.1999999999999993</v>
      </c>
      <c r="W76" s="1">
        <v>14</v>
      </c>
      <c r="X76" s="1">
        <v>7.2</v>
      </c>
      <c r="Y76" s="1">
        <v>2.6</v>
      </c>
      <c r="Z76" s="1">
        <v>6.6</v>
      </c>
      <c r="AA76" s="1">
        <v>8.8000000000000007</v>
      </c>
      <c r="AB76" s="1">
        <v>7.6</v>
      </c>
      <c r="AC76" s="1">
        <v>6</v>
      </c>
      <c r="AD76" s="1">
        <v>1.4</v>
      </c>
      <c r="AE76" s="1">
        <v>1.6</v>
      </c>
      <c r="AF76" s="1" t="s">
        <v>41</v>
      </c>
      <c r="AG76" s="1">
        <f>G76*Q76</f>
        <v>0</v>
      </c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" t="s">
        <v>123</v>
      </c>
      <c r="B77" s="1" t="s">
        <v>37</v>
      </c>
      <c r="C77" s="1">
        <v>160.88</v>
      </c>
      <c r="D77" s="1">
        <v>157.15</v>
      </c>
      <c r="E77" s="1">
        <v>202.71600000000001</v>
      </c>
      <c r="F77" s="1">
        <v>108.53</v>
      </c>
      <c r="G77" s="8">
        <v>1</v>
      </c>
      <c r="H77" s="1">
        <v>60</v>
      </c>
      <c r="I77" s="1" t="s">
        <v>38</v>
      </c>
      <c r="J77" s="1"/>
      <c r="K77" s="1">
        <v>101.01</v>
      </c>
      <c r="L77" s="1">
        <f t="shared" si="16"/>
        <v>101.706</v>
      </c>
      <c r="M77" s="1">
        <f t="shared" si="17"/>
        <v>101.456</v>
      </c>
      <c r="N77" s="1">
        <v>101.26</v>
      </c>
      <c r="O77" s="1">
        <v>0</v>
      </c>
      <c r="P77" s="1">
        <f t="shared" si="18"/>
        <v>20.2912</v>
      </c>
      <c r="Q77" s="5">
        <f t="shared" ref="Q76:Q83" si="22">10*P77-O77-F77</f>
        <v>94.382000000000005</v>
      </c>
      <c r="R77" s="5"/>
      <c r="S77" s="1"/>
      <c r="T77" s="1">
        <f t="shared" si="19"/>
        <v>10</v>
      </c>
      <c r="U77" s="1">
        <f t="shared" si="20"/>
        <v>5.3486240340640281</v>
      </c>
      <c r="V77" s="1">
        <v>14.023999999999999</v>
      </c>
      <c r="W77" s="1">
        <v>9.2951999999999995</v>
      </c>
      <c r="X77" s="1">
        <v>9.8668000000000013</v>
      </c>
      <c r="Y77" s="1">
        <v>14.5852</v>
      </c>
      <c r="Z77" s="1">
        <v>19.941600000000001</v>
      </c>
      <c r="AA77" s="1">
        <v>18.091999999999999</v>
      </c>
      <c r="AB77" s="1">
        <v>12.376799999999999</v>
      </c>
      <c r="AC77" s="1">
        <v>12.213200000000001</v>
      </c>
      <c r="AD77" s="1">
        <v>14.264200000000001</v>
      </c>
      <c r="AE77" s="1">
        <v>15.787800000000001</v>
      </c>
      <c r="AF77" s="1" t="s">
        <v>55</v>
      </c>
      <c r="AG77" s="1">
        <f>G77*Q77</f>
        <v>94.382000000000005</v>
      </c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" t="s">
        <v>124</v>
      </c>
      <c r="B78" s="1" t="s">
        <v>37</v>
      </c>
      <c r="C78" s="1">
        <v>138.404</v>
      </c>
      <c r="D78" s="1">
        <v>3408.3150000000001</v>
      </c>
      <c r="E78" s="1">
        <v>2900.145</v>
      </c>
      <c r="F78" s="1">
        <v>634.75</v>
      </c>
      <c r="G78" s="8">
        <v>1</v>
      </c>
      <c r="H78" s="1">
        <v>60</v>
      </c>
      <c r="I78" s="1" t="s">
        <v>38</v>
      </c>
      <c r="J78" s="1"/>
      <c r="K78" s="1">
        <v>375.8</v>
      </c>
      <c r="L78" s="1">
        <f t="shared" si="16"/>
        <v>2524.3449999999998</v>
      </c>
      <c r="M78" s="1">
        <f t="shared" si="17"/>
        <v>375.0949999999998</v>
      </c>
      <c r="N78" s="1">
        <v>2525.0500000000002</v>
      </c>
      <c r="O78" s="1">
        <v>83.562600000000003</v>
      </c>
      <c r="P78" s="1">
        <f t="shared" si="18"/>
        <v>75.018999999999963</v>
      </c>
      <c r="Q78" s="5">
        <f t="shared" si="22"/>
        <v>31.877399999999625</v>
      </c>
      <c r="R78" s="5"/>
      <c r="S78" s="1"/>
      <c r="T78" s="1">
        <f t="shared" si="19"/>
        <v>10</v>
      </c>
      <c r="U78" s="1">
        <f t="shared" si="20"/>
        <v>9.5750756475026364</v>
      </c>
      <c r="V78" s="1">
        <v>83.562600000000003</v>
      </c>
      <c r="W78" s="1">
        <v>85.049599999999998</v>
      </c>
      <c r="X78" s="1">
        <v>69.698400000000007</v>
      </c>
      <c r="Y78" s="1">
        <v>66.273600000000002</v>
      </c>
      <c r="Z78" s="1">
        <v>64.940200000000004</v>
      </c>
      <c r="AA78" s="1">
        <v>66.274799999999999</v>
      </c>
      <c r="AB78" s="1">
        <v>69.089399999999998</v>
      </c>
      <c r="AC78" s="1">
        <v>72.679400000000001</v>
      </c>
      <c r="AD78" s="1">
        <v>76.860199999999992</v>
      </c>
      <c r="AE78" s="1">
        <v>100.41800000000001</v>
      </c>
      <c r="AF78" s="1"/>
      <c r="AG78" s="1">
        <f>G78*Q78</f>
        <v>31.877399999999625</v>
      </c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" t="s">
        <v>125</v>
      </c>
      <c r="B79" s="1" t="s">
        <v>37</v>
      </c>
      <c r="C79" s="1">
        <v>-27.574000000000002</v>
      </c>
      <c r="D79" s="1">
        <v>3574.558</v>
      </c>
      <c r="E79" s="1">
        <v>2898.4319999999998</v>
      </c>
      <c r="F79" s="1">
        <v>636.15099999999995</v>
      </c>
      <c r="G79" s="8">
        <v>1</v>
      </c>
      <c r="H79" s="1">
        <v>60</v>
      </c>
      <c r="I79" s="10" t="s">
        <v>45</v>
      </c>
      <c r="J79" s="1"/>
      <c r="K79" s="1">
        <v>383.5</v>
      </c>
      <c r="L79" s="1">
        <f t="shared" si="16"/>
        <v>2514.9319999999998</v>
      </c>
      <c r="M79" s="1">
        <f t="shared" si="17"/>
        <v>384.40299999999979</v>
      </c>
      <c r="N79" s="1">
        <v>2514.029</v>
      </c>
      <c r="O79" s="1">
        <v>91.640600000000006</v>
      </c>
      <c r="P79" s="1">
        <f t="shared" si="18"/>
        <v>76.880599999999959</v>
      </c>
      <c r="Q79" s="5"/>
      <c r="R79" s="5"/>
      <c r="S79" s="1"/>
      <c r="T79" s="1">
        <f t="shared" si="19"/>
        <v>9.4665182113563162</v>
      </c>
      <c r="U79" s="1">
        <f t="shared" si="20"/>
        <v>9.4665182113563162</v>
      </c>
      <c r="V79" s="1">
        <v>97.177599999999998</v>
      </c>
      <c r="W79" s="1">
        <v>103.7204</v>
      </c>
      <c r="X79" s="1">
        <v>61.640999999999998</v>
      </c>
      <c r="Y79" s="1">
        <v>59.581400000000002</v>
      </c>
      <c r="Z79" s="1">
        <v>55.247599999999998</v>
      </c>
      <c r="AA79" s="1">
        <v>67.212199999999996</v>
      </c>
      <c r="AB79" s="1">
        <v>78.841999999999999</v>
      </c>
      <c r="AC79" s="1">
        <v>78.359400000000008</v>
      </c>
      <c r="AD79" s="1">
        <v>81.408399999999887</v>
      </c>
      <c r="AE79" s="1">
        <v>93.769199999999998</v>
      </c>
      <c r="AF79" s="1" t="s">
        <v>58</v>
      </c>
      <c r="AG79" s="1">
        <f>G79*Q79</f>
        <v>0</v>
      </c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" t="s">
        <v>126</v>
      </c>
      <c r="B80" s="1" t="s">
        <v>37</v>
      </c>
      <c r="C80" s="1">
        <v>436.53399999999999</v>
      </c>
      <c r="D80" s="1">
        <v>5017.8890000000001</v>
      </c>
      <c r="E80" s="1">
        <v>4108.357</v>
      </c>
      <c r="F80" s="1">
        <v>1321.462</v>
      </c>
      <c r="G80" s="8">
        <v>1</v>
      </c>
      <c r="H80" s="1">
        <v>60</v>
      </c>
      <c r="I80" s="1" t="s">
        <v>38</v>
      </c>
      <c r="J80" s="1"/>
      <c r="K80" s="1">
        <v>606</v>
      </c>
      <c r="L80" s="1">
        <f t="shared" si="16"/>
        <v>3502.357</v>
      </c>
      <c r="M80" s="1">
        <f t="shared" si="17"/>
        <v>603.10300000000007</v>
      </c>
      <c r="N80" s="1">
        <v>3505.2539999999999</v>
      </c>
      <c r="O80" s="1">
        <v>0</v>
      </c>
      <c r="P80" s="1">
        <f t="shared" si="18"/>
        <v>120.62060000000001</v>
      </c>
      <c r="Q80" s="5"/>
      <c r="R80" s="5"/>
      <c r="S80" s="1"/>
      <c r="T80" s="1">
        <f t="shared" si="19"/>
        <v>10.955525009824191</v>
      </c>
      <c r="U80" s="1">
        <f t="shared" si="20"/>
        <v>10.955525009824191</v>
      </c>
      <c r="V80" s="1">
        <v>134.96600000000001</v>
      </c>
      <c r="W80" s="1">
        <v>144.53039999999999</v>
      </c>
      <c r="X80" s="1">
        <v>147.1454</v>
      </c>
      <c r="Y80" s="1">
        <v>146.49279999999999</v>
      </c>
      <c r="Z80" s="1">
        <v>129.38059999999999</v>
      </c>
      <c r="AA80" s="1">
        <v>152.09800000000001</v>
      </c>
      <c r="AB80" s="1">
        <v>158.20060000000001</v>
      </c>
      <c r="AC80" s="1">
        <v>141.90180000000001</v>
      </c>
      <c r="AD80" s="1">
        <v>150.96219999999991</v>
      </c>
      <c r="AE80" s="1">
        <v>158.00399999999999</v>
      </c>
      <c r="AF80" s="1" t="s">
        <v>55</v>
      </c>
      <c r="AG80" s="1">
        <f>G80*Q80</f>
        <v>0</v>
      </c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" t="s">
        <v>127</v>
      </c>
      <c r="B81" s="1" t="s">
        <v>37</v>
      </c>
      <c r="C81" s="1">
        <v>10.352</v>
      </c>
      <c r="D81" s="1">
        <v>10.89</v>
      </c>
      <c r="E81" s="1">
        <v>1.3</v>
      </c>
      <c r="F81" s="1">
        <v>19.942</v>
      </c>
      <c r="G81" s="8">
        <v>1</v>
      </c>
      <c r="H81" s="1">
        <v>55</v>
      </c>
      <c r="I81" s="1" t="s">
        <v>38</v>
      </c>
      <c r="J81" s="1"/>
      <c r="K81" s="1">
        <v>1.5</v>
      </c>
      <c r="L81" s="1">
        <f t="shared" si="16"/>
        <v>-0.19999999999999996</v>
      </c>
      <c r="M81" s="1">
        <f t="shared" si="17"/>
        <v>1.3</v>
      </c>
      <c r="N81" s="1"/>
      <c r="O81" s="1">
        <v>0</v>
      </c>
      <c r="P81" s="1">
        <f t="shared" si="18"/>
        <v>0.26</v>
      </c>
      <c r="Q81" s="5"/>
      <c r="R81" s="5"/>
      <c r="S81" s="1"/>
      <c r="T81" s="1">
        <f t="shared" si="19"/>
        <v>76.7</v>
      </c>
      <c r="U81" s="1">
        <f t="shared" si="20"/>
        <v>76.7</v>
      </c>
      <c r="V81" s="1">
        <v>0.26</v>
      </c>
      <c r="W81" s="1">
        <v>1.0775999999999999</v>
      </c>
      <c r="X81" s="1">
        <v>1.3495999999999999</v>
      </c>
      <c r="Y81" s="1">
        <v>0.27200000000000002</v>
      </c>
      <c r="Z81" s="1">
        <v>0</v>
      </c>
      <c r="AA81" s="1">
        <v>1.0791999999999999</v>
      </c>
      <c r="AB81" s="1">
        <v>1.3475999999999999</v>
      </c>
      <c r="AC81" s="1">
        <v>0.53400000000000003</v>
      </c>
      <c r="AD81" s="1">
        <v>-3.2000000000000002E-3</v>
      </c>
      <c r="AE81" s="1">
        <v>0.5252</v>
      </c>
      <c r="AF81" s="19" t="s">
        <v>119</v>
      </c>
      <c r="AG81" s="1">
        <f>G81*Q81</f>
        <v>0</v>
      </c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" t="s">
        <v>128</v>
      </c>
      <c r="B82" s="1" t="s">
        <v>37</v>
      </c>
      <c r="C82" s="1">
        <v>18.838000000000001</v>
      </c>
      <c r="D82" s="1"/>
      <c r="E82" s="1">
        <v>4.0410000000000004</v>
      </c>
      <c r="F82" s="1">
        <v>14.797000000000001</v>
      </c>
      <c r="G82" s="8">
        <v>1</v>
      </c>
      <c r="H82" s="1">
        <v>55</v>
      </c>
      <c r="I82" s="1" t="s">
        <v>38</v>
      </c>
      <c r="J82" s="1"/>
      <c r="K82" s="1">
        <v>4.5</v>
      </c>
      <c r="L82" s="1">
        <f t="shared" si="16"/>
        <v>-0.45899999999999963</v>
      </c>
      <c r="M82" s="1">
        <f t="shared" si="17"/>
        <v>4.0410000000000004</v>
      </c>
      <c r="N82" s="1"/>
      <c r="O82" s="1">
        <v>0</v>
      </c>
      <c r="P82" s="1">
        <f t="shared" si="18"/>
        <v>0.80820000000000003</v>
      </c>
      <c r="Q82" s="5"/>
      <c r="R82" s="5"/>
      <c r="S82" s="1"/>
      <c r="T82" s="1">
        <f t="shared" si="19"/>
        <v>18.308586983419946</v>
      </c>
      <c r="U82" s="1">
        <f t="shared" si="20"/>
        <v>18.308586983419946</v>
      </c>
      <c r="V82" s="1">
        <v>0.2702</v>
      </c>
      <c r="W82" s="1">
        <v>0</v>
      </c>
      <c r="X82" s="1">
        <v>0.53879999999999995</v>
      </c>
      <c r="Y82" s="1">
        <v>1.0771999999999999</v>
      </c>
      <c r="Z82" s="1">
        <v>1.3431999999999999</v>
      </c>
      <c r="AA82" s="1">
        <v>0.80399999999999994</v>
      </c>
      <c r="AB82" s="1">
        <v>-8.0000000000000004E-4</v>
      </c>
      <c r="AC82" s="1">
        <v>0.26960000000000001</v>
      </c>
      <c r="AD82" s="1">
        <v>0.26960000000000001</v>
      </c>
      <c r="AE82" s="1">
        <v>0.26640000000000003</v>
      </c>
      <c r="AF82" s="19" t="s">
        <v>119</v>
      </c>
      <c r="AG82" s="1">
        <f>G82*Q82</f>
        <v>0</v>
      </c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" t="s">
        <v>129</v>
      </c>
      <c r="B83" s="1" t="s">
        <v>37</v>
      </c>
      <c r="C83" s="1">
        <v>16.058</v>
      </c>
      <c r="D83" s="1"/>
      <c r="E83" s="1"/>
      <c r="F83" s="1">
        <v>16.058</v>
      </c>
      <c r="G83" s="8">
        <v>1</v>
      </c>
      <c r="H83" s="1">
        <v>55</v>
      </c>
      <c r="I83" s="1" t="s">
        <v>38</v>
      </c>
      <c r="J83" s="1"/>
      <c r="K83" s="1"/>
      <c r="L83" s="1">
        <f t="shared" si="16"/>
        <v>0</v>
      </c>
      <c r="M83" s="1">
        <f t="shared" si="17"/>
        <v>0</v>
      </c>
      <c r="N83" s="1"/>
      <c r="O83" s="1">
        <v>0</v>
      </c>
      <c r="P83" s="1">
        <f t="shared" si="18"/>
        <v>0</v>
      </c>
      <c r="Q83" s="5"/>
      <c r="R83" s="5"/>
      <c r="S83" s="1"/>
      <c r="T83" s="1" t="e">
        <f t="shared" si="19"/>
        <v>#DIV/0!</v>
      </c>
      <c r="U83" s="1" t="e">
        <f t="shared" si="20"/>
        <v>#DIV/0!</v>
      </c>
      <c r="V83" s="1">
        <v>0</v>
      </c>
      <c r="W83" s="1">
        <v>0</v>
      </c>
      <c r="X83" s="1">
        <v>0.27139999999999997</v>
      </c>
      <c r="Y83" s="1">
        <v>0.27139999999999997</v>
      </c>
      <c r="Z83" s="1">
        <v>0</v>
      </c>
      <c r="AA83" s="1">
        <v>0.53559999999999997</v>
      </c>
      <c r="AB83" s="1">
        <v>0.80600000000000005</v>
      </c>
      <c r="AC83" s="1">
        <v>0.27039999999999997</v>
      </c>
      <c r="AD83" s="1">
        <v>0</v>
      </c>
      <c r="AE83" s="1">
        <v>0</v>
      </c>
      <c r="AF83" s="19" t="s">
        <v>119</v>
      </c>
      <c r="AG83" s="1">
        <f>G83*Q83</f>
        <v>0</v>
      </c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4" t="s">
        <v>130</v>
      </c>
      <c r="B84" s="14" t="s">
        <v>37</v>
      </c>
      <c r="C84" s="14"/>
      <c r="D84" s="14"/>
      <c r="E84" s="14"/>
      <c r="F84" s="14"/>
      <c r="G84" s="15">
        <v>0</v>
      </c>
      <c r="H84" s="14">
        <v>60</v>
      </c>
      <c r="I84" s="14" t="s">
        <v>38</v>
      </c>
      <c r="J84" s="14"/>
      <c r="K84" s="14"/>
      <c r="L84" s="14">
        <f t="shared" si="16"/>
        <v>0</v>
      </c>
      <c r="M84" s="14">
        <f t="shared" si="17"/>
        <v>0</v>
      </c>
      <c r="N84" s="14"/>
      <c r="O84" s="14">
        <v>0</v>
      </c>
      <c r="P84" s="14">
        <f t="shared" si="18"/>
        <v>0</v>
      </c>
      <c r="Q84" s="16"/>
      <c r="R84" s="16"/>
      <c r="S84" s="14"/>
      <c r="T84" s="14" t="e">
        <f t="shared" si="19"/>
        <v>#DIV/0!</v>
      </c>
      <c r="U84" s="14" t="e">
        <f t="shared" si="20"/>
        <v>#DIV/0!</v>
      </c>
      <c r="V84" s="14">
        <v>0</v>
      </c>
      <c r="W84" s="14">
        <v>0</v>
      </c>
      <c r="X84" s="14">
        <v>0</v>
      </c>
      <c r="Y84" s="14">
        <v>0</v>
      </c>
      <c r="Z84" s="14">
        <v>0</v>
      </c>
      <c r="AA84" s="14">
        <v>0</v>
      </c>
      <c r="AB84" s="14">
        <v>0</v>
      </c>
      <c r="AC84" s="14">
        <v>0</v>
      </c>
      <c r="AD84" s="14">
        <v>0</v>
      </c>
      <c r="AE84" s="14">
        <v>0</v>
      </c>
      <c r="AF84" s="14" t="s">
        <v>48</v>
      </c>
      <c r="AG84" s="14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" t="s">
        <v>131</v>
      </c>
      <c r="B85" s="1" t="s">
        <v>44</v>
      </c>
      <c r="C85" s="1">
        <v>59</v>
      </c>
      <c r="D85" s="1">
        <v>132</v>
      </c>
      <c r="E85" s="1">
        <v>83</v>
      </c>
      <c r="F85" s="1">
        <v>85</v>
      </c>
      <c r="G85" s="8">
        <v>0.3</v>
      </c>
      <c r="H85" s="1">
        <v>40</v>
      </c>
      <c r="I85" s="1" t="s">
        <v>38</v>
      </c>
      <c r="J85" s="1"/>
      <c r="K85" s="1">
        <v>104</v>
      </c>
      <c r="L85" s="1">
        <f t="shared" si="16"/>
        <v>-21</v>
      </c>
      <c r="M85" s="1">
        <f t="shared" si="17"/>
        <v>83</v>
      </c>
      <c r="N85" s="1"/>
      <c r="O85" s="1">
        <v>0</v>
      </c>
      <c r="P85" s="1">
        <f t="shared" si="18"/>
        <v>16.600000000000001</v>
      </c>
      <c r="Q85" s="5">
        <f t="shared" ref="Q85:Q87" si="23">10*P85-O85-F85</f>
        <v>81</v>
      </c>
      <c r="R85" s="5"/>
      <c r="S85" s="1"/>
      <c r="T85" s="1">
        <f t="shared" si="19"/>
        <v>10</v>
      </c>
      <c r="U85" s="1">
        <f t="shared" si="20"/>
        <v>5.1204819277108431</v>
      </c>
      <c r="V85" s="1">
        <v>11.2</v>
      </c>
      <c r="W85" s="1">
        <v>16.600000000000001</v>
      </c>
      <c r="X85" s="1">
        <v>21.8</v>
      </c>
      <c r="Y85" s="1">
        <v>19.2</v>
      </c>
      <c r="Z85" s="1">
        <v>18</v>
      </c>
      <c r="AA85" s="1">
        <v>17.2</v>
      </c>
      <c r="AB85" s="1">
        <v>5.2</v>
      </c>
      <c r="AC85" s="1">
        <v>8.8000000000000007</v>
      </c>
      <c r="AD85" s="1">
        <v>19</v>
      </c>
      <c r="AE85" s="1">
        <v>15.8</v>
      </c>
      <c r="AF85" s="1"/>
      <c r="AG85" s="1">
        <f>G85*Q85</f>
        <v>24.3</v>
      </c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" t="s">
        <v>132</v>
      </c>
      <c r="B86" s="1" t="s">
        <v>44</v>
      </c>
      <c r="C86" s="1">
        <v>187</v>
      </c>
      <c r="D86" s="1"/>
      <c r="E86" s="1">
        <v>58</v>
      </c>
      <c r="F86" s="1">
        <v>113</v>
      </c>
      <c r="G86" s="8">
        <v>0.3</v>
      </c>
      <c r="H86" s="1">
        <v>40</v>
      </c>
      <c r="I86" s="1" t="s">
        <v>38</v>
      </c>
      <c r="J86" s="1"/>
      <c r="K86" s="1">
        <v>78</v>
      </c>
      <c r="L86" s="1">
        <f t="shared" si="16"/>
        <v>-20</v>
      </c>
      <c r="M86" s="1">
        <f t="shared" si="17"/>
        <v>58</v>
      </c>
      <c r="N86" s="1"/>
      <c r="O86" s="1">
        <v>0</v>
      </c>
      <c r="P86" s="1">
        <f t="shared" si="18"/>
        <v>11.6</v>
      </c>
      <c r="Q86" s="5">
        <v>8</v>
      </c>
      <c r="R86" s="5"/>
      <c r="S86" s="1"/>
      <c r="T86" s="1">
        <f t="shared" si="19"/>
        <v>10.431034482758621</v>
      </c>
      <c r="U86" s="1">
        <f t="shared" si="20"/>
        <v>9.7413793103448274</v>
      </c>
      <c r="V86" s="1">
        <v>11.8</v>
      </c>
      <c r="W86" s="1">
        <v>8.6</v>
      </c>
      <c r="X86" s="1">
        <v>-3.6</v>
      </c>
      <c r="Y86" s="1">
        <v>0.2</v>
      </c>
      <c r="Z86" s="1">
        <v>21</v>
      </c>
      <c r="AA86" s="1">
        <v>18</v>
      </c>
      <c r="AB86" s="1">
        <v>5.2</v>
      </c>
      <c r="AC86" s="1">
        <v>4</v>
      </c>
      <c r="AD86" s="1">
        <v>5.4</v>
      </c>
      <c r="AE86" s="1">
        <v>9</v>
      </c>
      <c r="AF86" s="1"/>
      <c r="AG86" s="1">
        <f>G86*Q86</f>
        <v>2.4</v>
      </c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" t="s">
        <v>133</v>
      </c>
      <c r="B87" s="1" t="s">
        <v>44</v>
      </c>
      <c r="C87" s="1">
        <v>22</v>
      </c>
      <c r="D87" s="1">
        <v>138</v>
      </c>
      <c r="E87" s="1">
        <v>58</v>
      </c>
      <c r="F87" s="1">
        <v>94</v>
      </c>
      <c r="G87" s="8">
        <v>0.3</v>
      </c>
      <c r="H87" s="1">
        <v>40</v>
      </c>
      <c r="I87" s="1" t="s">
        <v>38</v>
      </c>
      <c r="J87" s="1"/>
      <c r="K87" s="1">
        <v>69</v>
      </c>
      <c r="L87" s="1">
        <f t="shared" si="16"/>
        <v>-11</v>
      </c>
      <c r="M87" s="1">
        <f t="shared" si="17"/>
        <v>58</v>
      </c>
      <c r="N87" s="1"/>
      <c r="O87" s="1">
        <v>46.199999999999982</v>
      </c>
      <c r="P87" s="1">
        <f t="shared" si="18"/>
        <v>11.6</v>
      </c>
      <c r="Q87" s="5"/>
      <c r="R87" s="5"/>
      <c r="S87" s="1"/>
      <c r="T87" s="1">
        <f t="shared" si="19"/>
        <v>12.086206896551724</v>
      </c>
      <c r="U87" s="1">
        <f t="shared" si="20"/>
        <v>12.086206896551724</v>
      </c>
      <c r="V87" s="1">
        <v>15.2</v>
      </c>
      <c r="W87" s="1">
        <v>15</v>
      </c>
      <c r="X87" s="1">
        <v>13.4</v>
      </c>
      <c r="Y87" s="1">
        <v>12</v>
      </c>
      <c r="Z87" s="1">
        <v>12</v>
      </c>
      <c r="AA87" s="1">
        <v>11.4</v>
      </c>
      <c r="AB87" s="1">
        <v>9.1999999999999993</v>
      </c>
      <c r="AC87" s="1">
        <v>9.1999999999999993</v>
      </c>
      <c r="AD87" s="1">
        <v>8.1999999999999993</v>
      </c>
      <c r="AE87" s="1">
        <v>8.4</v>
      </c>
      <c r="AF87" s="1"/>
      <c r="AG87" s="1">
        <f>G87*Q87</f>
        <v>0</v>
      </c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4" t="s">
        <v>134</v>
      </c>
      <c r="B88" s="14" t="s">
        <v>44</v>
      </c>
      <c r="C88" s="14"/>
      <c r="D88" s="14"/>
      <c r="E88" s="14"/>
      <c r="F88" s="14"/>
      <c r="G88" s="15">
        <v>0</v>
      </c>
      <c r="H88" s="14">
        <v>120</v>
      </c>
      <c r="I88" s="14" t="s">
        <v>38</v>
      </c>
      <c r="J88" s="14"/>
      <c r="K88" s="14"/>
      <c r="L88" s="14">
        <f t="shared" si="16"/>
        <v>0</v>
      </c>
      <c r="M88" s="14">
        <f t="shared" si="17"/>
        <v>0</v>
      </c>
      <c r="N88" s="14"/>
      <c r="O88" s="14">
        <v>0</v>
      </c>
      <c r="P88" s="14">
        <f t="shared" si="18"/>
        <v>0</v>
      </c>
      <c r="Q88" s="16"/>
      <c r="R88" s="16"/>
      <c r="S88" s="14"/>
      <c r="T88" s="14" t="e">
        <f t="shared" si="19"/>
        <v>#DIV/0!</v>
      </c>
      <c r="U88" s="14" t="e">
        <f t="shared" si="20"/>
        <v>#DIV/0!</v>
      </c>
      <c r="V88" s="14">
        <v>0</v>
      </c>
      <c r="W88" s="14">
        <v>0</v>
      </c>
      <c r="X88" s="14">
        <v>0</v>
      </c>
      <c r="Y88" s="14">
        <v>0</v>
      </c>
      <c r="Z88" s="14">
        <v>0</v>
      </c>
      <c r="AA88" s="14">
        <v>1.4</v>
      </c>
      <c r="AB88" s="14">
        <v>1.6</v>
      </c>
      <c r="AC88" s="14">
        <v>1.4</v>
      </c>
      <c r="AD88" s="14">
        <v>1.6</v>
      </c>
      <c r="AE88" s="14">
        <v>1</v>
      </c>
      <c r="AF88" s="14" t="s">
        <v>48</v>
      </c>
      <c r="AG88" s="14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" t="s">
        <v>135</v>
      </c>
      <c r="B89" s="1" t="s">
        <v>37</v>
      </c>
      <c r="C89" s="1">
        <v>575.005</v>
      </c>
      <c r="D89" s="1">
        <v>537.98800000000006</v>
      </c>
      <c r="E89" s="1">
        <v>551.02499999999998</v>
      </c>
      <c r="F89" s="1">
        <v>464.04500000000002</v>
      </c>
      <c r="G89" s="8">
        <v>1</v>
      </c>
      <c r="H89" s="1">
        <v>40</v>
      </c>
      <c r="I89" s="1" t="s">
        <v>38</v>
      </c>
      <c r="J89" s="1"/>
      <c r="K89" s="1">
        <v>428.9</v>
      </c>
      <c r="L89" s="1">
        <f t="shared" si="16"/>
        <v>122.125</v>
      </c>
      <c r="M89" s="1">
        <f t="shared" si="17"/>
        <v>487.52699999999999</v>
      </c>
      <c r="N89" s="1">
        <v>63.497999999999998</v>
      </c>
      <c r="O89" s="1">
        <v>52.561199999999872</v>
      </c>
      <c r="P89" s="1">
        <f t="shared" si="18"/>
        <v>97.505399999999995</v>
      </c>
      <c r="Q89" s="5">
        <f t="shared" ref="Q89:Q98" si="24">10*P89-O89-F89</f>
        <v>458.44780000000009</v>
      </c>
      <c r="R89" s="5"/>
      <c r="S89" s="1"/>
      <c r="T89" s="1">
        <f t="shared" si="19"/>
        <v>10.000000000000002</v>
      </c>
      <c r="U89" s="1">
        <f t="shared" si="20"/>
        <v>5.2982316876808868</v>
      </c>
      <c r="V89" s="1">
        <v>82.199399999999997</v>
      </c>
      <c r="W89" s="1">
        <v>77.188000000000002</v>
      </c>
      <c r="X89" s="1">
        <v>82.707799999999992</v>
      </c>
      <c r="Y89" s="1">
        <v>91.803399999999996</v>
      </c>
      <c r="Z89" s="1">
        <v>100.9772</v>
      </c>
      <c r="AA89" s="1">
        <v>100.25700000000001</v>
      </c>
      <c r="AB89" s="1">
        <v>74.032200000000003</v>
      </c>
      <c r="AC89" s="1">
        <v>68.753200000000007</v>
      </c>
      <c r="AD89" s="1">
        <v>83.736999999999995</v>
      </c>
      <c r="AE89" s="1">
        <v>89.46520000000001</v>
      </c>
      <c r="AF89" s="1" t="s">
        <v>55</v>
      </c>
      <c r="AG89" s="1">
        <f>G89*Q89</f>
        <v>458.44780000000009</v>
      </c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" t="s">
        <v>136</v>
      </c>
      <c r="B90" s="1" t="s">
        <v>44</v>
      </c>
      <c r="C90" s="1">
        <v>105</v>
      </c>
      <c r="D90" s="1">
        <v>150</v>
      </c>
      <c r="E90" s="1">
        <v>101</v>
      </c>
      <c r="F90" s="1">
        <v>152</v>
      </c>
      <c r="G90" s="8">
        <v>0.3</v>
      </c>
      <c r="H90" s="1">
        <v>40</v>
      </c>
      <c r="I90" s="1" t="s">
        <v>38</v>
      </c>
      <c r="J90" s="1"/>
      <c r="K90" s="1">
        <v>115</v>
      </c>
      <c r="L90" s="1">
        <f t="shared" si="16"/>
        <v>-14</v>
      </c>
      <c r="M90" s="1">
        <f t="shared" si="17"/>
        <v>101</v>
      </c>
      <c r="N90" s="1"/>
      <c r="O90" s="1">
        <v>141.80000000000001</v>
      </c>
      <c r="P90" s="1">
        <f t="shared" si="18"/>
        <v>20.2</v>
      </c>
      <c r="Q90" s="5"/>
      <c r="R90" s="5"/>
      <c r="S90" s="1"/>
      <c r="T90" s="1">
        <f t="shared" si="19"/>
        <v>14.544554455445546</v>
      </c>
      <c r="U90" s="1">
        <f t="shared" si="20"/>
        <v>14.544554455445546</v>
      </c>
      <c r="V90" s="1">
        <v>31.8</v>
      </c>
      <c r="W90" s="1">
        <v>23.8</v>
      </c>
      <c r="X90" s="1">
        <v>6.8</v>
      </c>
      <c r="Y90" s="1">
        <v>12.8</v>
      </c>
      <c r="Z90" s="1">
        <v>24</v>
      </c>
      <c r="AA90" s="1">
        <v>17</v>
      </c>
      <c r="AB90" s="1">
        <v>5.8</v>
      </c>
      <c r="AC90" s="1">
        <v>9.1999999999999993</v>
      </c>
      <c r="AD90" s="1">
        <v>17.399999999999999</v>
      </c>
      <c r="AE90" s="1">
        <v>16.2</v>
      </c>
      <c r="AF90" s="1"/>
      <c r="AG90" s="1">
        <f>G90*Q90</f>
        <v>0</v>
      </c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" t="s">
        <v>137</v>
      </c>
      <c r="B91" s="1" t="s">
        <v>44</v>
      </c>
      <c r="C91" s="1">
        <v>2</v>
      </c>
      <c r="D91" s="1">
        <v>132</v>
      </c>
      <c r="E91" s="1">
        <v>46</v>
      </c>
      <c r="F91" s="1">
        <v>80</v>
      </c>
      <c r="G91" s="8">
        <v>0.3</v>
      </c>
      <c r="H91" s="1">
        <v>40</v>
      </c>
      <c r="I91" s="1" t="s">
        <v>38</v>
      </c>
      <c r="J91" s="1"/>
      <c r="K91" s="1">
        <v>58</v>
      </c>
      <c r="L91" s="1">
        <f t="shared" si="16"/>
        <v>-12</v>
      </c>
      <c r="M91" s="1">
        <f t="shared" si="17"/>
        <v>46</v>
      </c>
      <c r="N91" s="1"/>
      <c r="O91" s="1">
        <v>39.199999999999989</v>
      </c>
      <c r="P91" s="1">
        <f t="shared" si="18"/>
        <v>9.1999999999999993</v>
      </c>
      <c r="Q91" s="5"/>
      <c r="R91" s="5"/>
      <c r="S91" s="1"/>
      <c r="T91" s="1">
        <f t="shared" si="19"/>
        <v>12.956521739130434</v>
      </c>
      <c r="U91" s="1">
        <f t="shared" si="20"/>
        <v>12.956521739130434</v>
      </c>
      <c r="V91" s="1">
        <v>13.2</v>
      </c>
      <c r="W91" s="1">
        <v>12.8</v>
      </c>
      <c r="X91" s="1">
        <v>13.2</v>
      </c>
      <c r="Y91" s="1">
        <v>9</v>
      </c>
      <c r="Z91" s="1">
        <v>4.8</v>
      </c>
      <c r="AA91" s="1">
        <v>7.6</v>
      </c>
      <c r="AB91" s="1">
        <v>11.2</v>
      </c>
      <c r="AC91" s="1">
        <v>11.2</v>
      </c>
      <c r="AD91" s="1">
        <v>3.4</v>
      </c>
      <c r="AE91" s="1">
        <v>1.6</v>
      </c>
      <c r="AF91" s="1" t="s">
        <v>138</v>
      </c>
      <c r="AG91" s="1">
        <f>G91*Q91</f>
        <v>0</v>
      </c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" t="s">
        <v>139</v>
      </c>
      <c r="B92" s="1" t="s">
        <v>37</v>
      </c>
      <c r="C92" s="1">
        <v>15.786</v>
      </c>
      <c r="D92" s="1"/>
      <c r="E92" s="1">
        <v>6.83</v>
      </c>
      <c r="F92" s="1">
        <v>8.9559999999999995</v>
      </c>
      <c r="G92" s="8">
        <v>1</v>
      </c>
      <c r="H92" s="1">
        <v>45</v>
      </c>
      <c r="I92" s="1" t="s">
        <v>38</v>
      </c>
      <c r="J92" s="1"/>
      <c r="K92" s="1">
        <v>6.9</v>
      </c>
      <c r="L92" s="1">
        <f t="shared" si="16"/>
        <v>-7.0000000000000284E-2</v>
      </c>
      <c r="M92" s="1">
        <f t="shared" si="17"/>
        <v>6.83</v>
      </c>
      <c r="N92" s="1"/>
      <c r="O92" s="1">
        <v>0</v>
      </c>
      <c r="P92" s="1">
        <f t="shared" si="18"/>
        <v>1.3660000000000001</v>
      </c>
      <c r="Q92" s="5">
        <f t="shared" si="24"/>
        <v>4.7040000000000006</v>
      </c>
      <c r="R92" s="5"/>
      <c r="S92" s="1"/>
      <c r="T92" s="1">
        <f t="shared" si="19"/>
        <v>10</v>
      </c>
      <c r="U92" s="1">
        <f t="shared" si="20"/>
        <v>6.5563689604685207</v>
      </c>
      <c r="V92" s="1">
        <v>1.1648000000000001</v>
      </c>
      <c r="W92" s="1">
        <v>1.6879999999999999</v>
      </c>
      <c r="X92" s="1">
        <v>1.06</v>
      </c>
      <c r="Y92" s="1">
        <v>1.0704</v>
      </c>
      <c r="Z92" s="1">
        <v>2.335</v>
      </c>
      <c r="AA92" s="1">
        <v>2.6394000000000002</v>
      </c>
      <c r="AB92" s="1">
        <v>1.3740000000000001</v>
      </c>
      <c r="AC92" s="1">
        <v>0.54880000000000007</v>
      </c>
      <c r="AD92" s="1">
        <v>1.8892</v>
      </c>
      <c r="AE92" s="1">
        <v>2.9916</v>
      </c>
      <c r="AF92" s="1"/>
      <c r="AG92" s="1">
        <f>G92*Q92</f>
        <v>4.7040000000000006</v>
      </c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" t="s">
        <v>141</v>
      </c>
      <c r="B93" s="1" t="s">
        <v>37</v>
      </c>
      <c r="C93" s="1">
        <v>33.646999999999998</v>
      </c>
      <c r="D93" s="1"/>
      <c r="E93" s="1">
        <v>13.606</v>
      </c>
      <c r="F93" s="1">
        <v>20.041</v>
      </c>
      <c r="G93" s="8">
        <v>1</v>
      </c>
      <c r="H93" s="1">
        <v>50</v>
      </c>
      <c r="I93" s="1" t="s">
        <v>38</v>
      </c>
      <c r="J93" s="1"/>
      <c r="K93" s="1">
        <v>13.8</v>
      </c>
      <c r="L93" s="1">
        <f t="shared" si="16"/>
        <v>-0.19400000000000084</v>
      </c>
      <c r="M93" s="1">
        <f t="shared" si="17"/>
        <v>13.606</v>
      </c>
      <c r="N93" s="1"/>
      <c r="O93" s="1">
        <v>0</v>
      </c>
      <c r="P93" s="1">
        <f t="shared" si="18"/>
        <v>2.7212000000000001</v>
      </c>
      <c r="Q93" s="5">
        <v>4</v>
      </c>
      <c r="R93" s="5"/>
      <c r="S93" s="1"/>
      <c r="T93" s="1">
        <f t="shared" si="19"/>
        <v>8.8347052770836392</v>
      </c>
      <c r="U93" s="1">
        <f t="shared" si="20"/>
        <v>7.3647655446126707</v>
      </c>
      <c r="V93" s="1">
        <v>1.3695999999999999</v>
      </c>
      <c r="W93" s="1">
        <v>1.0964</v>
      </c>
      <c r="X93" s="1">
        <v>0.53639999999999999</v>
      </c>
      <c r="Y93" s="1">
        <v>1.3584000000000001</v>
      </c>
      <c r="Z93" s="1">
        <v>2.9416000000000002</v>
      </c>
      <c r="AA93" s="1">
        <v>2.6520000000000001</v>
      </c>
      <c r="AB93" s="1">
        <v>0.9456</v>
      </c>
      <c r="AC93" s="1">
        <v>0.68320000000000003</v>
      </c>
      <c r="AD93" s="1">
        <v>1.6319999999999999</v>
      </c>
      <c r="AE93" s="1">
        <v>2.1743999999999999</v>
      </c>
      <c r="AF93" s="20" t="s">
        <v>140</v>
      </c>
      <c r="AG93" s="1">
        <f>G93*Q93</f>
        <v>4</v>
      </c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" t="s">
        <v>142</v>
      </c>
      <c r="B94" s="1" t="s">
        <v>44</v>
      </c>
      <c r="C94" s="1"/>
      <c r="D94" s="1">
        <v>42</v>
      </c>
      <c r="E94" s="1">
        <v>14</v>
      </c>
      <c r="F94" s="1">
        <v>22</v>
      </c>
      <c r="G94" s="8">
        <v>0.33</v>
      </c>
      <c r="H94" s="1">
        <v>40</v>
      </c>
      <c r="I94" s="1" t="s">
        <v>38</v>
      </c>
      <c r="J94" s="1"/>
      <c r="K94" s="1">
        <v>14</v>
      </c>
      <c r="L94" s="1">
        <f t="shared" si="16"/>
        <v>0</v>
      </c>
      <c r="M94" s="1">
        <f t="shared" si="17"/>
        <v>14</v>
      </c>
      <c r="N94" s="1"/>
      <c r="O94" s="1">
        <v>0</v>
      </c>
      <c r="P94" s="1">
        <f t="shared" si="18"/>
        <v>2.8</v>
      </c>
      <c r="Q94" s="5">
        <f t="shared" si="24"/>
        <v>6</v>
      </c>
      <c r="R94" s="5"/>
      <c r="S94" s="1"/>
      <c r="T94" s="1">
        <f t="shared" si="19"/>
        <v>10</v>
      </c>
      <c r="U94" s="1">
        <f t="shared" si="20"/>
        <v>7.8571428571428577</v>
      </c>
      <c r="V94" s="1">
        <v>2</v>
      </c>
      <c r="W94" s="1">
        <v>1.8</v>
      </c>
      <c r="X94" s="1">
        <v>3.6</v>
      </c>
      <c r="Y94" s="1">
        <v>2.2000000000000002</v>
      </c>
      <c r="Z94" s="1">
        <v>1.6</v>
      </c>
      <c r="AA94" s="1">
        <v>2.6</v>
      </c>
      <c r="AB94" s="1">
        <v>3.2</v>
      </c>
      <c r="AC94" s="1">
        <v>3.4</v>
      </c>
      <c r="AD94" s="1">
        <v>3.6</v>
      </c>
      <c r="AE94" s="1">
        <v>3</v>
      </c>
      <c r="AF94" s="1"/>
      <c r="AG94" s="1">
        <f>G94*Q94</f>
        <v>1.98</v>
      </c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" t="s">
        <v>143</v>
      </c>
      <c r="B95" s="1" t="s">
        <v>44</v>
      </c>
      <c r="C95" s="1">
        <v>9</v>
      </c>
      <c r="D95" s="1">
        <v>54</v>
      </c>
      <c r="E95" s="1">
        <v>9</v>
      </c>
      <c r="F95" s="1">
        <v>50</v>
      </c>
      <c r="G95" s="8">
        <v>0.3</v>
      </c>
      <c r="H95" s="1">
        <v>40</v>
      </c>
      <c r="I95" s="1" t="s">
        <v>38</v>
      </c>
      <c r="J95" s="1"/>
      <c r="K95" s="1">
        <v>23</v>
      </c>
      <c r="L95" s="1">
        <f t="shared" si="16"/>
        <v>-14</v>
      </c>
      <c r="M95" s="1">
        <f t="shared" si="17"/>
        <v>9</v>
      </c>
      <c r="N95" s="1"/>
      <c r="O95" s="1">
        <v>24.2</v>
      </c>
      <c r="P95" s="1">
        <f t="shared" si="18"/>
        <v>1.8</v>
      </c>
      <c r="Q95" s="5"/>
      <c r="R95" s="5"/>
      <c r="S95" s="1"/>
      <c r="T95" s="1">
        <f t="shared" si="19"/>
        <v>41.222222222222221</v>
      </c>
      <c r="U95" s="1">
        <f t="shared" si="20"/>
        <v>41.222222222222221</v>
      </c>
      <c r="V95" s="1">
        <v>6.2</v>
      </c>
      <c r="W95" s="1">
        <v>6</v>
      </c>
      <c r="X95" s="1">
        <v>3.2</v>
      </c>
      <c r="Y95" s="1">
        <v>2.4</v>
      </c>
      <c r="Z95" s="1">
        <v>5</v>
      </c>
      <c r="AA95" s="1">
        <v>6.2</v>
      </c>
      <c r="AB95" s="1">
        <v>4</v>
      </c>
      <c r="AC95" s="1">
        <v>3.4</v>
      </c>
      <c r="AD95" s="1">
        <v>3.2</v>
      </c>
      <c r="AE95" s="1">
        <v>3.2</v>
      </c>
      <c r="AF95" s="1"/>
      <c r="AG95" s="1">
        <f>G95*Q95</f>
        <v>0</v>
      </c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" t="s">
        <v>144</v>
      </c>
      <c r="B96" s="1" t="s">
        <v>44</v>
      </c>
      <c r="C96" s="1">
        <v>39</v>
      </c>
      <c r="D96" s="1"/>
      <c r="E96" s="1">
        <v>39</v>
      </c>
      <c r="F96" s="1"/>
      <c r="G96" s="8">
        <v>0.12</v>
      </c>
      <c r="H96" s="1">
        <v>45</v>
      </c>
      <c r="I96" s="1" t="s">
        <v>38</v>
      </c>
      <c r="J96" s="1"/>
      <c r="K96" s="1">
        <v>50</v>
      </c>
      <c r="L96" s="1">
        <f t="shared" si="16"/>
        <v>-11</v>
      </c>
      <c r="M96" s="1">
        <f t="shared" si="17"/>
        <v>39</v>
      </c>
      <c r="N96" s="1"/>
      <c r="O96" s="1">
        <v>21</v>
      </c>
      <c r="P96" s="1">
        <f t="shared" si="18"/>
        <v>7.8</v>
      </c>
      <c r="Q96" s="5">
        <f>9*P96-O96-F96</f>
        <v>49.2</v>
      </c>
      <c r="R96" s="5"/>
      <c r="S96" s="1"/>
      <c r="T96" s="1">
        <f t="shared" si="19"/>
        <v>9</v>
      </c>
      <c r="U96" s="1">
        <f t="shared" si="20"/>
        <v>2.6923076923076925</v>
      </c>
      <c r="V96" s="1">
        <v>4</v>
      </c>
      <c r="W96" s="1">
        <v>2.2000000000000002</v>
      </c>
      <c r="X96" s="1">
        <v>3</v>
      </c>
      <c r="Y96" s="1">
        <v>1.6</v>
      </c>
      <c r="Z96" s="1">
        <v>1.4</v>
      </c>
      <c r="AA96" s="1">
        <v>4.4000000000000004</v>
      </c>
      <c r="AB96" s="1">
        <v>3.8</v>
      </c>
      <c r="AC96" s="1">
        <v>2.2000000000000002</v>
      </c>
      <c r="AD96" s="1">
        <v>2.8</v>
      </c>
      <c r="AE96" s="1">
        <v>2.2000000000000002</v>
      </c>
      <c r="AF96" s="1"/>
      <c r="AG96" s="1">
        <f>G96*Q96</f>
        <v>5.9039999999999999</v>
      </c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0" t="s">
        <v>145</v>
      </c>
      <c r="B97" s="1" t="s">
        <v>37</v>
      </c>
      <c r="C97" s="1"/>
      <c r="D97" s="1"/>
      <c r="E97" s="1"/>
      <c r="F97" s="1"/>
      <c r="G97" s="8">
        <v>1</v>
      </c>
      <c r="H97" s="1">
        <v>180</v>
      </c>
      <c r="I97" s="1" t="s">
        <v>38</v>
      </c>
      <c r="J97" s="1"/>
      <c r="K97" s="1"/>
      <c r="L97" s="1">
        <f t="shared" si="16"/>
        <v>0</v>
      </c>
      <c r="M97" s="1">
        <f t="shared" si="17"/>
        <v>0</v>
      </c>
      <c r="N97" s="1"/>
      <c r="O97" s="10"/>
      <c r="P97" s="1">
        <f t="shared" si="18"/>
        <v>0</v>
      </c>
      <c r="Q97" s="17">
        <v>4</v>
      </c>
      <c r="R97" s="5"/>
      <c r="S97" s="1"/>
      <c r="T97" s="1" t="e">
        <f t="shared" si="19"/>
        <v>#DIV/0!</v>
      </c>
      <c r="U97" s="1" t="e">
        <f t="shared" si="20"/>
        <v>#DIV/0!</v>
      </c>
      <c r="V97" s="1">
        <v>0</v>
      </c>
      <c r="W97" s="1">
        <v>0</v>
      </c>
      <c r="X97" s="1">
        <v>0</v>
      </c>
      <c r="Y97" s="1">
        <v>0</v>
      </c>
      <c r="Z97" s="1">
        <v>0</v>
      </c>
      <c r="AA97" s="1">
        <v>0</v>
      </c>
      <c r="AB97" s="1">
        <v>0.44400000000000012</v>
      </c>
      <c r="AC97" s="1">
        <v>0.74119999999999997</v>
      </c>
      <c r="AD97" s="1">
        <v>0.74080000000000001</v>
      </c>
      <c r="AE97" s="1">
        <v>0.58760000000000001</v>
      </c>
      <c r="AF97" s="10" t="s">
        <v>93</v>
      </c>
      <c r="AG97" s="1">
        <f>G97*Q97</f>
        <v>4</v>
      </c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8" t="s">
        <v>146</v>
      </c>
      <c r="B98" s="1" t="s">
        <v>37</v>
      </c>
      <c r="C98" s="1"/>
      <c r="D98" s="1"/>
      <c r="E98" s="1"/>
      <c r="F98" s="1"/>
      <c r="G98" s="8">
        <v>1</v>
      </c>
      <c r="H98" s="1">
        <v>60</v>
      </c>
      <c r="I98" s="1" t="s">
        <v>38</v>
      </c>
      <c r="J98" s="1"/>
      <c r="K98" s="1"/>
      <c r="L98" s="1">
        <f t="shared" si="16"/>
        <v>0</v>
      </c>
      <c r="M98" s="1">
        <f t="shared" si="17"/>
        <v>0</v>
      </c>
      <c r="N98" s="1"/>
      <c r="O98" s="1">
        <v>20</v>
      </c>
      <c r="P98" s="1">
        <f t="shared" si="18"/>
        <v>0</v>
      </c>
      <c r="Q98" s="5"/>
      <c r="R98" s="5"/>
      <c r="S98" s="1"/>
      <c r="T98" s="1" t="e">
        <f t="shared" si="19"/>
        <v>#DIV/0!</v>
      </c>
      <c r="U98" s="1" t="e">
        <f t="shared" si="20"/>
        <v>#DIV/0!</v>
      </c>
      <c r="V98" s="1">
        <v>0</v>
      </c>
      <c r="W98" s="1">
        <v>0</v>
      </c>
      <c r="X98" s="1">
        <v>0</v>
      </c>
      <c r="Y98" s="1">
        <v>0</v>
      </c>
      <c r="Z98" s="1">
        <v>0</v>
      </c>
      <c r="AA98" s="1">
        <v>0</v>
      </c>
      <c r="AB98" s="1">
        <v>0</v>
      </c>
      <c r="AC98" s="1">
        <v>0</v>
      </c>
      <c r="AD98" s="1">
        <v>0</v>
      </c>
      <c r="AE98" s="1">
        <v>0</v>
      </c>
      <c r="AF98" s="1" t="s">
        <v>147</v>
      </c>
      <c r="AG98" s="1">
        <f>G98*Q98</f>
        <v>0</v>
      </c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  <row r="493" spans="1:49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</row>
    <row r="494" spans="1:49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</row>
    <row r="495" spans="1:49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</row>
    <row r="496" spans="1:49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</row>
    <row r="497" spans="1:49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</row>
    <row r="498" spans="1:49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</row>
    <row r="499" spans="1:49" x14ac:dyDescent="0.25">
      <c r="A499" s="1"/>
      <c r="B499" s="1"/>
      <c r="C499" s="1"/>
      <c r="D499" s="1"/>
      <c r="E499" s="1"/>
      <c r="F499" s="1"/>
      <c r="G499" s="8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</row>
    <row r="500" spans="1:49" x14ac:dyDescent="0.25">
      <c r="A500" s="1"/>
      <c r="B500" s="1"/>
      <c r="C500" s="1"/>
      <c r="D500" s="1"/>
      <c r="E500" s="1"/>
      <c r="F500" s="1"/>
      <c r="G500" s="8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</row>
  </sheetData>
  <autoFilter ref="A3:AG98" xr:uid="{30F857C1-16A5-4D1D-A22E-3CD7765837FB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2025-08-13T12:36:38Z</dcterms:created>
  <dcterms:modified xsi:type="dcterms:W3CDTF">2025-08-13T12:48:25Z</dcterms:modified>
</cp:coreProperties>
</file>