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01E0F9C-0E32-464D-8914-DEB957CD9A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Y24" i="1" l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Z245" i="1" s="1"/>
  <c r="Y245" i="1"/>
  <c r="BP250" i="1"/>
  <c r="BN250" i="1"/>
  <c r="Z250" i="1"/>
  <c r="Y254" i="1"/>
  <c r="BP259" i="1"/>
  <c r="BN259" i="1"/>
  <c r="Z259" i="1"/>
  <c r="Z262" i="1" s="1"/>
  <c r="Y262" i="1"/>
  <c r="Z337" i="1"/>
  <c r="BP335" i="1"/>
  <c r="BN335" i="1"/>
  <c r="Z335" i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Z417" i="1" s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Z227" i="1" s="1"/>
  <c r="Y232" i="1"/>
  <c r="Y246" i="1"/>
  <c r="BP243" i="1"/>
  <c r="BN243" i="1"/>
  <c r="Z243" i="1"/>
  <c r="BP252" i="1"/>
  <c r="BN252" i="1"/>
  <c r="Z252" i="1"/>
  <c r="Z254" i="1" s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Z349" i="1" s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Z404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311" i="1" l="1"/>
  <c r="Z485" i="1"/>
  <c r="Z463" i="1"/>
  <c r="Z199" i="1"/>
  <c r="Z32" i="1"/>
  <c r="Y511" i="1"/>
  <c r="Y508" i="1"/>
  <c r="Z211" i="1"/>
  <c r="Z109" i="1"/>
  <c r="Z512" i="1" s="1"/>
  <c r="Z80" i="1"/>
  <c r="Z447" i="1"/>
  <c r="Z399" i="1"/>
  <c r="Y509" i="1"/>
  <c r="Z303" i="1"/>
  <c r="Y507" i="1"/>
  <c r="Y510" i="1" l="1"/>
</calcChain>
</file>

<file path=xl/sharedStrings.xml><?xml version="1.0" encoding="utf-8"?>
<sst xmlns="http://schemas.openxmlformats.org/spreadsheetml/2006/main" count="2277" uniqueCount="815">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</sst>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7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45855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20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21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22</v>
      </c>
      <c r="Q10" s="752"/>
      <c r="R10" s="753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18" t="s">
        <v>38</v>
      </c>
      <c r="D17" s="616" t="s">
        <v>39</v>
      </c>
      <c r="E17" s="678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77"/>
      <c r="R17" s="677"/>
      <c r="S17" s="677"/>
      <c r="T17" s="678"/>
      <c r="U17" s="900" t="s">
        <v>51</v>
      </c>
      <c r="V17" s="596"/>
      <c r="W17" s="616" t="s">
        <v>52</v>
      </c>
      <c r="X17" s="616" t="s">
        <v>53</v>
      </c>
      <c r="Y17" s="901" t="s">
        <v>54</v>
      </c>
      <c r="Z17" s="807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2"/>
      <c r="R22" s="572"/>
      <c r="S22" s="572"/>
      <c r="T22" s="573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70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customHeight="1" x14ac:dyDescent="0.25">
      <c r="A46" s="581" t="s">
        <v>74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119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103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70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70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customHeight="1" x14ac:dyDescent="0.25">
      <c r="A60" s="581" t="s">
        <v>139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70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70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1" t="s">
        <v>64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74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70</v>
      </c>
      <c r="X76" s="567">
        <v>16.8</v>
      </c>
      <c r="Y76" s="568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17.814</v>
      </c>
      <c r="BN76" s="64">
        <f t="shared" si="13"/>
        <v>17.814</v>
      </c>
      <c r="BO76" s="64">
        <f t="shared" si="14"/>
        <v>3.125E-2</v>
      </c>
      <c r="BP76" s="64">
        <f t="shared" si="15"/>
        <v>3.125E-2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69">
        <f>IFERROR(X74/H74,"0")+IFERROR(X75/H75,"0")+IFERROR(X76/H76,"0")+IFERROR(X77/H77,"0")+IFERROR(X78/H78,"0")+IFERROR(X79/H79,"0")</f>
        <v>2</v>
      </c>
      <c r="Y80" s="569">
        <f>IFERROR(Y74/H74,"0")+IFERROR(Y75/H75,"0")+IFERROR(Y76/H76,"0")+IFERROR(Y77/H77,"0")+IFERROR(Y78/H78,"0")+IFERROR(Y79/H79,"0")</f>
        <v>2</v>
      </c>
      <c r="Z80" s="569">
        <f>IFERROR(IF(Z74="",0,Z74),"0")+IFERROR(IF(Z75="",0,Z75),"0")+IFERROR(IF(Z76="",0,Z76),"0")+IFERROR(IF(Z77="",0,Z77),"0")+IFERROR(IF(Z78="",0,Z78),"0")+IFERROR(IF(Z79="",0,Z79),"0")</f>
        <v>3.7960000000000001E-2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69">
        <f>IFERROR(SUM(X74:X79),"0")</f>
        <v>16.8</v>
      </c>
      <c r="Y81" s="569">
        <f>IFERROR(SUM(Y74:Y79),"0")</f>
        <v>16.8</v>
      </c>
      <c r="Z81" s="37"/>
      <c r="AA81" s="570"/>
      <c r="AB81" s="570"/>
      <c r="AC81" s="570"/>
    </row>
    <row r="82" spans="1:68" ht="14.25" customHeight="1" x14ac:dyDescent="0.25">
      <c r="A82" s="581" t="s">
        <v>174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181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103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70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customHeight="1" x14ac:dyDescent="0.25">
      <c r="A94" s="581" t="s">
        <v>74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9" t="s">
        <v>191</v>
      </c>
      <c r="Q95" s="572"/>
      <c r="R95" s="572"/>
      <c r="S95" s="572"/>
      <c r="T95" s="573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customHeight="1" x14ac:dyDescent="0.25">
      <c r="A103" s="600" t="s">
        <v>204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103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customHeight="1" x14ac:dyDescent="0.25">
      <c r="A111" s="581" t="s">
        <v>139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74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70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customHeight="1" x14ac:dyDescent="0.25">
      <c r="A124" s="581" t="s">
        <v>174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237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64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74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101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103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64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70</v>
      </c>
      <c r="X147" s="567">
        <v>42</v>
      </c>
      <c r="Y147" s="568">
        <f>IFERROR(IF(X147="",0,CEILING((X147/$H147),1)*$H147),"")</f>
        <v>42</v>
      </c>
      <c r="Z147" s="36">
        <f>IFERROR(IF(Y147=0,"",ROUNDUP(Y147/H147,0)*0.00651),"")</f>
        <v>6.5100000000000005E-2</v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44.699999999999996</v>
      </c>
      <c r="BN147" s="64">
        <f>IFERROR(Y147*I147/H147,"0")</f>
        <v>44.699999999999996</v>
      </c>
      <c r="BO147" s="64">
        <f>IFERROR(1/J147*(X147/H147),"0")</f>
        <v>5.4945054945054951E-2</v>
      </c>
      <c r="BP147" s="64">
        <f>IFERROR(1/J147*(Y147/H147),"0")</f>
        <v>5.4945054945054951E-2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72</v>
      </c>
      <c r="Q149" s="584"/>
      <c r="R149" s="584"/>
      <c r="S149" s="584"/>
      <c r="T149" s="584"/>
      <c r="U149" s="584"/>
      <c r="V149" s="585"/>
      <c r="W149" s="37" t="s">
        <v>73</v>
      </c>
      <c r="X149" s="569">
        <f>IFERROR(X146/H146,"0")+IFERROR(X147/H147,"0")+IFERROR(X148/H148,"0")</f>
        <v>10</v>
      </c>
      <c r="Y149" s="569">
        <f>IFERROR(Y146/H146,"0")+IFERROR(Y147/H147,"0")+IFERROR(Y148/H148,"0")</f>
        <v>10</v>
      </c>
      <c r="Z149" s="569">
        <f>IFERROR(IF(Z146="",0,Z146),"0")+IFERROR(IF(Z147="",0,Z147),"0")+IFERROR(IF(Z148="",0,Z148),"0")</f>
        <v>6.5100000000000005E-2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72</v>
      </c>
      <c r="Q150" s="584"/>
      <c r="R150" s="584"/>
      <c r="S150" s="584"/>
      <c r="T150" s="584"/>
      <c r="U150" s="584"/>
      <c r="V150" s="585"/>
      <c r="W150" s="37" t="s">
        <v>70</v>
      </c>
      <c r="X150" s="569">
        <f>IFERROR(SUM(X146:X148),"0")</f>
        <v>42</v>
      </c>
      <c r="Y150" s="569">
        <f>IFERROR(SUM(Y146:Y148),"0")</f>
        <v>42</v>
      </c>
      <c r="Z150" s="37"/>
      <c r="AA150" s="570"/>
      <c r="AB150" s="570"/>
      <c r="AC150" s="570"/>
    </row>
    <row r="151" spans="1:68" ht="27.75" customHeight="1" x14ac:dyDescent="0.2">
      <c r="A151" s="632" t="s">
        <v>258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259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139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72</v>
      </c>
      <c r="Q155" s="584"/>
      <c r="R155" s="584"/>
      <c r="S155" s="584"/>
      <c r="T155" s="584"/>
      <c r="U155" s="584"/>
      <c r="V155" s="585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72</v>
      </c>
      <c r="Q156" s="584"/>
      <c r="R156" s="584"/>
      <c r="S156" s="584"/>
      <c r="T156" s="584"/>
      <c r="U156" s="584"/>
      <c r="V156" s="585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64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72</v>
      </c>
      <c r="Q167" s="584"/>
      <c r="R167" s="584"/>
      <c r="S167" s="584"/>
      <c r="T167" s="584"/>
      <c r="U167" s="584"/>
      <c r="V167" s="585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72</v>
      </c>
      <c r="Q168" s="584"/>
      <c r="R168" s="584"/>
      <c r="S168" s="584"/>
      <c r="T168" s="584"/>
      <c r="U168" s="584"/>
      <c r="V168" s="585"/>
      <c r="W168" s="37" t="s">
        <v>70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customHeight="1" x14ac:dyDescent="0.25">
      <c r="A169" s="581" t="s">
        <v>95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72</v>
      </c>
      <c r="Q173" s="584"/>
      <c r="R173" s="584"/>
      <c r="S173" s="584"/>
      <c r="T173" s="584"/>
      <c r="U173" s="584"/>
      <c r="V173" s="585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72</v>
      </c>
      <c r="Q174" s="584"/>
      <c r="R174" s="584"/>
      <c r="S174" s="584"/>
      <c r="T174" s="584"/>
      <c r="U174" s="584"/>
      <c r="V174" s="585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296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72</v>
      </c>
      <c r="Q177" s="584"/>
      <c r="R177" s="584"/>
      <c r="S177" s="584"/>
      <c r="T177" s="584"/>
      <c r="U177" s="584"/>
      <c r="V177" s="585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72</v>
      </c>
      <c r="Q178" s="584"/>
      <c r="R178" s="584"/>
      <c r="S178" s="584"/>
      <c r="T178" s="584"/>
      <c r="U178" s="584"/>
      <c r="V178" s="585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299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103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72</v>
      </c>
      <c r="Q183" s="584"/>
      <c r="R183" s="584"/>
      <c r="S183" s="584"/>
      <c r="T183" s="584"/>
      <c r="U183" s="584"/>
      <c r="V183" s="585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72</v>
      </c>
      <c r="Q184" s="584"/>
      <c r="R184" s="584"/>
      <c r="S184" s="584"/>
      <c r="T184" s="584"/>
      <c r="U184" s="584"/>
      <c r="V184" s="585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139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64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72</v>
      </c>
      <c r="Q199" s="584"/>
      <c r="R199" s="584"/>
      <c r="S199" s="584"/>
      <c r="T199" s="584"/>
      <c r="U199" s="584"/>
      <c r="V199" s="585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72</v>
      </c>
      <c r="Q200" s="584"/>
      <c r="R200" s="584"/>
      <c r="S200" s="584"/>
      <c r="T200" s="584"/>
      <c r="U200" s="584"/>
      <c r="V200" s="585"/>
      <c r="W200" s="37" t="s">
        <v>70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customHeight="1" x14ac:dyDescent="0.25">
      <c r="A201" s="581" t="s">
        <v>74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70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72</v>
      </c>
      <c r="Q211" s="584"/>
      <c r="R211" s="584"/>
      <c r="S211" s="584"/>
      <c r="T211" s="584"/>
      <c r="U211" s="584"/>
      <c r="V211" s="585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72</v>
      </c>
      <c r="Q212" s="584"/>
      <c r="R212" s="584"/>
      <c r="S212" s="584"/>
      <c r="T212" s="584"/>
      <c r="U212" s="584"/>
      <c r="V212" s="585"/>
      <c r="W212" s="37" t="s">
        <v>70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customHeight="1" x14ac:dyDescent="0.25">
      <c r="A213" s="581" t="s">
        <v>174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360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103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72</v>
      </c>
      <c r="Q227" s="584"/>
      <c r="R227" s="584"/>
      <c r="S227" s="584"/>
      <c r="T227" s="584"/>
      <c r="U227" s="584"/>
      <c r="V227" s="585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72</v>
      </c>
      <c r="Q228" s="584"/>
      <c r="R228" s="584"/>
      <c r="S228" s="584"/>
      <c r="T228" s="584"/>
      <c r="U228" s="584"/>
      <c r="V228" s="585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139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383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1" t="s">
        <v>386</v>
      </c>
      <c r="Q235" s="572"/>
      <c r="R235" s="572"/>
      <c r="S235" s="572"/>
      <c r="T235" s="573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72</v>
      </c>
      <c r="Q236" s="584"/>
      <c r="R236" s="584"/>
      <c r="S236" s="584"/>
      <c r="T236" s="584"/>
      <c r="U236" s="584"/>
      <c r="V236" s="585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72</v>
      </c>
      <c r="Q237" s="584"/>
      <c r="R237" s="584"/>
      <c r="S237" s="584"/>
      <c r="T237" s="584"/>
      <c r="U237" s="584"/>
      <c r="V237" s="585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388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3" t="s">
        <v>394</v>
      </c>
      <c r="Q240" s="572"/>
      <c r="R240" s="572"/>
      <c r="S240" s="572"/>
      <c r="T240" s="573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392</v>
      </c>
      <c r="B241" s="54" t="s">
        <v>395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400</v>
      </c>
      <c r="B244" s="54" t="s">
        <v>401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72</v>
      </c>
      <c r="Q245" s="584"/>
      <c r="R245" s="584"/>
      <c r="S245" s="584"/>
      <c r="T245" s="584"/>
      <c r="U245" s="584"/>
      <c r="V245" s="585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72</v>
      </c>
      <c r="Q246" s="584"/>
      <c r="R246" s="584"/>
      <c r="S246" s="584"/>
      <c r="T246" s="584"/>
      <c r="U246" s="584"/>
      <c r="V246" s="585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402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103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403</v>
      </c>
      <c r="B249" s="54" t="s">
        <v>404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409</v>
      </c>
      <c r="B251" s="54" t="s">
        <v>410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72</v>
      </c>
      <c r="Q254" s="584"/>
      <c r="R254" s="584"/>
      <c r="S254" s="584"/>
      <c r="T254" s="584"/>
      <c r="U254" s="584"/>
      <c r="V254" s="585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72</v>
      </c>
      <c r="Q255" s="584"/>
      <c r="R255" s="584"/>
      <c r="S255" s="584"/>
      <c r="T255" s="584"/>
      <c r="U255" s="584"/>
      <c r="V255" s="585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418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103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419</v>
      </c>
      <c r="B258" s="54" t="s">
        <v>420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421</v>
      </c>
      <c r="B259" s="54" t="s">
        <v>422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424</v>
      </c>
      <c r="B260" s="54" t="s">
        <v>425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427</v>
      </c>
      <c r="B261" s="54" t="s">
        <v>428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80" t="s">
        <v>429</v>
      </c>
      <c r="Q261" s="572"/>
      <c r="R261" s="572"/>
      <c r="S261" s="572"/>
      <c r="T261" s="573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72</v>
      </c>
      <c r="Q262" s="584"/>
      <c r="R262" s="584"/>
      <c r="S262" s="584"/>
      <c r="T262" s="584"/>
      <c r="U262" s="584"/>
      <c r="V262" s="585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72</v>
      </c>
      <c r="Q263" s="584"/>
      <c r="R263" s="584"/>
      <c r="S263" s="584"/>
      <c r="T263" s="584"/>
      <c r="U263" s="584"/>
      <c r="V263" s="585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431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74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432</v>
      </c>
      <c r="B266" s="54" t="s">
        <v>433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435</v>
      </c>
      <c r="B267" s="54" t="s">
        <v>436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438</v>
      </c>
      <c r="B268" s="54" t="s">
        <v>439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72</v>
      </c>
      <c r="Q269" s="584"/>
      <c r="R269" s="584"/>
      <c r="S269" s="584"/>
      <c r="T269" s="584"/>
      <c r="U269" s="584"/>
      <c r="V269" s="585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72</v>
      </c>
      <c r="Q270" s="584"/>
      <c r="R270" s="584"/>
      <c r="S270" s="584"/>
      <c r="T270" s="584"/>
      <c r="U270" s="584"/>
      <c r="V270" s="585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600" t="s">
        <v>441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442</v>
      </c>
      <c r="B273" s="54" t="s">
        <v>443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72</v>
      </c>
      <c r="Q274" s="584"/>
      <c r="R274" s="584"/>
      <c r="S274" s="584"/>
      <c r="T274" s="584"/>
      <c r="U274" s="584"/>
      <c r="V274" s="585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72</v>
      </c>
      <c r="Q275" s="584"/>
      <c r="R275" s="584"/>
      <c r="S275" s="584"/>
      <c r="T275" s="584"/>
      <c r="U275" s="584"/>
      <c r="V275" s="585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74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445</v>
      </c>
      <c r="B277" s="54" t="s">
        <v>446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448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103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449</v>
      </c>
      <c r="B282" s="54" t="s">
        <v>450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72</v>
      </c>
      <c r="Q283" s="584"/>
      <c r="R283" s="584"/>
      <c r="S283" s="584"/>
      <c r="T283" s="584"/>
      <c r="U283" s="584"/>
      <c r="V283" s="585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72</v>
      </c>
      <c r="Q284" s="584"/>
      <c r="R284" s="584"/>
      <c r="S284" s="584"/>
      <c r="T284" s="584"/>
      <c r="U284" s="584"/>
      <c r="V284" s="585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453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454</v>
      </c>
      <c r="B287" s="54" t="s">
        <v>455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457</v>
      </c>
      <c r="B288" s="54" t="s">
        <v>458</v>
      </c>
      <c r="C288" s="31">
        <v>4301011911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2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IFERROR(IF(Y289=0,"",ROUNDUP(Y289/H289,0)*0.01898),"")</f>
        <v/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72</v>
      </c>
      <c r="Q293" s="584"/>
      <c r="R293" s="584"/>
      <c r="S293" s="584"/>
      <c r="T293" s="584"/>
      <c r="U293" s="584"/>
      <c r="V293" s="585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72</v>
      </c>
      <c r="Q294" s="584"/>
      <c r="R294" s="584"/>
      <c r="S294" s="584"/>
      <c r="T294" s="584"/>
      <c r="U294" s="584"/>
      <c r="V294" s="585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64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70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72</v>
      </c>
      <c r="Q303" s="584"/>
      <c r="R303" s="584"/>
      <c r="S303" s="584"/>
      <c r="T303" s="584"/>
      <c r="U303" s="584"/>
      <c r="V303" s="585"/>
      <c r="W303" s="37" t="s">
        <v>73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72</v>
      </c>
      <c r="Q304" s="584"/>
      <c r="R304" s="584"/>
      <c r="S304" s="584"/>
      <c r="T304" s="584"/>
      <c r="U304" s="584"/>
      <c r="V304" s="585"/>
      <c r="W304" s="37" t="s">
        <v>70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81" t="s">
        <v>74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70</v>
      </c>
      <c r="X306" s="567">
        <v>2000</v>
      </c>
      <c r="Y306" s="568">
        <f>IFERROR(IF(X306="",0,CEILING((X306/$H306),1)*$H306),"")</f>
        <v>2004.6</v>
      </c>
      <c r="Z306" s="36">
        <f>IFERROR(IF(Y306=0,"",ROUNDUP(Y306/H306,0)*0.01898),"")</f>
        <v>4.8778600000000001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2131.5384615384614</v>
      </c>
      <c r="BN306" s="64">
        <f>IFERROR(Y306*I306/H306,"0")</f>
        <v>2136.4409999999998</v>
      </c>
      <c r="BO306" s="64">
        <f>IFERROR(1/J306*(X306/H306),"0")</f>
        <v>4.0064102564102564</v>
      </c>
      <c r="BP306" s="64">
        <f>IFERROR(1/J306*(Y306/H306),"0")</f>
        <v>4.015625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72</v>
      </c>
      <c r="Q311" s="584"/>
      <c r="R311" s="584"/>
      <c r="S311" s="584"/>
      <c r="T311" s="584"/>
      <c r="U311" s="584"/>
      <c r="V311" s="585"/>
      <c r="W311" s="37" t="s">
        <v>73</v>
      </c>
      <c r="X311" s="569">
        <f>IFERROR(X306/H306,"0")+IFERROR(X307/H307,"0")+IFERROR(X308/H308,"0")+IFERROR(X309/H309,"0")+IFERROR(X310/H310,"0")</f>
        <v>256.41025641025641</v>
      </c>
      <c r="Y311" s="569">
        <f>IFERROR(Y306/H306,"0")+IFERROR(Y307/H307,"0")+IFERROR(Y308/H308,"0")+IFERROR(Y309/H309,"0")+IFERROR(Y310/H310,"0")</f>
        <v>257</v>
      </c>
      <c r="Z311" s="569">
        <f>IFERROR(IF(Z306="",0,Z306),"0")+IFERROR(IF(Z307="",0,Z307),"0")+IFERROR(IF(Z308="",0,Z308),"0")+IFERROR(IF(Z309="",0,Z309),"0")+IFERROR(IF(Z310="",0,Z310),"0")</f>
        <v>4.8778600000000001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72</v>
      </c>
      <c r="Q312" s="584"/>
      <c r="R312" s="584"/>
      <c r="S312" s="584"/>
      <c r="T312" s="584"/>
      <c r="U312" s="584"/>
      <c r="V312" s="585"/>
      <c r="W312" s="37" t="s">
        <v>70</v>
      </c>
      <c r="X312" s="569">
        <f>IFERROR(SUM(X306:X310),"0")</f>
        <v>2000</v>
      </c>
      <c r="Y312" s="569">
        <f>IFERROR(SUM(Y306:Y310),"0")</f>
        <v>2004.6</v>
      </c>
      <c r="Z312" s="37"/>
      <c r="AA312" s="570"/>
      <c r="AB312" s="570"/>
      <c r="AC312" s="570"/>
    </row>
    <row r="313" spans="1:68" ht="14.25" customHeight="1" x14ac:dyDescent="0.25">
      <c r="A313" s="581" t="s">
        <v>174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70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72</v>
      </c>
      <c r="Q317" s="584"/>
      <c r="R317" s="584"/>
      <c r="S317" s="584"/>
      <c r="T317" s="584"/>
      <c r="U317" s="584"/>
      <c r="V317" s="585"/>
      <c r="W317" s="37" t="s">
        <v>73</v>
      </c>
      <c r="X317" s="569">
        <f>IFERROR(X314/H314,"0")+IFERROR(X315/H315,"0")+IFERROR(X316/H316,"0")</f>
        <v>0</v>
      </c>
      <c r="Y317" s="569">
        <f>IFERROR(Y314/H314,"0")+IFERROR(Y315/H315,"0")+IFERROR(Y316/H316,"0")</f>
        <v>0</v>
      </c>
      <c r="Z317" s="569">
        <f>IFERROR(IF(Z314="",0,Z314),"0")+IFERROR(IF(Z315="",0,Z315),"0")+IFERROR(IF(Z316="",0,Z316),"0")</f>
        <v>0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72</v>
      </c>
      <c r="Q318" s="584"/>
      <c r="R318" s="584"/>
      <c r="S318" s="584"/>
      <c r="T318" s="584"/>
      <c r="U318" s="584"/>
      <c r="V318" s="585"/>
      <c r="W318" s="37" t="s">
        <v>70</v>
      </c>
      <c r="X318" s="569">
        <f>IFERROR(SUM(X314:X316),"0")</f>
        <v>0</v>
      </c>
      <c r="Y318" s="569">
        <f>IFERROR(SUM(Y314:Y316),"0")</f>
        <v>0</v>
      </c>
      <c r="Z318" s="37"/>
      <c r="AA318" s="570"/>
      <c r="AB318" s="570"/>
      <c r="AC318" s="570"/>
    </row>
    <row r="319" spans="1:68" ht="14.25" customHeight="1" x14ac:dyDescent="0.25">
      <c r="A319" s="581" t="s">
        <v>95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2"/>
      <c r="R320" s="572"/>
      <c r="S320" s="572"/>
      <c r="T320" s="573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3" t="s">
        <v>520</v>
      </c>
      <c r="Q321" s="572"/>
      <c r="R321" s="572"/>
      <c r="S321" s="572"/>
      <c r="T321" s="573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72</v>
      </c>
      <c r="Q324" s="584"/>
      <c r="R324" s="584"/>
      <c r="S324" s="584"/>
      <c r="T324" s="584"/>
      <c r="U324" s="584"/>
      <c r="V324" s="585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72</v>
      </c>
      <c r="Q325" s="584"/>
      <c r="R325" s="584"/>
      <c r="S325" s="584"/>
      <c r="T325" s="584"/>
      <c r="U325" s="584"/>
      <c r="V325" s="585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526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72</v>
      </c>
      <c r="Q330" s="584"/>
      <c r="R330" s="584"/>
      <c r="S330" s="584"/>
      <c r="T330" s="584"/>
      <c r="U330" s="584"/>
      <c r="V330" s="585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72</v>
      </c>
      <c r="Q331" s="584"/>
      <c r="R331" s="584"/>
      <c r="S331" s="584"/>
      <c r="T331" s="584"/>
      <c r="U331" s="584"/>
      <c r="V331" s="585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535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74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70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70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72</v>
      </c>
      <c r="Q337" s="584"/>
      <c r="R337" s="584"/>
      <c r="S337" s="584"/>
      <c r="T337" s="584"/>
      <c r="U337" s="584"/>
      <c r="V337" s="585"/>
      <c r="W337" s="37" t="s">
        <v>73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72</v>
      </c>
      <c r="Q338" s="584"/>
      <c r="R338" s="584"/>
      <c r="S338" s="584"/>
      <c r="T338" s="584"/>
      <c r="U338" s="584"/>
      <c r="V338" s="585"/>
      <c r="W338" s="37" t="s">
        <v>70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632" t="s">
        <v>545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546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103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70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70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70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72</v>
      </c>
      <c r="Q349" s="584"/>
      <c r="R349" s="584"/>
      <c r="S349" s="584"/>
      <c r="T349" s="584"/>
      <c r="U349" s="584"/>
      <c r="V349" s="585"/>
      <c r="W349" s="37" t="s">
        <v>73</v>
      </c>
      <c r="X349" s="569">
        <f>IFERROR(X342/H342,"0")+IFERROR(X343/H343,"0")+IFERROR(X344/H344,"0")+IFERROR(X345/H345,"0")+IFERROR(X346/H346,"0")+IFERROR(X347/H347,"0")+IFERROR(X348/H348,"0")</f>
        <v>0</v>
      </c>
      <c r="Y349" s="569">
        <f>IFERROR(Y342/H342,"0")+IFERROR(Y343/H343,"0")+IFERROR(Y344/H344,"0")+IFERROR(Y345/H345,"0")+IFERROR(Y346/H346,"0")+IFERROR(Y347/H347,"0")+IFERROR(Y348/H348,"0")</f>
        <v>0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72</v>
      </c>
      <c r="Q350" s="584"/>
      <c r="R350" s="584"/>
      <c r="S350" s="584"/>
      <c r="T350" s="584"/>
      <c r="U350" s="584"/>
      <c r="V350" s="585"/>
      <c r="W350" s="37" t="s">
        <v>70</v>
      </c>
      <c r="X350" s="569">
        <f>IFERROR(SUM(X342:X348),"0")</f>
        <v>0</v>
      </c>
      <c r="Y350" s="569">
        <f>IFERROR(SUM(Y342:Y348),"0")</f>
        <v>0</v>
      </c>
      <c r="Z350" s="37"/>
      <c r="AA350" s="570"/>
      <c r="AB350" s="570"/>
      <c r="AC350" s="570"/>
    </row>
    <row r="351" spans="1:68" ht="14.25" customHeight="1" x14ac:dyDescent="0.25">
      <c r="A351" s="581" t="s">
        <v>139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70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69">
        <f>IFERROR(X352/H352,"0")+IFERROR(X353/H353,"0")</f>
        <v>0</v>
      </c>
      <c r="Y354" s="569">
        <f>IFERROR(Y352/H352,"0")+IFERROR(Y353/H353,"0")</f>
        <v>0</v>
      </c>
      <c r="Z354" s="569">
        <f>IFERROR(IF(Z352="",0,Z352),"0")+IFERROR(IF(Z353="",0,Z353),"0")</f>
        <v>0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69">
        <f>IFERROR(SUM(X352:X353),"0")</f>
        <v>0</v>
      </c>
      <c r="Y355" s="569">
        <f>IFERROR(SUM(Y352:Y353),"0")</f>
        <v>0</v>
      </c>
      <c r="Z355" s="37"/>
      <c r="AA355" s="570"/>
      <c r="AB355" s="570"/>
      <c r="AC355" s="570"/>
    </row>
    <row r="356" spans="1:68" ht="14.25" customHeight="1" x14ac:dyDescent="0.25">
      <c r="A356" s="581" t="s">
        <v>74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174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72</v>
      </c>
      <c r="Q363" s="584"/>
      <c r="R363" s="584"/>
      <c r="S363" s="584"/>
      <c r="T363" s="584"/>
      <c r="U363" s="584"/>
      <c r="V363" s="585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72</v>
      </c>
      <c r="Q364" s="584"/>
      <c r="R364" s="584"/>
      <c r="S364" s="584"/>
      <c r="T364" s="584"/>
      <c r="U364" s="584"/>
      <c r="V364" s="585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580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103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72</v>
      </c>
      <c r="Q371" s="584"/>
      <c r="R371" s="584"/>
      <c r="S371" s="584"/>
      <c r="T371" s="584"/>
      <c r="U371" s="584"/>
      <c r="V371" s="585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72</v>
      </c>
      <c r="Q372" s="584"/>
      <c r="R372" s="584"/>
      <c r="S372" s="584"/>
      <c r="T372" s="584"/>
      <c r="U372" s="584"/>
      <c r="V372" s="585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64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72</v>
      </c>
      <c r="Q375" s="584"/>
      <c r="R375" s="584"/>
      <c r="S375" s="584"/>
      <c r="T375" s="584"/>
      <c r="U375" s="584"/>
      <c r="V375" s="585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72</v>
      </c>
      <c r="Q376" s="584"/>
      <c r="R376" s="584"/>
      <c r="S376" s="584"/>
      <c r="T376" s="584"/>
      <c r="U376" s="584"/>
      <c r="V376" s="585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74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customHeight="1" x14ac:dyDescent="0.25">
      <c r="A382" s="581" t="s">
        <v>174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72</v>
      </c>
      <c r="Q384" s="584"/>
      <c r="R384" s="584"/>
      <c r="S384" s="584"/>
      <c r="T384" s="584"/>
      <c r="U384" s="584"/>
      <c r="V384" s="585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72</v>
      </c>
      <c r="Q385" s="584"/>
      <c r="R385" s="584"/>
      <c r="S385" s="584"/>
      <c r="T385" s="584"/>
      <c r="U385" s="584"/>
      <c r="V385" s="585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602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603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64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72</v>
      </c>
      <c r="Q399" s="584"/>
      <c r="R399" s="584"/>
      <c r="S399" s="584"/>
      <c r="T399" s="584"/>
      <c r="U399" s="584"/>
      <c r="V399" s="585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72</v>
      </c>
      <c r="Q400" s="584"/>
      <c r="R400" s="584"/>
      <c r="S400" s="584"/>
      <c r="T400" s="584"/>
      <c r="U400" s="584"/>
      <c r="V400" s="585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74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635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139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72</v>
      </c>
      <c r="Q410" s="584"/>
      <c r="R410" s="584"/>
      <c r="S410" s="584"/>
      <c r="T410" s="584"/>
      <c r="U410" s="584"/>
      <c r="V410" s="585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72</v>
      </c>
      <c r="Q411" s="584"/>
      <c r="R411" s="584"/>
      <c r="S411" s="584"/>
      <c r="T411" s="584"/>
      <c r="U411" s="584"/>
      <c r="V411" s="585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64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72</v>
      </c>
      <c r="Q417" s="584"/>
      <c r="R417" s="584"/>
      <c r="S417" s="584"/>
      <c r="T417" s="584"/>
      <c r="U417" s="584"/>
      <c r="V417" s="585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72</v>
      </c>
      <c r="Q418" s="584"/>
      <c r="R418" s="584"/>
      <c r="S418" s="584"/>
      <c r="T418" s="584"/>
      <c r="U418" s="584"/>
      <c r="V418" s="585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653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64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72</v>
      </c>
      <c r="Q422" s="584"/>
      <c r="R422" s="584"/>
      <c r="S422" s="584"/>
      <c r="T422" s="584"/>
      <c r="U422" s="584"/>
      <c r="V422" s="585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72</v>
      </c>
      <c r="Q423" s="584"/>
      <c r="R423" s="584"/>
      <c r="S423" s="584"/>
      <c r="T423" s="584"/>
      <c r="U423" s="584"/>
      <c r="V423" s="585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657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64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72</v>
      </c>
      <c r="Q427" s="584"/>
      <c r="R427" s="584"/>
      <c r="S427" s="584"/>
      <c r="T427" s="584"/>
      <c r="U427" s="584"/>
      <c r="V427" s="585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72</v>
      </c>
      <c r="Q428" s="584"/>
      <c r="R428" s="584"/>
      <c r="S428" s="584"/>
      <c r="T428" s="584"/>
      <c r="U428" s="584"/>
      <c r="V428" s="585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661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661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103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">
        <v>673</v>
      </c>
      <c r="Q435" s="572"/>
      <c r="R435" s="572"/>
      <c r="S435" s="572"/>
      <c r="T435" s="573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3" t="s">
        <v>691</v>
      </c>
      <c r="Q442" s="572"/>
      <c r="R442" s="572"/>
      <c r="S442" s="572"/>
      <c r="T442" s="573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72</v>
      </c>
      <c r="Q447" s="584"/>
      <c r="R447" s="584"/>
      <c r="S447" s="584"/>
      <c r="T447" s="584"/>
      <c r="U447" s="584"/>
      <c r="V447" s="585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72</v>
      </c>
      <c r="Q448" s="584"/>
      <c r="R448" s="584"/>
      <c r="S448" s="584"/>
      <c r="T448" s="584"/>
      <c r="U448" s="584"/>
      <c r="V448" s="585"/>
      <c r="W448" s="37" t="s">
        <v>70</v>
      </c>
      <c r="X448" s="569">
        <f>IFERROR(SUM(X432:X446),"0")</f>
        <v>0</v>
      </c>
      <c r="Y448" s="569">
        <f>IFERROR(SUM(Y432:Y446),"0")</f>
        <v>0</v>
      </c>
      <c r="Z448" s="37"/>
      <c r="AA448" s="570"/>
      <c r="AB448" s="570"/>
      <c r="AC448" s="570"/>
    </row>
    <row r="449" spans="1:68" ht="14.25" customHeight="1" x14ac:dyDescent="0.25">
      <c r="A449" s="581" t="s">
        <v>139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72</v>
      </c>
      <c r="Q453" s="584"/>
      <c r="R453" s="584"/>
      <c r="S453" s="584"/>
      <c r="T453" s="584"/>
      <c r="U453" s="584"/>
      <c r="V453" s="585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72</v>
      </c>
      <c r="Q454" s="584"/>
      <c r="R454" s="584"/>
      <c r="S454" s="584"/>
      <c r="T454" s="584"/>
      <c r="U454" s="584"/>
      <c r="V454" s="585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customHeight="1" x14ac:dyDescent="0.25">
      <c r="A455" s="581" t="s">
        <v>64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715</v>
      </c>
      <c r="B460" s="54" t="s">
        <v>717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72</v>
      </c>
      <c r="Q463" s="584"/>
      <c r="R463" s="584"/>
      <c r="S463" s="584"/>
      <c r="T463" s="584"/>
      <c r="U463" s="584"/>
      <c r="V463" s="585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</v>
      </c>
      <c r="Y463" s="569">
        <f>IFERROR(Y456/H456,"0")+IFERROR(Y457/H457,"0")+IFERROR(Y458/H458,"0")+IFERROR(Y459/H459,"0")+IFERROR(Y460/H460,"0")+IFERROR(Y461/H461,"0")+IFERROR(Y462/H462,"0")</f>
        <v>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72</v>
      </c>
      <c r="Q464" s="584"/>
      <c r="R464" s="584"/>
      <c r="S464" s="584"/>
      <c r="T464" s="584"/>
      <c r="U464" s="584"/>
      <c r="V464" s="585"/>
      <c r="W464" s="37" t="s">
        <v>70</v>
      </c>
      <c r="X464" s="569">
        <f>IFERROR(SUM(X456:X462),"0")</f>
        <v>0</v>
      </c>
      <c r="Y464" s="569">
        <f>IFERROR(SUM(Y456:Y462),"0")</f>
        <v>0</v>
      </c>
      <c r="Z464" s="37"/>
      <c r="AA464" s="570"/>
      <c r="AB464" s="570"/>
      <c r="AC464" s="570"/>
    </row>
    <row r="465" spans="1:68" ht="14.25" customHeight="1" x14ac:dyDescent="0.25">
      <c r="A465" s="581" t="s">
        <v>74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72</v>
      </c>
      <c r="Q469" s="584"/>
      <c r="R469" s="584"/>
      <c r="S469" s="584"/>
      <c r="T469" s="584"/>
      <c r="U469" s="584"/>
      <c r="V469" s="585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72</v>
      </c>
      <c r="Q470" s="584"/>
      <c r="R470" s="584"/>
      <c r="S470" s="584"/>
      <c r="T470" s="584"/>
      <c r="U470" s="584"/>
      <c r="V470" s="585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731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731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103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68" t="s">
        <v>734</v>
      </c>
      <c r="Q474" s="572"/>
      <c r="R474" s="572"/>
      <c r="S474" s="572"/>
      <c r="T474" s="573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20" t="s">
        <v>738</v>
      </c>
      <c r="Q475" s="572"/>
      <c r="R475" s="572"/>
      <c r="S475" s="572"/>
      <c r="T475" s="573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54" t="s">
        <v>742</v>
      </c>
      <c r="Q476" s="572"/>
      <c r="R476" s="572"/>
      <c r="S476" s="572"/>
      <c r="T476" s="573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2" t="s">
        <v>746</v>
      </c>
      <c r="Q477" s="572"/>
      <c r="R477" s="572"/>
      <c r="S477" s="572"/>
      <c r="T477" s="573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72</v>
      </c>
      <c r="Q478" s="584"/>
      <c r="R478" s="584"/>
      <c r="S478" s="584"/>
      <c r="T478" s="584"/>
      <c r="U478" s="584"/>
      <c r="V478" s="585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72</v>
      </c>
      <c r="Q479" s="584"/>
      <c r="R479" s="584"/>
      <c r="S479" s="584"/>
      <c r="T479" s="584"/>
      <c r="U479" s="584"/>
      <c r="V479" s="585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139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691" t="s">
        <v>749</v>
      </c>
      <c r="Q481" s="572"/>
      <c r="R481" s="572"/>
      <c r="S481" s="572"/>
      <c r="T481" s="573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4" t="s">
        <v>752</v>
      </c>
      <c r="Q482" s="572"/>
      <c r="R482" s="572"/>
      <c r="S482" s="572"/>
      <c r="T482" s="573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42" t="s">
        <v>756</v>
      </c>
      <c r="Q483" s="572"/>
      <c r="R483" s="572"/>
      <c r="S483" s="572"/>
      <c r="T483" s="573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87" t="s">
        <v>759</v>
      </c>
      <c r="Q484" s="572"/>
      <c r="R484" s="572"/>
      <c r="S484" s="572"/>
      <c r="T484" s="573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72</v>
      </c>
      <c r="Q485" s="584"/>
      <c r="R485" s="584"/>
      <c r="S485" s="584"/>
      <c r="T485" s="584"/>
      <c r="U485" s="584"/>
      <c r="V485" s="585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72</v>
      </c>
      <c r="Q486" s="584"/>
      <c r="R486" s="584"/>
      <c r="S486" s="584"/>
      <c r="T486" s="584"/>
      <c r="U486" s="584"/>
      <c r="V486" s="585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64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26" t="s">
        <v>763</v>
      </c>
      <c r="Q488" s="572"/>
      <c r="R488" s="572"/>
      <c r="S488" s="572"/>
      <c r="T488" s="573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5" t="s">
        <v>767</v>
      </c>
      <c r="Q489" s="572"/>
      <c r="R489" s="572"/>
      <c r="S489" s="572"/>
      <c r="T489" s="573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72</v>
      </c>
      <c r="Q490" s="584"/>
      <c r="R490" s="584"/>
      <c r="S490" s="584"/>
      <c r="T490" s="584"/>
      <c r="U490" s="584"/>
      <c r="V490" s="585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72</v>
      </c>
      <c r="Q491" s="584"/>
      <c r="R491" s="584"/>
      <c r="S491" s="584"/>
      <c r="T491" s="584"/>
      <c r="U491" s="584"/>
      <c r="V491" s="585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74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7" t="s">
        <v>771</v>
      </c>
      <c r="Q493" s="572"/>
      <c r="R493" s="572"/>
      <c r="S493" s="572"/>
      <c r="T493" s="573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9" t="s">
        <v>775</v>
      </c>
      <c r="Q494" s="572"/>
      <c r="R494" s="572"/>
      <c r="S494" s="572"/>
      <c r="T494" s="573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72</v>
      </c>
      <c r="Q495" s="584"/>
      <c r="R495" s="584"/>
      <c r="S495" s="584"/>
      <c r="T495" s="584"/>
      <c r="U495" s="584"/>
      <c r="V495" s="585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72</v>
      </c>
      <c r="Q496" s="584"/>
      <c r="R496" s="584"/>
      <c r="S496" s="584"/>
      <c r="T496" s="584"/>
      <c r="U496" s="584"/>
      <c r="V496" s="585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174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6" t="s">
        <v>778</v>
      </c>
      <c r="Q498" s="572"/>
      <c r="R498" s="572"/>
      <c r="S498" s="572"/>
      <c r="T498" s="573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92" t="s">
        <v>782</v>
      </c>
      <c r="Q499" s="572"/>
      <c r="R499" s="572"/>
      <c r="S499" s="572"/>
      <c r="T499" s="573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72</v>
      </c>
      <c r="Q500" s="584"/>
      <c r="R500" s="584"/>
      <c r="S500" s="584"/>
      <c r="T500" s="584"/>
      <c r="U500" s="584"/>
      <c r="V500" s="585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72</v>
      </c>
      <c r="Q501" s="584"/>
      <c r="R501" s="584"/>
      <c r="S501" s="584"/>
      <c r="T501" s="584"/>
      <c r="U501" s="584"/>
      <c r="V501" s="585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784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139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69" t="s">
        <v>787</v>
      </c>
      <c r="Q504" s="572"/>
      <c r="R504" s="572"/>
      <c r="S504" s="572"/>
      <c r="T504" s="573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72</v>
      </c>
      <c r="Q505" s="584"/>
      <c r="R505" s="584"/>
      <c r="S505" s="584"/>
      <c r="T505" s="584"/>
      <c r="U505" s="584"/>
      <c r="V505" s="585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72</v>
      </c>
      <c r="Q506" s="584"/>
      <c r="R506" s="584"/>
      <c r="S506" s="584"/>
      <c r="T506" s="584"/>
      <c r="U506" s="584"/>
      <c r="V506" s="585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789</v>
      </c>
      <c r="Q507" s="595"/>
      <c r="R507" s="595"/>
      <c r="S507" s="595"/>
      <c r="T507" s="595"/>
      <c r="U507" s="595"/>
      <c r="V507" s="596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2058.8000000000002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2063.4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790</v>
      </c>
      <c r="Q508" s="595"/>
      <c r="R508" s="595"/>
      <c r="S508" s="595"/>
      <c r="T508" s="595"/>
      <c r="U508" s="595"/>
      <c r="V508" s="596"/>
      <c r="W508" s="37" t="s">
        <v>70</v>
      </c>
      <c r="X508" s="569">
        <f>IFERROR(SUM(BM22:BM504),"0")</f>
        <v>2194.0524615384616</v>
      </c>
      <c r="Y508" s="569">
        <f>IFERROR(SUM(BN22:BN504),"0")</f>
        <v>2198.9549999999999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791</v>
      </c>
      <c r="Q509" s="595"/>
      <c r="R509" s="595"/>
      <c r="S509" s="595"/>
      <c r="T509" s="595"/>
      <c r="U509" s="595"/>
      <c r="V509" s="596"/>
      <c r="W509" s="37" t="s">
        <v>792</v>
      </c>
      <c r="X509" s="38">
        <f>ROUNDUP(SUM(BO22:BO504),0)</f>
        <v>5</v>
      </c>
      <c r="Y509" s="38">
        <f>ROUNDUP(SUM(BP22:BP504),0)</f>
        <v>5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793</v>
      </c>
      <c r="Q510" s="595"/>
      <c r="R510" s="595"/>
      <c r="S510" s="595"/>
      <c r="T510" s="595"/>
      <c r="U510" s="595"/>
      <c r="V510" s="596"/>
      <c r="W510" s="37" t="s">
        <v>70</v>
      </c>
      <c r="X510" s="569">
        <f>GrossWeightTotal+PalletQtyTotal*25</f>
        <v>2319.0524615384616</v>
      </c>
      <c r="Y510" s="569">
        <f>GrossWeightTotalR+PalletQtyTotalR*25</f>
        <v>2323.9549999999999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794</v>
      </c>
      <c r="Q511" s="595"/>
      <c r="R511" s="595"/>
      <c r="S511" s="595"/>
      <c r="T511" s="595"/>
      <c r="U511" s="595"/>
      <c r="V511" s="596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268.41025641025641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269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795</v>
      </c>
      <c r="Q512" s="595"/>
      <c r="R512" s="595"/>
      <c r="S512" s="595"/>
      <c r="T512" s="595"/>
      <c r="U512" s="595"/>
      <c r="V512" s="596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4.9809200000000002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88" t="s">
        <v>101</v>
      </c>
      <c r="D514" s="651"/>
      <c r="E514" s="651"/>
      <c r="F514" s="651"/>
      <c r="G514" s="651"/>
      <c r="H514" s="652"/>
      <c r="I514" s="588" t="s">
        <v>258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545</v>
      </c>
      <c r="U514" s="652"/>
      <c r="V514" s="588" t="s">
        <v>602</v>
      </c>
      <c r="W514" s="651"/>
      <c r="X514" s="651"/>
      <c r="Y514" s="652"/>
      <c r="Z514" s="564" t="s">
        <v>661</v>
      </c>
      <c r="AA514" s="588" t="s">
        <v>731</v>
      </c>
      <c r="AB514" s="652"/>
      <c r="AC514" s="52"/>
      <c r="AF514" s="565"/>
    </row>
    <row r="515" spans="1:32" ht="14.25" customHeight="1" thickTop="1" x14ac:dyDescent="0.2">
      <c r="A515" s="827" t="s">
        <v>798</v>
      </c>
      <c r="B515" s="588" t="s">
        <v>63</v>
      </c>
      <c r="C515" s="588" t="s">
        <v>102</v>
      </c>
      <c r="D515" s="588" t="s">
        <v>119</v>
      </c>
      <c r="E515" s="588" t="s">
        <v>181</v>
      </c>
      <c r="F515" s="588" t="s">
        <v>204</v>
      </c>
      <c r="G515" s="588" t="s">
        <v>237</v>
      </c>
      <c r="H515" s="588" t="s">
        <v>101</v>
      </c>
      <c r="I515" s="588" t="s">
        <v>259</v>
      </c>
      <c r="J515" s="588" t="s">
        <v>299</v>
      </c>
      <c r="K515" s="588" t="s">
        <v>360</v>
      </c>
      <c r="L515" s="588" t="s">
        <v>402</v>
      </c>
      <c r="M515" s="588" t="s">
        <v>418</v>
      </c>
      <c r="N515" s="565"/>
      <c r="O515" s="588" t="s">
        <v>431</v>
      </c>
      <c r="P515" s="588" t="s">
        <v>441</v>
      </c>
      <c r="Q515" s="588" t="s">
        <v>448</v>
      </c>
      <c r="R515" s="588" t="s">
        <v>453</v>
      </c>
      <c r="S515" s="588" t="s">
        <v>535</v>
      </c>
      <c r="T515" s="588" t="s">
        <v>546</v>
      </c>
      <c r="U515" s="588" t="s">
        <v>580</v>
      </c>
      <c r="V515" s="588" t="s">
        <v>603</v>
      </c>
      <c r="W515" s="588" t="s">
        <v>635</v>
      </c>
      <c r="X515" s="588" t="s">
        <v>653</v>
      </c>
      <c r="Y515" s="588" t="s">
        <v>657</v>
      </c>
      <c r="Z515" s="588" t="s">
        <v>661</v>
      </c>
      <c r="AA515" s="588" t="s">
        <v>731</v>
      </c>
      <c r="AB515" s="588" t="s">
        <v>784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16.8</v>
      </c>
      <c r="E517" s="46">
        <f>IFERROR(Y89*1,"0")+IFERROR(Y90*1,"0")+IFERROR(Y91*1,"0")+IFERROR(Y95*1,"0")+IFERROR(Y96*1,"0")+IFERROR(Y97*1,"0")+IFERROR(Y98*1,"0")+IFERROR(Y99*1,"0")+IFERROR(Y100*1,"0")</f>
        <v>0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42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2004.6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2025-07-15T09:32:11Z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