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/>
  <c r="X505"/>
  <c r="BO504"/>
  <c r="BM504"/>
  <c r="Y504"/>
  <c r="AB517" s="1"/>
  <c r="X501"/>
  <c r="X500"/>
  <c r="BO499"/>
  <c r="BM499"/>
  <c r="Y499"/>
  <c r="BN499" s="1"/>
  <c r="BO498"/>
  <c r="BM498"/>
  <c r="Y498"/>
  <c r="BP498" s="1"/>
  <c r="X496"/>
  <c r="X495"/>
  <c r="BO494"/>
  <c r="BM494"/>
  <c r="Y494"/>
  <c r="BN494" s="1"/>
  <c r="BP493"/>
  <c r="BO493"/>
  <c r="BM493"/>
  <c r="Y493"/>
  <c r="BN493" s="1"/>
  <c r="X491"/>
  <c r="X490"/>
  <c r="BO489"/>
  <c r="BM489"/>
  <c r="Z489"/>
  <c r="Y489"/>
  <c r="BP489" s="1"/>
  <c r="BO488"/>
  <c r="BM488"/>
  <c r="Y488"/>
  <c r="BP488" s="1"/>
  <c r="X486"/>
  <c r="X485"/>
  <c r="BO484"/>
  <c r="BM484"/>
  <c r="Y484"/>
  <c r="Z484" s="1"/>
  <c r="BO483"/>
  <c r="BM483"/>
  <c r="Y483"/>
  <c r="BP483" s="1"/>
  <c r="BO482"/>
  <c r="BM482"/>
  <c r="Z482"/>
  <c r="Y482"/>
  <c r="BP482" s="1"/>
  <c r="BO481"/>
  <c r="BM481"/>
  <c r="Y481"/>
  <c r="Z481" s="1"/>
  <c r="X479"/>
  <c r="X478"/>
  <c r="BO477"/>
  <c r="BM477"/>
  <c r="Y477"/>
  <c r="BP477" s="1"/>
  <c r="BP476"/>
  <c r="BO476"/>
  <c r="BM476"/>
  <c r="Y476"/>
  <c r="BN476" s="1"/>
  <c r="BP475"/>
  <c r="BO475"/>
  <c r="BM475"/>
  <c r="Y475"/>
  <c r="BN475" s="1"/>
  <c r="BO474"/>
  <c r="BM474"/>
  <c r="Y474"/>
  <c r="AA517" s="1"/>
  <c r="X470"/>
  <c r="X469"/>
  <c r="BO468"/>
  <c r="BM468"/>
  <c r="Z468"/>
  <c r="Y468"/>
  <c r="BN468" s="1"/>
  <c r="P468"/>
  <c r="BO467"/>
  <c r="BM467"/>
  <c r="Y467"/>
  <c r="BP467" s="1"/>
  <c r="P467"/>
  <c r="BO466"/>
  <c r="BM466"/>
  <c r="Y466"/>
  <c r="P466"/>
  <c r="X464"/>
  <c r="X463"/>
  <c r="BO462"/>
  <c r="BM462"/>
  <c r="Z462"/>
  <c r="Y462"/>
  <c r="BP462" s="1"/>
  <c r="P462"/>
  <c r="BO461"/>
  <c r="BM461"/>
  <c r="Y461"/>
  <c r="Z461" s="1"/>
  <c r="P461"/>
  <c r="BO460"/>
  <c r="BM460"/>
  <c r="Y460"/>
  <c r="P460"/>
  <c r="BO459"/>
  <c r="BM459"/>
  <c r="Y459"/>
  <c r="Z459" s="1"/>
  <c r="P459"/>
  <c r="BP458"/>
  <c r="BO458"/>
  <c r="BN458"/>
  <c r="BM458"/>
  <c r="Z458"/>
  <c r="Y458"/>
  <c r="P458"/>
  <c r="BO457"/>
  <c r="BM457"/>
  <c r="Y457"/>
  <c r="BP457" s="1"/>
  <c r="P457"/>
  <c r="BO456"/>
  <c r="BM456"/>
  <c r="Z456"/>
  <c r="Y456"/>
  <c r="P456"/>
  <c r="X454"/>
  <c r="X453"/>
  <c r="BO452"/>
  <c r="BM452"/>
  <c r="Y452"/>
  <c r="P452"/>
  <c r="BO451"/>
  <c r="BM451"/>
  <c r="Y451"/>
  <c r="Z451" s="1"/>
  <c r="P451"/>
  <c r="BP450"/>
  <c r="BO450"/>
  <c r="BN450"/>
  <c r="BM450"/>
  <c r="Z450"/>
  <c r="Y450"/>
  <c r="P450"/>
  <c r="X448"/>
  <c r="X447"/>
  <c r="BO446"/>
  <c r="BM446"/>
  <c r="Y446"/>
  <c r="P446"/>
  <c r="BO445"/>
  <c r="BM445"/>
  <c r="Y445"/>
  <c r="BP445" s="1"/>
  <c r="P445"/>
  <c r="BO444"/>
  <c r="BM444"/>
  <c r="Y444"/>
  <c r="Z444" s="1"/>
  <c r="P444"/>
  <c r="BO443"/>
  <c r="BM443"/>
  <c r="Y443"/>
  <c r="BP443" s="1"/>
  <c r="P443"/>
  <c r="BO442"/>
  <c r="BM442"/>
  <c r="Z442"/>
  <c r="Y442"/>
  <c r="BP442" s="1"/>
  <c r="BO441"/>
  <c r="BM441"/>
  <c r="Y441"/>
  <c r="P441"/>
  <c r="BP440"/>
  <c r="BO440"/>
  <c r="BM440"/>
  <c r="Y440"/>
  <c r="BN440" s="1"/>
  <c r="P440"/>
  <c r="BO439"/>
  <c r="BM439"/>
  <c r="Y439"/>
  <c r="P439"/>
  <c r="BP438"/>
  <c r="BO438"/>
  <c r="BN438"/>
  <c r="BM438"/>
  <c r="Z438"/>
  <c r="Y438"/>
  <c r="P438"/>
  <c r="BO437"/>
  <c r="BM437"/>
  <c r="Y437"/>
  <c r="BP437" s="1"/>
  <c r="P437"/>
  <c r="BO436"/>
  <c r="BM436"/>
  <c r="Y436"/>
  <c r="BP436" s="1"/>
  <c r="P436"/>
  <c r="BO435"/>
  <c r="BM435"/>
  <c r="Z435"/>
  <c r="Y435"/>
  <c r="BN435" s="1"/>
  <c r="BO434"/>
  <c r="BM434"/>
  <c r="Z434"/>
  <c r="Y434"/>
  <c r="BP434" s="1"/>
  <c r="P434"/>
  <c r="BO433"/>
  <c r="BM433"/>
  <c r="Y433"/>
  <c r="Z433" s="1"/>
  <c r="P433"/>
  <c r="BO432"/>
  <c r="BM432"/>
  <c r="Y432"/>
  <c r="P432"/>
  <c r="X428"/>
  <c r="X427"/>
  <c r="BO426"/>
  <c r="BM426"/>
  <c r="Y426"/>
  <c r="P426"/>
  <c r="X423"/>
  <c r="X422"/>
  <c r="BO421"/>
  <c r="BM421"/>
  <c r="Y421"/>
  <c r="P421"/>
  <c r="X418"/>
  <c r="X417"/>
  <c r="BO416"/>
  <c r="BM416"/>
  <c r="Y416"/>
  <c r="P416"/>
  <c r="BO415"/>
  <c r="BM415"/>
  <c r="Y415"/>
  <c r="Z415" s="1"/>
  <c r="P415"/>
  <c r="BP414"/>
  <c r="BO414"/>
  <c r="BN414"/>
  <c r="BM414"/>
  <c r="Z414"/>
  <c r="Y414"/>
  <c r="P414"/>
  <c r="BO413"/>
  <c r="BM413"/>
  <c r="Y413"/>
  <c r="BP413" s="1"/>
  <c r="P413"/>
  <c r="X411"/>
  <c r="X410"/>
  <c r="BO409"/>
  <c r="BM409"/>
  <c r="Y409"/>
  <c r="BP409" s="1"/>
  <c r="P409"/>
  <c r="BO408"/>
  <c r="BM408"/>
  <c r="Z408"/>
  <c r="Y408"/>
  <c r="P408"/>
  <c r="X405"/>
  <c r="X404"/>
  <c r="BO403"/>
  <c r="BM403"/>
  <c r="Y403"/>
  <c r="P403"/>
  <c r="BO402"/>
  <c r="BM402"/>
  <c r="Y402"/>
  <c r="P402"/>
  <c r="X400"/>
  <c r="X399"/>
  <c r="BP398"/>
  <c r="BO398"/>
  <c r="BM398"/>
  <c r="Y398"/>
  <c r="BN398" s="1"/>
  <c r="P398"/>
  <c r="BO397"/>
  <c r="BN397"/>
  <c r="BM397"/>
  <c r="Z397"/>
  <c r="Y397"/>
  <c r="BP397" s="1"/>
  <c r="P397"/>
  <c r="BO396"/>
  <c r="BM396"/>
  <c r="Y396"/>
  <c r="P396"/>
  <c r="BO395"/>
  <c r="BM395"/>
  <c r="Y395"/>
  <c r="BP395" s="1"/>
  <c r="P395"/>
  <c r="BO394"/>
  <c r="BM394"/>
  <c r="Y394"/>
  <c r="BP394" s="1"/>
  <c r="P394"/>
  <c r="BO393"/>
  <c r="BM393"/>
  <c r="Y393"/>
  <c r="P393"/>
  <c r="BO392"/>
  <c r="BM392"/>
  <c r="Y392"/>
  <c r="P392"/>
  <c r="BO391"/>
  <c r="BM391"/>
  <c r="Y391"/>
  <c r="P391"/>
  <c r="BO390"/>
  <c r="BM390"/>
  <c r="Y390"/>
  <c r="P390"/>
  <c r="BP389"/>
  <c r="BO389"/>
  <c r="BN389"/>
  <c r="BM389"/>
  <c r="Z389"/>
  <c r="Y389"/>
  <c r="P389"/>
  <c r="X385"/>
  <c r="X384"/>
  <c r="BO383"/>
  <c r="BM383"/>
  <c r="Y383"/>
  <c r="Y385" s="1"/>
  <c r="P383"/>
  <c r="X381"/>
  <c r="X380"/>
  <c r="BO379"/>
  <c r="BM379"/>
  <c r="Y379"/>
  <c r="P379"/>
  <c r="BO378"/>
  <c r="BM378"/>
  <c r="Y378"/>
  <c r="BP378" s="1"/>
  <c r="P378"/>
  <c r="X376"/>
  <c r="X375"/>
  <c r="BO374"/>
  <c r="BM374"/>
  <c r="Y374"/>
  <c r="BP374" s="1"/>
  <c r="P374"/>
  <c r="X372"/>
  <c r="X371"/>
  <c r="BO370"/>
  <c r="BM370"/>
  <c r="Y370"/>
  <c r="BP370" s="1"/>
  <c r="P370"/>
  <c r="BO369"/>
  <c r="BM369"/>
  <c r="Y369"/>
  <c r="P369"/>
  <c r="BO368"/>
  <c r="BM368"/>
  <c r="Y368"/>
  <c r="P368"/>
  <c r="BO367"/>
  <c r="BM367"/>
  <c r="Y367"/>
  <c r="P367"/>
  <c r="X364"/>
  <c r="X363"/>
  <c r="BO362"/>
  <c r="BN362"/>
  <c r="BM362"/>
  <c r="Z362"/>
  <c r="Z363" s="1"/>
  <c r="Y362"/>
  <c r="Y364" s="1"/>
  <c r="P362"/>
  <c r="X360"/>
  <c r="Y359"/>
  <c r="X359"/>
  <c r="BP358"/>
  <c r="BO358"/>
  <c r="BN358"/>
  <c r="BM358"/>
  <c r="Z358"/>
  <c r="Y358"/>
  <c r="P358"/>
  <c r="BO357"/>
  <c r="BM357"/>
  <c r="Y357"/>
  <c r="Z357" s="1"/>
  <c r="P357"/>
  <c r="X355"/>
  <c r="X354"/>
  <c r="BO353"/>
  <c r="BM353"/>
  <c r="Y353"/>
  <c r="P353"/>
  <c r="BP352"/>
  <c r="BO352"/>
  <c r="BN352"/>
  <c r="BM352"/>
  <c r="Y352"/>
  <c r="Y355" s="1"/>
  <c r="P352"/>
  <c r="X350"/>
  <c r="X349"/>
  <c r="BO348"/>
  <c r="BM348"/>
  <c r="Y348"/>
  <c r="BP348" s="1"/>
  <c r="P348"/>
  <c r="BO347"/>
  <c r="BM347"/>
  <c r="Y347"/>
  <c r="BP347" s="1"/>
  <c r="P347"/>
  <c r="BO346"/>
  <c r="BM346"/>
  <c r="Z346"/>
  <c r="Y346"/>
  <c r="BN346" s="1"/>
  <c r="P346"/>
  <c r="BO345"/>
  <c r="BN345"/>
  <c r="BM345"/>
  <c r="Z345"/>
  <c r="Y345"/>
  <c r="BP345" s="1"/>
  <c r="P345"/>
  <c r="BO344"/>
  <c r="BM344"/>
  <c r="Z344"/>
  <c r="Y344"/>
  <c r="BP344" s="1"/>
  <c r="P344"/>
  <c r="BO343"/>
  <c r="BN343"/>
  <c r="BM343"/>
  <c r="Z343"/>
  <c r="Y343"/>
  <c r="BP343" s="1"/>
  <c r="P343"/>
  <c r="BO342"/>
  <c r="BM342"/>
  <c r="Y342"/>
  <c r="P342"/>
  <c r="X338"/>
  <c r="X337"/>
  <c r="BO336"/>
  <c r="BM336"/>
  <c r="Y336"/>
  <c r="BP336" s="1"/>
  <c r="P336"/>
  <c r="BO335"/>
  <c r="BM335"/>
  <c r="Y335"/>
  <c r="P335"/>
  <c r="BO334"/>
  <c r="BM334"/>
  <c r="Y334"/>
  <c r="P334"/>
  <c r="X331"/>
  <c r="X330"/>
  <c r="BO329"/>
  <c r="BM329"/>
  <c r="Y329"/>
  <c r="P329"/>
  <c r="BP328"/>
  <c r="BO328"/>
  <c r="BM328"/>
  <c r="Y328"/>
  <c r="BN328" s="1"/>
  <c r="P328"/>
  <c r="BO327"/>
  <c r="BM327"/>
  <c r="Y327"/>
  <c r="P327"/>
  <c r="X325"/>
  <c r="X324"/>
  <c r="BO323"/>
  <c r="BM323"/>
  <c r="Y323"/>
  <c r="P323"/>
  <c r="BO322"/>
  <c r="BM322"/>
  <c r="Y322"/>
  <c r="Z322" s="1"/>
  <c r="P322"/>
  <c r="BP321"/>
  <c r="BO321"/>
  <c r="BN321"/>
  <c r="BM321"/>
  <c r="Z321"/>
  <c r="Y321"/>
  <c r="BO320"/>
  <c r="BM320"/>
  <c r="Y320"/>
  <c r="X318"/>
  <c r="X317"/>
  <c r="BO316"/>
  <c r="BM316"/>
  <c r="Y316"/>
  <c r="P316"/>
  <c r="BO315"/>
  <c r="BM315"/>
  <c r="Y315"/>
  <c r="BP315" s="1"/>
  <c r="P315"/>
  <c r="BO314"/>
  <c r="BM314"/>
  <c r="Y314"/>
  <c r="Y318" s="1"/>
  <c r="P314"/>
  <c r="X312"/>
  <c r="X311"/>
  <c r="BO310"/>
  <c r="BM310"/>
  <c r="Y310"/>
  <c r="BP310" s="1"/>
  <c r="P310"/>
  <c r="BO309"/>
  <c r="BM309"/>
  <c r="Y309"/>
  <c r="P309"/>
  <c r="BP308"/>
  <c r="BO308"/>
  <c r="BM308"/>
  <c r="Y308"/>
  <c r="BN308" s="1"/>
  <c r="P308"/>
  <c r="BO307"/>
  <c r="BM307"/>
  <c r="Z307"/>
  <c r="Y307"/>
  <c r="P307"/>
  <c r="BO306"/>
  <c r="BM306"/>
  <c r="Y306"/>
  <c r="Y311" s="1"/>
  <c r="P306"/>
  <c r="X304"/>
  <c r="X303"/>
  <c r="BO302"/>
  <c r="BM302"/>
  <c r="Y302"/>
  <c r="Z302" s="1"/>
  <c r="P302"/>
  <c r="BP301"/>
  <c r="BO301"/>
  <c r="BN301"/>
  <c r="BM301"/>
  <c r="Z301"/>
  <c r="Y301"/>
  <c r="P301"/>
  <c r="BO300"/>
  <c r="BM300"/>
  <c r="Y300"/>
  <c r="BP300" s="1"/>
  <c r="P300"/>
  <c r="BO299"/>
  <c r="BM299"/>
  <c r="Y299"/>
  <c r="BP299" s="1"/>
  <c r="P299"/>
  <c r="BP298"/>
  <c r="BO298"/>
  <c r="BM298"/>
  <c r="Y298"/>
  <c r="BN298" s="1"/>
  <c r="P298"/>
  <c r="BO297"/>
  <c r="BM297"/>
  <c r="Y297"/>
  <c r="BP297" s="1"/>
  <c r="P297"/>
  <c r="BP296"/>
  <c r="BO296"/>
  <c r="BN296"/>
  <c r="BM296"/>
  <c r="Z296"/>
  <c r="Y296"/>
  <c r="P296"/>
  <c r="X294"/>
  <c r="X293"/>
  <c r="BO292"/>
  <c r="BM292"/>
  <c r="Y292"/>
  <c r="Z292" s="1"/>
  <c r="P292"/>
  <c r="BO291"/>
  <c r="BM291"/>
  <c r="Y291"/>
  <c r="BP291" s="1"/>
  <c r="P291"/>
  <c r="BO290"/>
  <c r="BM290"/>
  <c r="Y290"/>
  <c r="BP290" s="1"/>
  <c r="P290"/>
  <c r="BP289"/>
  <c r="BO289"/>
  <c r="BN289"/>
  <c r="BM289"/>
  <c r="Z289"/>
  <c r="Y289"/>
  <c r="P289"/>
  <c r="BO288"/>
  <c r="BM288"/>
  <c r="Y288"/>
  <c r="BN288" s="1"/>
  <c r="P288"/>
  <c r="BP287"/>
  <c r="BO287"/>
  <c r="BN287"/>
  <c r="BM287"/>
  <c r="Z287"/>
  <c r="Y287"/>
  <c r="P287"/>
  <c r="X284"/>
  <c r="X283"/>
  <c r="BO282"/>
  <c r="BM282"/>
  <c r="Y282"/>
  <c r="Q517" s="1"/>
  <c r="P282"/>
  <c r="X279"/>
  <c r="X278"/>
  <c r="BO277"/>
  <c r="BM277"/>
  <c r="Y277"/>
  <c r="Y279" s="1"/>
  <c r="P277"/>
  <c r="X275"/>
  <c r="X274"/>
  <c r="BO273"/>
  <c r="BM273"/>
  <c r="Y273"/>
  <c r="Y275" s="1"/>
  <c r="P273"/>
  <c r="X270"/>
  <c r="X269"/>
  <c r="BO268"/>
  <c r="BM268"/>
  <c r="Y268"/>
  <c r="BP268" s="1"/>
  <c r="P268"/>
  <c r="BO267"/>
  <c r="BM267"/>
  <c r="Y267"/>
  <c r="BP267" s="1"/>
  <c r="P267"/>
  <c r="BO266"/>
  <c r="BM266"/>
  <c r="Y266"/>
  <c r="O517" s="1"/>
  <c r="P266"/>
  <c r="X263"/>
  <c r="X262"/>
  <c r="BP261"/>
  <c r="BO261"/>
  <c r="BN261"/>
  <c r="BM261"/>
  <c r="Z261"/>
  <c r="Y261"/>
  <c r="BP260"/>
  <c r="BO260"/>
  <c r="BN260"/>
  <c r="BM260"/>
  <c r="Z260"/>
  <c r="Y260"/>
  <c r="P260"/>
  <c r="BO259"/>
  <c r="BM259"/>
  <c r="Y259"/>
  <c r="BP259" s="1"/>
  <c r="P259"/>
  <c r="BO258"/>
  <c r="BM258"/>
  <c r="Y258"/>
  <c r="Y263" s="1"/>
  <c r="P258"/>
  <c r="X255"/>
  <c r="X254"/>
  <c r="BO253"/>
  <c r="BM253"/>
  <c r="Z253"/>
  <c r="Y253"/>
  <c r="BP253" s="1"/>
  <c r="P253"/>
  <c r="BO252"/>
  <c r="BM252"/>
  <c r="Y252"/>
  <c r="Z252" s="1"/>
  <c r="P252"/>
  <c r="BO251"/>
  <c r="BM251"/>
  <c r="Y251"/>
  <c r="BP251" s="1"/>
  <c r="P251"/>
  <c r="BO250"/>
  <c r="BM250"/>
  <c r="Y250"/>
  <c r="P250"/>
  <c r="BO249"/>
  <c r="BM249"/>
  <c r="Y249"/>
  <c r="L517" s="1"/>
  <c r="P249"/>
  <c r="X246"/>
  <c r="X245"/>
  <c r="BO244"/>
  <c r="BM244"/>
  <c r="Y244"/>
  <c r="BP244" s="1"/>
  <c r="P244"/>
  <c r="BO243"/>
  <c r="BM243"/>
  <c r="Y243"/>
  <c r="Z243" s="1"/>
  <c r="P243"/>
  <c r="BO242"/>
  <c r="BM242"/>
  <c r="Y242"/>
  <c r="BP242" s="1"/>
  <c r="P242"/>
  <c r="BO241"/>
  <c r="BM241"/>
  <c r="Y241"/>
  <c r="Z241" s="1"/>
  <c r="P241"/>
  <c r="BP240"/>
  <c r="BO240"/>
  <c r="BN240"/>
  <c r="BM240"/>
  <c r="Z240"/>
  <c r="Y240"/>
  <c r="BP239"/>
  <c r="BO239"/>
  <c r="BN239"/>
  <c r="BM239"/>
  <c r="Z239"/>
  <c r="Y239"/>
  <c r="P239"/>
  <c r="X237"/>
  <c r="X236"/>
  <c r="BO235"/>
  <c r="BM235"/>
  <c r="Y235"/>
  <c r="Y237" s="1"/>
  <c r="X233"/>
  <c r="X232"/>
  <c r="BO231"/>
  <c r="BM231"/>
  <c r="Y231"/>
  <c r="Z231" s="1"/>
  <c r="P231"/>
  <c r="BO230"/>
  <c r="BM230"/>
  <c r="Y230"/>
  <c r="BP230" s="1"/>
  <c r="P230"/>
  <c r="X228"/>
  <c r="X227"/>
  <c r="BO226"/>
  <c r="BM226"/>
  <c r="Z226"/>
  <c r="Y226"/>
  <c r="BP226" s="1"/>
  <c r="P226"/>
  <c r="BO225"/>
  <c r="BM225"/>
  <c r="Y225"/>
  <c r="BP225" s="1"/>
  <c r="P225"/>
  <c r="BP224"/>
  <c r="BO224"/>
  <c r="BN224"/>
  <c r="BM224"/>
  <c r="Z224"/>
  <c r="Y224"/>
  <c r="P224"/>
  <c r="BO223"/>
  <c r="BM223"/>
  <c r="Y223"/>
  <c r="Z223" s="1"/>
  <c r="P223"/>
  <c r="BO222"/>
  <c r="BM222"/>
  <c r="Y222"/>
  <c r="BP222" s="1"/>
  <c r="P222"/>
  <c r="BO221"/>
  <c r="BM221"/>
  <c r="Y221"/>
  <c r="Z221" s="1"/>
  <c r="P221"/>
  <c r="BP220"/>
  <c r="BO220"/>
  <c r="BN220"/>
  <c r="BM220"/>
  <c r="Z220"/>
  <c r="Y220"/>
  <c r="P220"/>
  <c r="X217"/>
  <c r="X216"/>
  <c r="BO215"/>
  <c r="BM215"/>
  <c r="Y215"/>
  <c r="Y217" s="1"/>
  <c r="P215"/>
  <c r="BO214"/>
  <c r="BM214"/>
  <c r="Y214"/>
  <c r="BP214" s="1"/>
  <c r="P214"/>
  <c r="X212"/>
  <c r="X211"/>
  <c r="BO210"/>
  <c r="BM210"/>
  <c r="Y210"/>
  <c r="BP210" s="1"/>
  <c r="P210"/>
  <c r="BO209"/>
  <c r="BM209"/>
  <c r="Y209"/>
  <c r="BP209" s="1"/>
  <c r="P209"/>
  <c r="BO208"/>
  <c r="BM208"/>
  <c r="Y208"/>
  <c r="BP208" s="1"/>
  <c r="P208"/>
  <c r="BO207"/>
  <c r="BM207"/>
  <c r="Y207"/>
  <c r="BN207" s="1"/>
  <c r="P207"/>
  <c r="BO206"/>
  <c r="BM206"/>
  <c r="Y206"/>
  <c r="BP206" s="1"/>
  <c r="P206"/>
  <c r="BO205"/>
  <c r="BM205"/>
  <c r="Z205"/>
  <c r="Y205"/>
  <c r="P205"/>
  <c r="BO204"/>
  <c r="BM204"/>
  <c r="Y204"/>
  <c r="BP204" s="1"/>
  <c r="P204"/>
  <c r="BP203"/>
  <c r="BO203"/>
  <c r="BN203"/>
  <c r="BM203"/>
  <c r="Z203"/>
  <c r="Y203"/>
  <c r="P203"/>
  <c r="BO202"/>
  <c r="BM202"/>
  <c r="Y202"/>
  <c r="Z202" s="1"/>
  <c r="P202"/>
  <c r="X200"/>
  <c r="X199"/>
  <c r="BO198"/>
  <c r="BM198"/>
  <c r="Y198"/>
  <c r="BP198" s="1"/>
  <c r="P198"/>
  <c r="BO197"/>
  <c r="BM197"/>
  <c r="Z197"/>
  <c r="Y197"/>
  <c r="BN197" s="1"/>
  <c r="P197"/>
  <c r="BO196"/>
  <c r="BN196"/>
  <c r="BM196"/>
  <c r="Z196"/>
  <c r="Y196"/>
  <c r="BP196" s="1"/>
  <c r="P196"/>
  <c r="BO195"/>
  <c r="BM195"/>
  <c r="Y195"/>
  <c r="BN195" s="1"/>
  <c r="P195"/>
  <c r="BO194"/>
  <c r="BM194"/>
  <c r="Y194"/>
  <c r="BP194" s="1"/>
  <c r="P194"/>
  <c r="BO193"/>
  <c r="BM193"/>
  <c r="Y193"/>
  <c r="BP193" s="1"/>
  <c r="P193"/>
  <c r="BO192"/>
  <c r="BM192"/>
  <c r="Y192"/>
  <c r="Z192" s="1"/>
  <c r="P192"/>
  <c r="BO191"/>
  <c r="BM191"/>
  <c r="Z191"/>
  <c r="Y191"/>
  <c r="P191"/>
  <c r="X189"/>
  <c r="X188"/>
  <c r="BO187"/>
  <c r="BM187"/>
  <c r="Y187"/>
  <c r="BN187" s="1"/>
  <c r="P187"/>
  <c r="BO186"/>
  <c r="BM186"/>
  <c r="Y186"/>
  <c r="BP186" s="1"/>
  <c r="P186"/>
  <c r="X184"/>
  <c r="X183"/>
  <c r="BO182"/>
  <c r="BM182"/>
  <c r="Y182"/>
  <c r="P182"/>
  <c r="BP181"/>
  <c r="BO181"/>
  <c r="BN181"/>
  <c r="BM181"/>
  <c r="Z181"/>
  <c r="Y181"/>
  <c r="J517" s="1"/>
  <c r="P181"/>
  <c r="X178"/>
  <c r="X177"/>
  <c r="BO176"/>
  <c r="BM176"/>
  <c r="Y176"/>
  <c r="Y178" s="1"/>
  <c r="P176"/>
  <c r="X174"/>
  <c r="X173"/>
  <c r="BO172"/>
  <c r="BM172"/>
  <c r="Y172"/>
  <c r="P172"/>
  <c r="BO171"/>
  <c r="BM171"/>
  <c r="Y171"/>
  <c r="BP171" s="1"/>
  <c r="P171"/>
  <c r="BO170"/>
  <c r="BM170"/>
  <c r="Y170"/>
  <c r="BP170" s="1"/>
  <c r="P170"/>
  <c r="X168"/>
  <c r="X167"/>
  <c r="BO166"/>
  <c r="BM166"/>
  <c r="Y166"/>
  <c r="BP166" s="1"/>
  <c r="P166"/>
  <c r="BO165"/>
  <c r="BM165"/>
  <c r="Y165"/>
  <c r="BP165" s="1"/>
  <c r="P165"/>
  <c r="BO164"/>
  <c r="BM164"/>
  <c r="Z164"/>
  <c r="Y164"/>
  <c r="BN164" s="1"/>
  <c r="P164"/>
  <c r="BO163"/>
  <c r="BM163"/>
  <c r="Y163"/>
  <c r="BP163" s="1"/>
  <c r="P163"/>
  <c r="BO162"/>
  <c r="BM162"/>
  <c r="Y162"/>
  <c r="Z162" s="1"/>
  <c r="P162"/>
  <c r="BO161"/>
  <c r="BM161"/>
  <c r="Y161"/>
  <c r="BP161" s="1"/>
  <c r="P161"/>
  <c r="BO160"/>
  <c r="BM160"/>
  <c r="Y160"/>
  <c r="BP160" s="1"/>
  <c r="P160"/>
  <c r="BO159"/>
  <c r="BM159"/>
  <c r="Y159"/>
  <c r="Z159" s="1"/>
  <c r="P159"/>
  <c r="BO158"/>
  <c r="BM158"/>
  <c r="Z158"/>
  <c r="Y158"/>
  <c r="Y168" s="1"/>
  <c r="P158"/>
  <c r="X156"/>
  <c r="X155"/>
  <c r="BO154"/>
  <c r="BM154"/>
  <c r="Z154"/>
  <c r="Z155" s="1"/>
  <c r="Y154"/>
  <c r="I517" s="1"/>
  <c r="P154"/>
  <c r="X150"/>
  <c r="X149"/>
  <c r="BO148"/>
  <c r="BM148"/>
  <c r="Y148"/>
  <c r="BP148" s="1"/>
  <c r="P148"/>
  <c r="BO147"/>
  <c r="BM147"/>
  <c r="Y147"/>
  <c r="BN147" s="1"/>
  <c r="P147"/>
  <c r="BO146"/>
  <c r="BM146"/>
  <c r="Y146"/>
  <c r="Y149" s="1"/>
  <c r="P146"/>
  <c r="X144"/>
  <c r="X143"/>
  <c r="BO142"/>
  <c r="BM142"/>
  <c r="Y142"/>
  <c r="H517" s="1"/>
  <c r="P142"/>
  <c r="X139"/>
  <c r="X138"/>
  <c r="BO137"/>
  <c r="BM137"/>
  <c r="Y137"/>
  <c r="Z137" s="1"/>
  <c r="P137"/>
  <c r="BO136"/>
  <c r="BM136"/>
  <c r="Y136"/>
  <c r="BP136" s="1"/>
  <c r="P136"/>
  <c r="X134"/>
  <c r="X133"/>
  <c r="BO132"/>
  <c r="BM132"/>
  <c r="Z132"/>
  <c r="Y132"/>
  <c r="BP132" s="1"/>
  <c r="P132"/>
  <c r="BO131"/>
  <c r="BM131"/>
  <c r="Y131"/>
  <c r="G517" s="1"/>
  <c r="P131"/>
  <c r="X128"/>
  <c r="X127"/>
  <c r="BO126"/>
  <c r="BM126"/>
  <c r="Y126"/>
  <c r="BP126" s="1"/>
  <c r="P126"/>
  <c r="BO125"/>
  <c r="BM125"/>
  <c r="Y125"/>
  <c r="BP125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Z119" s="1"/>
  <c r="P119"/>
  <c r="BO118"/>
  <c r="BM118"/>
  <c r="Y118"/>
  <c r="BP118" s="1"/>
  <c r="P118"/>
  <c r="X116"/>
  <c r="X115"/>
  <c r="BO114"/>
  <c r="BM114"/>
  <c r="Y114"/>
  <c r="BN114" s="1"/>
  <c r="P114"/>
  <c r="BO113"/>
  <c r="BM113"/>
  <c r="Y113"/>
  <c r="BP113" s="1"/>
  <c r="P113"/>
  <c r="BO112"/>
  <c r="BM112"/>
  <c r="Y112"/>
  <c r="BP112" s="1"/>
  <c r="P112"/>
  <c r="X110"/>
  <c r="X109"/>
  <c r="BO108"/>
  <c r="BM108"/>
  <c r="Y108"/>
  <c r="BP108" s="1"/>
  <c r="P108"/>
  <c r="BO107"/>
  <c r="BM107"/>
  <c r="Y107"/>
  <c r="BP107" s="1"/>
  <c r="P107"/>
  <c r="BO106"/>
  <c r="BM106"/>
  <c r="Y106"/>
  <c r="BN106" s="1"/>
  <c r="P106"/>
  <c r="BO105"/>
  <c r="BM105"/>
  <c r="Z105"/>
  <c r="Y105"/>
  <c r="Y110" s="1"/>
  <c r="P105"/>
  <c r="X102"/>
  <c r="X101"/>
  <c r="BO100"/>
  <c r="BM100"/>
  <c r="Y100"/>
  <c r="BN100" s="1"/>
  <c r="P100"/>
  <c r="BP99"/>
  <c r="BO99"/>
  <c r="BN99"/>
  <c r="BM99"/>
  <c r="Z99"/>
  <c r="Y99"/>
  <c r="P99"/>
  <c r="BO98"/>
  <c r="BM98"/>
  <c r="Y98"/>
  <c r="BP98" s="1"/>
  <c r="P98"/>
  <c r="BO97"/>
  <c r="BM97"/>
  <c r="Y97"/>
  <c r="BP97" s="1"/>
  <c r="P97"/>
  <c r="BO96"/>
  <c r="BM96"/>
  <c r="Y96"/>
  <c r="Y101" s="1"/>
  <c r="P96"/>
  <c r="BP95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E517" s="1"/>
  <c r="P89"/>
  <c r="X86"/>
  <c r="X85"/>
  <c r="BO84"/>
  <c r="BM84"/>
  <c r="Y84"/>
  <c r="Y85" s="1"/>
  <c r="P84"/>
  <c r="BP83"/>
  <c r="BO83"/>
  <c r="BN83"/>
  <c r="BM83"/>
  <c r="Z83"/>
  <c r="Y83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M74"/>
  <c r="Y74"/>
  <c r="BN74" s="1"/>
  <c r="P74"/>
  <c r="X72"/>
  <c r="X71"/>
  <c r="BO70"/>
  <c r="BM70"/>
  <c r="Y70"/>
  <c r="Z70" s="1"/>
  <c r="P70"/>
  <c r="BO69"/>
  <c r="BM69"/>
  <c r="Y69"/>
  <c r="BP69" s="1"/>
  <c r="P69"/>
  <c r="BO68"/>
  <c r="BM68"/>
  <c r="Y68"/>
  <c r="P68"/>
  <c r="X66"/>
  <c r="X65"/>
  <c r="BO64"/>
  <c r="BM64"/>
  <c r="Y64"/>
  <c r="BP64" s="1"/>
  <c r="P64"/>
  <c r="BP63"/>
  <c r="BO63"/>
  <c r="BN63"/>
  <c r="BM63"/>
  <c r="Z63"/>
  <c r="Y63"/>
  <c r="P63"/>
  <c r="BO62"/>
  <c r="BM62"/>
  <c r="Y62"/>
  <c r="Z62" s="1"/>
  <c r="P62"/>
  <c r="BO61"/>
  <c r="BM61"/>
  <c r="Y61"/>
  <c r="BP61" s="1"/>
  <c r="P61"/>
  <c r="X59"/>
  <c r="X58"/>
  <c r="BO57"/>
  <c r="BM57"/>
  <c r="Y57"/>
  <c r="BN57" s="1"/>
  <c r="P57"/>
  <c r="BO56"/>
  <c r="BM56"/>
  <c r="Z56"/>
  <c r="Y56"/>
  <c r="BP56" s="1"/>
  <c r="P56"/>
  <c r="BO55"/>
  <c r="BM55"/>
  <c r="Y55"/>
  <c r="P55"/>
  <c r="BO54"/>
  <c r="BM54"/>
  <c r="Y54"/>
  <c r="BP54" s="1"/>
  <c r="P54"/>
  <c r="BP53"/>
  <c r="BO53"/>
  <c r="BN53"/>
  <c r="BM53"/>
  <c r="Z53"/>
  <c r="Y53"/>
  <c r="P53"/>
  <c r="BO52"/>
  <c r="BM52"/>
  <c r="Y52"/>
  <c r="P52"/>
  <c r="X49"/>
  <c r="X48"/>
  <c r="BO47"/>
  <c r="BM47"/>
  <c r="Y47"/>
  <c r="Y49" s="1"/>
  <c r="P47"/>
  <c r="X45"/>
  <c r="X44"/>
  <c r="BO43"/>
  <c r="BM43"/>
  <c r="Y43"/>
  <c r="BP43" s="1"/>
  <c r="P43"/>
  <c r="BO42"/>
  <c r="BN42"/>
  <c r="BM42"/>
  <c r="Z42"/>
  <c r="Y42"/>
  <c r="BP42" s="1"/>
  <c r="P42"/>
  <c r="BO41"/>
  <c r="BM41"/>
  <c r="Y41"/>
  <c r="Y44" s="1"/>
  <c r="P41"/>
  <c r="X37"/>
  <c r="X36"/>
  <c r="BO35"/>
  <c r="BM35"/>
  <c r="Y35"/>
  <c r="Z35" s="1"/>
  <c r="Z36" s="1"/>
  <c r="P35"/>
  <c r="X33"/>
  <c r="X32"/>
  <c r="BO31"/>
  <c r="BM31"/>
  <c r="Z31"/>
  <c r="Y31"/>
  <c r="BP31" s="1"/>
  <c r="P31"/>
  <c r="BO30"/>
  <c r="BM30"/>
  <c r="Y30"/>
  <c r="Z30" s="1"/>
  <c r="P30"/>
  <c r="BO29"/>
  <c r="BM29"/>
  <c r="Y29"/>
  <c r="BP29" s="1"/>
  <c r="P29"/>
  <c r="BP28"/>
  <c r="BO28"/>
  <c r="BN28"/>
  <c r="BM28"/>
  <c r="Z28"/>
  <c r="Y28"/>
  <c r="P28"/>
  <c r="BO27"/>
  <c r="BM27"/>
  <c r="Y27"/>
  <c r="Z27" s="1"/>
  <c r="P27"/>
  <c r="BO26"/>
  <c r="BM26"/>
  <c r="Y26"/>
  <c r="Y33" s="1"/>
  <c r="P26"/>
  <c r="X24"/>
  <c r="X23"/>
  <c r="BO22"/>
  <c r="BM22"/>
  <c r="X508" s="1"/>
  <c r="Y22"/>
  <c r="Z22" s="1"/>
  <c r="Z23" s="1"/>
  <c r="H10"/>
  <c r="A9"/>
  <c r="F10" s="1"/>
  <c r="D7"/>
  <c r="Q6"/>
  <c r="P2"/>
  <c r="BN344" l="1"/>
  <c r="X511"/>
  <c r="Z352"/>
  <c r="Z354" s="1"/>
  <c r="X507"/>
  <c r="X509"/>
  <c r="X510" s="1"/>
  <c r="F9"/>
  <c r="BN27"/>
  <c r="BP27"/>
  <c r="BP41"/>
  <c r="Y45"/>
  <c r="D517"/>
  <c r="BN52"/>
  <c r="BP52"/>
  <c r="Y58"/>
  <c r="BP57"/>
  <c r="BN62"/>
  <c r="BP62"/>
  <c r="Y65"/>
  <c r="Y66"/>
  <c r="Y72"/>
  <c r="BN68"/>
  <c r="Z69"/>
  <c r="BN69"/>
  <c r="Z75"/>
  <c r="BN75"/>
  <c r="BP84"/>
  <c r="Z89"/>
  <c r="Z98"/>
  <c r="BN98"/>
  <c r="BP100"/>
  <c r="BP106"/>
  <c r="Z126"/>
  <c r="BN126"/>
  <c r="Y134"/>
  <c r="BN136"/>
  <c r="Z142"/>
  <c r="Z143" s="1"/>
  <c r="BN142"/>
  <c r="BP142"/>
  <c r="Y143"/>
  <c r="Y144"/>
  <c r="BP147"/>
  <c r="BP154"/>
  <c r="Y155"/>
  <c r="Z160"/>
  <c r="BN160"/>
  <c r="BN161"/>
  <c r="Z163"/>
  <c r="BP164"/>
  <c r="Y174"/>
  <c r="Y183"/>
  <c r="Y184"/>
  <c r="BP187"/>
  <c r="Y188"/>
  <c r="BN192"/>
  <c r="BP192"/>
  <c r="BN204"/>
  <c r="BP207"/>
  <c r="BN225"/>
  <c r="Z244"/>
  <c r="BN244"/>
  <c r="BN302"/>
  <c r="BP302"/>
  <c r="Y312"/>
  <c r="BP316"/>
  <c r="BN316"/>
  <c r="Z316"/>
  <c r="BP329"/>
  <c r="BN329"/>
  <c r="Z329"/>
  <c r="Y337"/>
  <c r="Z334"/>
  <c r="U517"/>
  <c r="BN367"/>
  <c r="Z367"/>
  <c r="BP368"/>
  <c r="BN368"/>
  <c r="Z368"/>
  <c r="BN369"/>
  <c r="Z369"/>
  <c r="BP390"/>
  <c r="BN390"/>
  <c r="Z390"/>
  <c r="Y400"/>
  <c r="BN391"/>
  <c r="Z391"/>
  <c r="BP392"/>
  <c r="BN392"/>
  <c r="Z392"/>
  <c r="BN393"/>
  <c r="Z393"/>
  <c r="BP402"/>
  <c r="BN402"/>
  <c r="Z402"/>
  <c r="BN403"/>
  <c r="Z403"/>
  <c r="BN441"/>
  <c r="Z441"/>
  <c r="BN446"/>
  <c r="Z446"/>
  <c r="BP466"/>
  <c r="Z466"/>
  <c r="Y485"/>
  <c r="Y501"/>
  <c r="H9"/>
  <c r="BN22"/>
  <c r="BP22"/>
  <c r="Y23"/>
  <c r="BN29"/>
  <c r="BN54"/>
  <c r="BN64"/>
  <c r="BN78"/>
  <c r="Y80"/>
  <c r="Y86"/>
  <c r="Z112"/>
  <c r="BN112"/>
  <c r="BN113"/>
  <c r="Z118"/>
  <c r="BN118"/>
  <c r="Z122"/>
  <c r="BN121"/>
  <c r="BP121"/>
  <c r="Y128"/>
  <c r="BN131"/>
  <c r="BN132"/>
  <c r="Z146"/>
  <c r="BN146"/>
  <c r="BP146"/>
  <c r="Z148"/>
  <c r="BN148"/>
  <c r="BN159"/>
  <c r="BP159"/>
  <c r="Z170"/>
  <c r="BN170"/>
  <c r="BN171"/>
  <c r="Z176"/>
  <c r="Z177" s="1"/>
  <c r="BN176"/>
  <c r="BP176"/>
  <c r="Y177"/>
  <c r="BP182"/>
  <c r="Z186"/>
  <c r="BN186"/>
  <c r="Z187"/>
  <c r="Y200"/>
  <c r="Z193"/>
  <c r="BN193"/>
  <c r="BN194"/>
  <c r="Z195"/>
  <c r="BP197"/>
  <c r="BN202"/>
  <c r="BP202"/>
  <c r="Y212"/>
  <c r="Z206"/>
  <c r="BN206"/>
  <c r="Z207"/>
  <c r="Z210"/>
  <c r="BN210"/>
  <c r="BN214"/>
  <c r="Z215"/>
  <c r="K517"/>
  <c r="Z222"/>
  <c r="BN223"/>
  <c r="BP223"/>
  <c r="Z230"/>
  <c r="BN230"/>
  <c r="Z232"/>
  <c r="Z235"/>
  <c r="Z236" s="1"/>
  <c r="BN235"/>
  <c r="BP235"/>
  <c r="Y236"/>
  <c r="Z242"/>
  <c r="Z245" s="1"/>
  <c r="BN243"/>
  <c r="BP243"/>
  <c r="Z249"/>
  <c r="BN249"/>
  <c r="BP249"/>
  <c r="Y254"/>
  <c r="BN250"/>
  <c r="Z251"/>
  <c r="BN251"/>
  <c r="Z258"/>
  <c r="BN258"/>
  <c r="BP258"/>
  <c r="Z266"/>
  <c r="BN266"/>
  <c r="BP266"/>
  <c r="BN267"/>
  <c r="Z268"/>
  <c r="BN268"/>
  <c r="Y269"/>
  <c r="Z273"/>
  <c r="Z274" s="1"/>
  <c r="BN273"/>
  <c r="BP273"/>
  <c r="Y274"/>
  <c r="Z277"/>
  <c r="Z278" s="1"/>
  <c r="BN277"/>
  <c r="Z282"/>
  <c r="Z283" s="1"/>
  <c r="BN282"/>
  <c r="BP282"/>
  <c r="Y283"/>
  <c r="Y284"/>
  <c r="R517"/>
  <c r="BP288"/>
  <c r="Z291"/>
  <c r="BN291"/>
  <c r="BN292"/>
  <c r="BP292"/>
  <c r="Y303"/>
  <c r="Z297"/>
  <c r="BN297"/>
  <c r="Z299"/>
  <c r="BN299"/>
  <c r="Z306"/>
  <c r="BN306"/>
  <c r="BP306"/>
  <c r="BP307"/>
  <c r="BN307"/>
  <c r="BP309"/>
  <c r="BN309"/>
  <c r="Z309"/>
  <c r="BP320"/>
  <c r="Y324"/>
  <c r="BN322"/>
  <c r="BP322"/>
  <c r="BP323"/>
  <c r="BN323"/>
  <c r="Z323"/>
  <c r="Y330"/>
  <c r="BP327"/>
  <c r="BN327"/>
  <c r="Z327"/>
  <c r="BP334"/>
  <c r="Y338"/>
  <c r="Y350"/>
  <c r="BP342"/>
  <c r="BN342"/>
  <c r="Z342"/>
  <c r="BP353"/>
  <c r="BN353"/>
  <c r="Z353"/>
  <c r="Y354"/>
  <c r="BP369"/>
  <c r="BN374"/>
  <c r="Y376"/>
  <c r="BP379"/>
  <c r="BN379"/>
  <c r="Z379"/>
  <c r="BP393"/>
  <c r="BP396"/>
  <c r="BN396"/>
  <c r="Z396"/>
  <c r="BP403"/>
  <c r="Y404"/>
  <c r="BN409"/>
  <c r="BN415"/>
  <c r="BP415"/>
  <c r="BP416"/>
  <c r="BN416"/>
  <c r="Z416"/>
  <c r="X517"/>
  <c r="Y422"/>
  <c r="BP421"/>
  <c r="BN421"/>
  <c r="Z421"/>
  <c r="Z422" s="1"/>
  <c r="Y517"/>
  <c r="BN426"/>
  <c r="Z426"/>
  <c r="Z427" s="1"/>
  <c r="Z517"/>
  <c r="BP432"/>
  <c r="BN432"/>
  <c r="Z432"/>
  <c r="BP439"/>
  <c r="BN439"/>
  <c r="Z439"/>
  <c r="BP441"/>
  <c r="BN443"/>
  <c r="BP452"/>
  <c r="Z452"/>
  <c r="Z453" s="1"/>
  <c r="BN459"/>
  <c r="BP459"/>
  <c r="BP460"/>
  <c r="BN460"/>
  <c r="Z460"/>
  <c r="BP346"/>
  <c r="Z359"/>
  <c r="BN357"/>
  <c r="BP357"/>
  <c r="Y363"/>
  <c r="Y399"/>
  <c r="W517"/>
  <c r="Y417"/>
  <c r="BP435"/>
  <c r="BN444"/>
  <c r="BP444"/>
  <c r="BN445"/>
  <c r="Y464"/>
  <c r="BP456"/>
  <c r="BP468"/>
  <c r="BN172"/>
  <c r="BN226"/>
  <c r="BN35"/>
  <c r="Z47"/>
  <c r="Z48" s="1"/>
  <c r="BN70"/>
  <c r="Y81"/>
  <c r="Z91"/>
  <c r="Z96"/>
  <c r="Z107"/>
  <c r="BN119"/>
  <c r="Y122"/>
  <c r="Z165"/>
  <c r="Z198"/>
  <c r="Z208"/>
  <c r="BN221"/>
  <c r="BN231"/>
  <c r="BN241"/>
  <c r="BN252"/>
  <c r="Y270"/>
  <c r="Z314"/>
  <c r="Y325"/>
  <c r="Z335"/>
  <c r="Z347"/>
  <c r="Y360"/>
  <c r="Z370"/>
  <c r="Z371" s="1"/>
  <c r="Y375"/>
  <c r="Z394"/>
  <c r="Y410"/>
  <c r="Y418"/>
  <c r="BN433"/>
  <c r="Z436"/>
  <c r="BN451"/>
  <c r="BN461"/>
  <c r="Z476"/>
  <c r="BN489"/>
  <c r="BP499"/>
  <c r="BN55"/>
  <c r="BN137"/>
  <c r="BN205"/>
  <c r="BN215"/>
  <c r="Y127"/>
  <c r="BP195"/>
  <c r="BP205"/>
  <c r="BP215"/>
  <c r="BP277"/>
  <c r="BP367"/>
  <c r="Y380"/>
  <c r="BP391"/>
  <c r="BP426"/>
  <c r="BP446"/>
  <c r="BN456"/>
  <c r="BN466"/>
  <c r="Y469"/>
  <c r="BN481"/>
  <c r="BN484"/>
  <c r="BP494"/>
  <c r="Z55"/>
  <c r="Z114"/>
  <c r="BN162"/>
  <c r="BP30"/>
  <c r="BP55"/>
  <c r="Y102"/>
  <c r="BP114"/>
  <c r="BP137"/>
  <c r="BP162"/>
  <c r="BP172"/>
  <c r="Y24"/>
  <c r="BP35"/>
  <c r="BN47"/>
  <c r="Y59"/>
  <c r="Z68"/>
  <c r="Z71" s="1"/>
  <c r="BP70"/>
  <c r="Z78"/>
  <c r="BN91"/>
  <c r="BN96"/>
  <c r="BN107"/>
  <c r="BP119"/>
  <c r="Y133"/>
  <c r="Y156"/>
  <c r="BN165"/>
  <c r="Y189"/>
  <c r="BN198"/>
  <c r="BN208"/>
  <c r="Y211"/>
  <c r="BP221"/>
  <c r="BP231"/>
  <c r="BP241"/>
  <c r="Z250"/>
  <c r="Z254" s="1"/>
  <c r="BP252"/>
  <c r="Z267"/>
  <c r="Z269" s="1"/>
  <c r="BN314"/>
  <c r="Y317"/>
  <c r="BN335"/>
  <c r="BN347"/>
  <c r="BN370"/>
  <c r="BN394"/>
  <c r="Y405"/>
  <c r="BP433"/>
  <c r="BN436"/>
  <c r="BP451"/>
  <c r="BP461"/>
  <c r="Y500"/>
  <c r="Z172"/>
  <c r="Y115"/>
  <c r="Y123"/>
  <c r="Y138"/>
  <c r="Y173"/>
  <c r="Y216"/>
  <c r="Y227"/>
  <c r="Y278"/>
  <c r="Y411"/>
  <c r="Y427"/>
  <c r="Y447"/>
  <c r="BP481"/>
  <c r="BP484"/>
  <c r="Y495"/>
  <c r="M517"/>
  <c r="BN30"/>
  <c r="Y232"/>
  <c r="BP314"/>
  <c r="BP335"/>
  <c r="Y381"/>
  <c r="Y470"/>
  <c r="Y490"/>
  <c r="P517"/>
  <c r="J9"/>
  <c r="BN31"/>
  <c r="Z43"/>
  <c r="Y92"/>
  <c r="Y116"/>
  <c r="Z125"/>
  <c r="Z127" s="1"/>
  <c r="Y199"/>
  <c r="Y228"/>
  <c r="BP250"/>
  <c r="Z290"/>
  <c r="Z310"/>
  <c r="Y371"/>
  <c r="Z378"/>
  <c r="Z380" s="1"/>
  <c r="Z413"/>
  <c r="Z417" s="1"/>
  <c r="Y428"/>
  <c r="Y448"/>
  <c r="Z457"/>
  <c r="Z463" s="1"/>
  <c r="Z467"/>
  <c r="Z469" s="1"/>
  <c r="Z474"/>
  <c r="Z477"/>
  <c r="Y496"/>
  <c r="BN56"/>
  <c r="Z97"/>
  <c r="Z108"/>
  <c r="BN120"/>
  <c r="Z131"/>
  <c r="Z133" s="1"/>
  <c r="BN158"/>
  <c r="Z166"/>
  <c r="BN191"/>
  <c r="Z209"/>
  <c r="BN222"/>
  <c r="Y233"/>
  <c r="BN242"/>
  <c r="Y245"/>
  <c r="BN253"/>
  <c r="Y262"/>
  <c r="Z315"/>
  <c r="Z320"/>
  <c r="Z324" s="1"/>
  <c r="Z336"/>
  <c r="Z348"/>
  <c r="Z349" s="1"/>
  <c r="BP362"/>
  <c r="Z383"/>
  <c r="Z384" s="1"/>
  <c r="Z395"/>
  <c r="BN408"/>
  <c r="BN434"/>
  <c r="Z437"/>
  <c r="BN442"/>
  <c r="BN452"/>
  <c r="BN462"/>
  <c r="BN482"/>
  <c r="Y491"/>
  <c r="Z504"/>
  <c r="Z505" s="1"/>
  <c r="Z26"/>
  <c r="Y48"/>
  <c r="BP68"/>
  <c r="Z76"/>
  <c r="BN89"/>
  <c r="BN105"/>
  <c r="Y139"/>
  <c r="BN163"/>
  <c r="Z259"/>
  <c r="Z262" s="1"/>
  <c r="Z300"/>
  <c r="A10"/>
  <c r="BN26"/>
  <c r="Y37"/>
  <c r="BN61"/>
  <c r="Z29"/>
  <c r="BN43"/>
  <c r="Z54"/>
  <c r="Z64"/>
  <c r="BN76"/>
  <c r="BP89"/>
  <c r="BP105"/>
  <c r="Z113"/>
  <c r="BN125"/>
  <c r="Z136"/>
  <c r="Z138" s="1"/>
  <c r="Y150"/>
  <c r="Z161"/>
  <c r="Z171"/>
  <c r="Z194"/>
  <c r="Z199" s="1"/>
  <c r="Z204"/>
  <c r="Z211" s="1"/>
  <c r="Z214"/>
  <c r="Z216" s="1"/>
  <c r="Z225"/>
  <c r="Z227" s="1"/>
  <c r="BN259"/>
  <c r="BN290"/>
  <c r="Y293"/>
  <c r="BN300"/>
  <c r="BN310"/>
  <c r="Y331"/>
  <c r="BN378"/>
  <c r="BN413"/>
  <c r="Z445"/>
  <c r="BN457"/>
  <c r="BN467"/>
  <c r="BN474"/>
  <c r="BN477"/>
  <c r="Y486"/>
  <c r="Z498"/>
  <c r="S517"/>
  <c r="Z61"/>
  <c r="Z65" s="1"/>
  <c r="BP120"/>
  <c r="BP158"/>
  <c r="BN166"/>
  <c r="BP191"/>
  <c r="BN209"/>
  <c r="BN315"/>
  <c r="BN320"/>
  <c r="BN336"/>
  <c r="BN348"/>
  <c r="Y372"/>
  <c r="BN383"/>
  <c r="BN395"/>
  <c r="BP408"/>
  <c r="BN437"/>
  <c r="Z493"/>
  <c r="BN504"/>
  <c r="T517"/>
  <c r="Z74"/>
  <c r="Z80" s="1"/>
  <c r="Z84"/>
  <c r="Z85" s="1"/>
  <c r="Z100"/>
  <c r="Z147"/>
  <c r="Z149" s="1"/>
  <c r="Z182"/>
  <c r="Z183" s="1"/>
  <c r="Y246"/>
  <c r="Z288"/>
  <c r="Z293" s="1"/>
  <c r="Z298"/>
  <c r="Z303" s="1"/>
  <c r="Z308"/>
  <c r="Z328"/>
  <c r="Z330" s="1"/>
  <c r="Z398"/>
  <c r="Z440"/>
  <c r="BP474"/>
  <c r="Z488"/>
  <c r="Z490" s="1"/>
  <c r="BN498"/>
  <c r="B517"/>
  <c r="BP47"/>
  <c r="BP96"/>
  <c r="BP26"/>
  <c r="Y32"/>
  <c r="Z57"/>
  <c r="Z95"/>
  <c r="Z101" s="1"/>
  <c r="BP383"/>
  <c r="Y453"/>
  <c r="Y463"/>
  <c r="Z483"/>
  <c r="Z485" s="1"/>
  <c r="BP504"/>
  <c r="C517"/>
  <c r="V517"/>
  <c r="BN97"/>
  <c r="BN108"/>
  <c r="Z41"/>
  <c r="Z44" s="1"/>
  <c r="Z90"/>
  <c r="Z92" s="1"/>
  <c r="Z106"/>
  <c r="BP131"/>
  <c r="Y294"/>
  <c r="Y304"/>
  <c r="BN41"/>
  <c r="Z52"/>
  <c r="BN84"/>
  <c r="BN182"/>
  <c r="Z374"/>
  <c r="Z375" s="1"/>
  <c r="Z409"/>
  <c r="Z410" s="1"/>
  <c r="Y423"/>
  <c r="Z443"/>
  <c r="Z475"/>
  <c r="Y478"/>
  <c r="BN488"/>
  <c r="Y36"/>
  <c r="Y71"/>
  <c r="Y93"/>
  <c r="Y109"/>
  <c r="BN154"/>
  <c r="Y167"/>
  <c r="BN334"/>
  <c r="Y349"/>
  <c r="Y384"/>
  <c r="BN483"/>
  <c r="Y505"/>
  <c r="Y255"/>
  <c r="Y454"/>
  <c r="Z499"/>
  <c r="F517"/>
  <c r="Y479"/>
  <c r="Z494"/>
  <c r="Y506"/>
  <c r="Y509" l="1"/>
  <c r="Z500"/>
  <c r="Y508"/>
  <c r="Y507"/>
  <c r="Z447"/>
  <c r="Z399"/>
  <c r="Z188"/>
  <c r="Y511"/>
  <c r="Z495"/>
  <c r="Z311"/>
  <c r="Z167"/>
  <c r="Z404"/>
  <c r="Z337"/>
  <c r="Z317"/>
  <c r="Z115"/>
  <c r="Z58"/>
  <c r="Z109"/>
  <c r="Z32"/>
  <c r="Z173"/>
  <c r="Z478"/>
  <c r="Y510" l="1"/>
  <c r="Z512"/>
</calcChain>
</file>

<file path=xl/sharedStrings.xml><?xml version="1.0" encoding="utf-8"?>
<sst xmlns="http://schemas.openxmlformats.org/spreadsheetml/2006/main" count="3785" uniqueCount="816">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</sst>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7"/>
  <sheetViews>
    <sheetView showGridLines="0" tabSelected="1" topLeftCell="E482" zoomScaleNormal="100" zoomScaleSheetLayoutView="100" workbookViewId="0">
      <selection activeCell="X308" sqref="X30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98" t="s">
        <v>26</v>
      </c>
      <c r="E1" s="898"/>
      <c r="F1" s="898"/>
      <c r="G1" s="14" t="s">
        <v>66</v>
      </c>
      <c r="H1" s="898" t="s">
        <v>46</v>
      </c>
      <c r="I1" s="898"/>
      <c r="J1" s="898"/>
      <c r="K1" s="898"/>
      <c r="L1" s="898"/>
      <c r="M1" s="898"/>
      <c r="N1" s="898"/>
      <c r="O1" s="898"/>
      <c r="P1" s="898"/>
      <c r="Q1" s="898"/>
      <c r="R1" s="899" t="s">
        <v>67</v>
      </c>
      <c r="S1" s="900"/>
      <c r="T1" s="90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1"/>
      <c r="R2" s="901"/>
      <c r="S2" s="901"/>
      <c r="T2" s="901"/>
      <c r="U2" s="901"/>
      <c r="V2" s="901"/>
      <c r="W2" s="90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1"/>
      <c r="Q3" s="901"/>
      <c r="R3" s="901"/>
      <c r="S3" s="901"/>
      <c r="T3" s="901"/>
      <c r="U3" s="901"/>
      <c r="V3" s="901"/>
      <c r="W3" s="90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79" t="s">
        <v>8</v>
      </c>
      <c r="B5" s="879"/>
      <c r="C5" s="879"/>
      <c r="D5" s="902"/>
      <c r="E5" s="902"/>
      <c r="F5" s="903" t="s">
        <v>14</v>
      </c>
      <c r="G5" s="903"/>
      <c r="H5" s="902"/>
      <c r="I5" s="902"/>
      <c r="J5" s="902"/>
      <c r="K5" s="902"/>
      <c r="L5" s="902"/>
      <c r="M5" s="902"/>
      <c r="N5" s="72"/>
      <c r="P5" s="27" t="s">
        <v>4</v>
      </c>
      <c r="Q5" s="904">
        <v>45855</v>
      </c>
      <c r="R5" s="904"/>
      <c r="T5" s="905" t="s">
        <v>3</v>
      </c>
      <c r="U5" s="906"/>
      <c r="V5" s="907" t="s">
        <v>802</v>
      </c>
      <c r="W5" s="908"/>
      <c r="AB5" s="59"/>
      <c r="AC5" s="59"/>
      <c r="AD5" s="59"/>
      <c r="AE5" s="59"/>
    </row>
    <row r="6" spans="1:32" s="17" customFormat="1" ht="24" customHeight="1">
      <c r="A6" s="879" t="s">
        <v>1</v>
      </c>
      <c r="B6" s="879"/>
      <c r="C6" s="879"/>
      <c r="D6" s="880" t="s">
        <v>75</v>
      </c>
      <c r="E6" s="880"/>
      <c r="F6" s="880"/>
      <c r="G6" s="880"/>
      <c r="H6" s="880"/>
      <c r="I6" s="880"/>
      <c r="J6" s="880"/>
      <c r="K6" s="880"/>
      <c r="L6" s="880"/>
      <c r="M6" s="880"/>
      <c r="N6" s="73"/>
      <c r="P6" s="27" t="s">
        <v>27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881"/>
      <c r="T6" s="882" t="s">
        <v>5</v>
      </c>
      <c r="U6" s="883"/>
      <c r="V6" s="884" t="s">
        <v>69</v>
      </c>
      <c r="W6" s="885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0" t="str">
        <f>IFERROR(VLOOKUP(DeliveryAddress,Table,3,0),1)</f>
        <v>1</v>
      </c>
      <c r="E7" s="891"/>
      <c r="F7" s="891"/>
      <c r="G7" s="891"/>
      <c r="H7" s="891"/>
      <c r="I7" s="891"/>
      <c r="J7" s="891"/>
      <c r="K7" s="891"/>
      <c r="L7" s="891"/>
      <c r="M7" s="892"/>
      <c r="N7" s="74"/>
      <c r="P7" s="29"/>
      <c r="Q7" s="48"/>
      <c r="R7" s="48"/>
      <c r="T7" s="882"/>
      <c r="U7" s="883"/>
      <c r="V7" s="886"/>
      <c r="W7" s="887"/>
      <c r="AB7" s="59"/>
      <c r="AC7" s="59"/>
      <c r="AD7" s="59"/>
      <c r="AE7" s="59"/>
    </row>
    <row r="8" spans="1:32" s="17" customFormat="1" ht="25.5" customHeight="1">
      <c r="A8" s="893" t="s">
        <v>57</v>
      </c>
      <c r="B8" s="893"/>
      <c r="C8" s="893"/>
      <c r="D8" s="894" t="s">
        <v>76</v>
      </c>
      <c r="E8" s="894"/>
      <c r="F8" s="894"/>
      <c r="G8" s="894"/>
      <c r="H8" s="894"/>
      <c r="I8" s="894"/>
      <c r="J8" s="894"/>
      <c r="K8" s="894"/>
      <c r="L8" s="894"/>
      <c r="M8" s="894"/>
      <c r="N8" s="75"/>
      <c r="P8" s="27" t="s">
        <v>11</v>
      </c>
      <c r="Q8" s="877">
        <v>0.41666666666666669</v>
      </c>
      <c r="R8" s="895"/>
      <c r="T8" s="882"/>
      <c r="U8" s="883"/>
      <c r="V8" s="886"/>
      <c r="W8" s="887"/>
      <c r="AB8" s="59"/>
      <c r="AC8" s="59"/>
      <c r="AD8" s="59"/>
      <c r="AE8" s="59"/>
    </row>
    <row r="9" spans="1:32" s="17" customFormat="1" ht="39.950000000000003" customHeight="1">
      <c r="A9" s="8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9"/>
      <c r="C9" s="869"/>
      <c r="D9" s="870" t="s">
        <v>45</v>
      </c>
      <c r="E9" s="871"/>
      <c r="F9" s="8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9"/>
      <c r="H9" s="896" t="str">
        <f>IF(AND($A$9="Тип доверенности/получателя при получении в адресе перегруза:",$D$9="Разовая доверенность"),"Введите ФИО","")</f>
        <v/>
      </c>
      <c r="I9" s="896"/>
      <c r="J9" s="8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96"/>
      <c r="L9" s="896"/>
      <c r="M9" s="896"/>
      <c r="N9" s="70"/>
      <c r="P9" s="31" t="s">
        <v>15</v>
      </c>
      <c r="Q9" s="897"/>
      <c r="R9" s="897"/>
      <c r="T9" s="882"/>
      <c r="U9" s="883"/>
      <c r="V9" s="888"/>
      <c r="W9" s="8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9"/>
      <c r="C10" s="869"/>
      <c r="D10" s="870"/>
      <c r="E10" s="871"/>
      <c r="F10" s="8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9"/>
      <c r="H10" s="872" t="str">
        <f>IFERROR(VLOOKUP($D$10,Proxy,2,FALSE),"")</f>
        <v/>
      </c>
      <c r="I10" s="872"/>
      <c r="J10" s="872"/>
      <c r="K10" s="872"/>
      <c r="L10" s="872"/>
      <c r="M10" s="872"/>
      <c r="N10" s="71"/>
      <c r="P10" s="31" t="s">
        <v>32</v>
      </c>
      <c r="Q10" s="873"/>
      <c r="R10" s="873"/>
      <c r="U10" s="29" t="s">
        <v>12</v>
      </c>
      <c r="V10" s="874" t="s">
        <v>70</v>
      </c>
      <c r="W10" s="8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6"/>
      <c r="R11" s="876"/>
      <c r="U11" s="29" t="s">
        <v>28</v>
      </c>
      <c r="V11" s="855" t="s">
        <v>54</v>
      </c>
      <c r="W11" s="85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54" t="s">
        <v>71</v>
      </c>
      <c r="B12" s="854"/>
      <c r="C12" s="854"/>
      <c r="D12" s="854"/>
      <c r="E12" s="854"/>
      <c r="F12" s="854"/>
      <c r="G12" s="854"/>
      <c r="H12" s="854"/>
      <c r="I12" s="854"/>
      <c r="J12" s="854"/>
      <c r="K12" s="854"/>
      <c r="L12" s="854"/>
      <c r="M12" s="854"/>
      <c r="N12" s="76"/>
      <c r="P12" s="27" t="s">
        <v>30</v>
      </c>
      <c r="Q12" s="877"/>
      <c r="R12" s="877"/>
      <c r="S12" s="28"/>
      <c r="T12"/>
      <c r="U12" s="29" t="s">
        <v>45</v>
      </c>
      <c r="V12" s="878"/>
      <c r="W12" s="878"/>
      <c r="X12"/>
      <c r="AB12" s="59"/>
      <c r="AC12" s="59"/>
      <c r="AD12" s="59"/>
      <c r="AE12" s="59"/>
    </row>
    <row r="13" spans="1:32" s="17" customFormat="1" ht="23.25" customHeight="1">
      <c r="A13" s="854" t="s">
        <v>72</v>
      </c>
      <c r="B13" s="854"/>
      <c r="C13" s="854"/>
      <c r="D13" s="854"/>
      <c r="E13" s="854"/>
      <c r="F13" s="854"/>
      <c r="G13" s="854"/>
      <c r="H13" s="854"/>
      <c r="I13" s="854"/>
      <c r="J13" s="854"/>
      <c r="K13" s="854"/>
      <c r="L13" s="854"/>
      <c r="M13" s="854"/>
      <c r="N13" s="76"/>
      <c r="O13" s="31"/>
      <c r="P13" s="31" t="s">
        <v>31</v>
      </c>
      <c r="Q13" s="855"/>
      <c r="R13" s="85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54" t="s">
        <v>73</v>
      </c>
      <c r="B14" s="854"/>
      <c r="C14" s="854"/>
      <c r="D14" s="854"/>
      <c r="E14" s="854"/>
      <c r="F14" s="854"/>
      <c r="G14" s="854"/>
      <c r="H14" s="854"/>
      <c r="I14" s="854"/>
      <c r="J14" s="854"/>
      <c r="K14" s="854"/>
      <c r="L14" s="854"/>
      <c r="M14" s="8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56" t="s">
        <v>74</v>
      </c>
      <c r="B15" s="856"/>
      <c r="C15" s="856"/>
      <c r="D15" s="856"/>
      <c r="E15" s="856"/>
      <c r="F15" s="856"/>
      <c r="G15" s="856"/>
      <c r="H15" s="856"/>
      <c r="I15" s="856"/>
      <c r="J15" s="856"/>
      <c r="K15" s="856"/>
      <c r="L15" s="856"/>
      <c r="M15" s="856"/>
      <c r="N15" s="77"/>
      <c r="O15"/>
      <c r="P15" s="857" t="s">
        <v>60</v>
      </c>
      <c r="Q15" s="857"/>
      <c r="R15" s="857"/>
      <c r="S15" s="857"/>
      <c r="T15" s="85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8"/>
      <c r="Q16" s="858"/>
      <c r="R16" s="858"/>
      <c r="S16" s="858"/>
      <c r="T16" s="85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0" t="s">
        <v>58</v>
      </c>
      <c r="B17" s="840" t="s">
        <v>48</v>
      </c>
      <c r="C17" s="861" t="s">
        <v>47</v>
      </c>
      <c r="D17" s="863" t="s">
        <v>49</v>
      </c>
      <c r="E17" s="864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65</v>
      </c>
      <c r="L17" s="840" t="s">
        <v>63</v>
      </c>
      <c r="M17" s="840" t="s">
        <v>2</v>
      </c>
      <c r="N17" s="840" t="s">
        <v>62</v>
      </c>
      <c r="O17" s="840" t="s">
        <v>25</v>
      </c>
      <c r="P17" s="863" t="s">
        <v>17</v>
      </c>
      <c r="Q17" s="867"/>
      <c r="R17" s="867"/>
      <c r="S17" s="867"/>
      <c r="T17" s="864"/>
      <c r="U17" s="859" t="s">
        <v>55</v>
      </c>
      <c r="V17" s="860"/>
      <c r="W17" s="840" t="s">
        <v>6</v>
      </c>
      <c r="X17" s="840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64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>
      <c r="A18" s="841"/>
      <c r="B18" s="841"/>
      <c r="C18" s="862"/>
      <c r="D18" s="865"/>
      <c r="E18" s="866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65"/>
      <c r="Q18" s="868"/>
      <c r="R18" s="868"/>
      <c r="S18" s="868"/>
      <c r="T18" s="866"/>
      <c r="U18" s="83" t="s">
        <v>44</v>
      </c>
      <c r="V18" s="83" t="s">
        <v>43</v>
      </c>
      <c r="W18" s="841"/>
      <c r="X18" s="841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>
      <c r="A19" s="606" t="s">
        <v>77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54"/>
      <c r="AB19" s="54"/>
      <c r="AC19" s="54"/>
    </row>
    <row r="20" spans="1:68" ht="16.5" customHeight="1">
      <c r="A20" s="580" t="s">
        <v>77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65"/>
      <c r="AB20" s="65"/>
      <c r="AC20" s="79"/>
    </row>
    <row r="21" spans="1:68" ht="14.25" customHeight="1">
      <c r="A21" s="581" t="s">
        <v>78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82">
        <v>4680115886643</v>
      </c>
      <c r="E22" s="58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8" t="s">
        <v>81</v>
      </c>
      <c r="Q22" s="584"/>
      <c r="R22" s="584"/>
      <c r="S22" s="584"/>
      <c r="T22" s="5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1" t="s">
        <v>85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82">
        <v>4680115885912</v>
      </c>
      <c r="E26" s="58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4"/>
      <c r="R26" s="584"/>
      <c r="S26" s="584"/>
      <c r="T26" s="58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82">
        <v>4607091388237</v>
      </c>
      <c r="E27" s="58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4"/>
      <c r="R27" s="584"/>
      <c r="S27" s="584"/>
      <c r="T27" s="58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82">
        <v>4680115886230</v>
      </c>
      <c r="E28" s="58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3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4"/>
      <c r="R28" s="584"/>
      <c r="S28" s="584"/>
      <c r="T28" s="58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82">
        <v>4680115886247</v>
      </c>
      <c r="E29" s="58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4"/>
      <c r="R29" s="584"/>
      <c r="S29" s="584"/>
      <c r="T29" s="58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82">
        <v>4680115885905</v>
      </c>
      <c r="E30" s="58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4"/>
      <c r="R30" s="584"/>
      <c r="S30" s="584"/>
      <c r="T30" s="58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82">
        <v>4607091388244</v>
      </c>
      <c r="E31" s="58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4"/>
      <c r="R31" s="584"/>
      <c r="S31" s="584"/>
      <c r="T31" s="58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1" t="s">
        <v>106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82">
        <v>4607091388503</v>
      </c>
      <c r="E35" s="58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4"/>
      <c r="R35" s="584"/>
      <c r="S35" s="584"/>
      <c r="T35" s="58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06" t="s">
        <v>112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54"/>
      <c r="AB38" s="54"/>
      <c r="AC38" s="54"/>
    </row>
    <row r="39" spans="1:68" ht="16.5" customHeight="1">
      <c r="A39" s="580" t="s">
        <v>113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65"/>
      <c r="AB39" s="65"/>
      <c r="AC39" s="79"/>
    </row>
    <row r="40" spans="1:68" ht="14.25" customHeight="1">
      <c r="A40" s="581" t="s">
        <v>114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82">
        <v>4607091385670</v>
      </c>
      <c r="E41" s="58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4"/>
      <c r="R41" s="584"/>
      <c r="S41" s="584"/>
      <c r="T41" s="58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82">
        <v>4607091385687</v>
      </c>
      <c r="E42" s="58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4"/>
      <c r="R42" s="584"/>
      <c r="S42" s="584"/>
      <c r="T42" s="58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82">
        <v>4680115882539</v>
      </c>
      <c r="E43" s="58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4"/>
      <c r="R43" s="584"/>
      <c r="S43" s="584"/>
      <c r="T43" s="58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81" t="s">
        <v>85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82">
        <v>4680115884915</v>
      </c>
      <c r="E47" s="58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4"/>
      <c r="R47" s="584"/>
      <c r="S47" s="584"/>
      <c r="T47" s="58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0" t="s">
        <v>130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65"/>
      <c r="AB50" s="65"/>
      <c r="AC50" s="79"/>
    </row>
    <row r="51" spans="1:68" ht="14.25" customHeight="1">
      <c r="A51" s="581" t="s">
        <v>114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82">
        <v>4680115885882</v>
      </c>
      <c r="E52" s="58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4"/>
      <c r="R52" s="584"/>
      <c r="S52" s="584"/>
      <c r="T52" s="58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82">
        <v>4680115881426</v>
      </c>
      <c r="E53" s="58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4"/>
      <c r="R53" s="584"/>
      <c r="S53" s="584"/>
      <c r="T53" s="58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82">
        <v>4680115880283</v>
      </c>
      <c r="E54" s="58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4"/>
      <c r="R54" s="584"/>
      <c r="S54" s="584"/>
      <c r="T54" s="58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82">
        <v>4680115881525</v>
      </c>
      <c r="E55" s="58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4"/>
      <c r="R55" s="584"/>
      <c r="S55" s="584"/>
      <c r="T55" s="58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82">
        <v>4680115885899</v>
      </c>
      <c r="E56" s="58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4"/>
      <c r="R56" s="584"/>
      <c r="S56" s="584"/>
      <c r="T56" s="58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82">
        <v>4680115881419</v>
      </c>
      <c r="E57" s="58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4"/>
      <c r="R57" s="584"/>
      <c r="S57" s="584"/>
      <c r="T57" s="58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81" t="s">
        <v>150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82">
        <v>4680115881440</v>
      </c>
      <c r="E61" s="58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4"/>
      <c r="R61" s="584"/>
      <c r="S61" s="584"/>
      <c r="T61" s="58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82">
        <v>4680115882751</v>
      </c>
      <c r="E62" s="58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4"/>
      <c r="R62" s="584"/>
      <c r="S62" s="584"/>
      <c r="T62" s="58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82">
        <v>4680115885950</v>
      </c>
      <c r="E63" s="58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4"/>
      <c r="R63" s="584"/>
      <c r="S63" s="584"/>
      <c r="T63" s="58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82">
        <v>4680115881433</v>
      </c>
      <c r="E64" s="58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4"/>
      <c r="R64" s="584"/>
      <c r="S64" s="584"/>
      <c r="T64" s="58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81" t="s">
        <v>78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82">
        <v>4680115885073</v>
      </c>
      <c r="E68" s="58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4"/>
      <c r="R68" s="584"/>
      <c r="S68" s="584"/>
      <c r="T68" s="58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82">
        <v>4680115885059</v>
      </c>
      <c r="E69" s="58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4"/>
      <c r="R69" s="584"/>
      <c r="S69" s="584"/>
      <c r="T69" s="58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82">
        <v>4680115885097</v>
      </c>
      <c r="E70" s="58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4"/>
      <c r="R70" s="584"/>
      <c r="S70" s="584"/>
      <c r="T70" s="58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81" t="s">
        <v>85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82">
        <v>4680115881891</v>
      </c>
      <c r="E74" s="58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1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4"/>
      <c r="R74" s="584"/>
      <c r="S74" s="584"/>
      <c r="T74" s="58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82">
        <v>4680115885769</v>
      </c>
      <c r="E75" s="58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4"/>
      <c r="R75" s="584"/>
      <c r="S75" s="584"/>
      <c r="T75" s="58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82">
        <v>4680115884410</v>
      </c>
      <c r="E76" s="58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1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4"/>
      <c r="R76" s="584"/>
      <c r="S76" s="584"/>
      <c r="T76" s="58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82">
        <v>4680115884311</v>
      </c>
      <c r="E77" s="58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4"/>
      <c r="R77" s="584"/>
      <c r="S77" s="584"/>
      <c r="T77" s="58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82">
        <v>4680115885929</v>
      </c>
      <c r="E78" s="58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4"/>
      <c r="R78" s="584"/>
      <c r="S78" s="584"/>
      <c r="T78" s="58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82">
        <v>4680115884403</v>
      </c>
      <c r="E79" s="58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4"/>
      <c r="R79" s="584"/>
      <c r="S79" s="584"/>
      <c r="T79" s="58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81" t="s">
        <v>185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82">
        <v>4680115881532</v>
      </c>
      <c r="E83" s="58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4"/>
      <c r="R83" s="584"/>
      <c r="S83" s="584"/>
      <c r="T83" s="58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82">
        <v>4680115881464</v>
      </c>
      <c r="E84" s="58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4"/>
      <c r="R84" s="584"/>
      <c r="S84" s="584"/>
      <c r="T84" s="58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0" t="s">
        <v>192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65"/>
      <c r="AB87" s="65"/>
      <c r="AC87" s="79"/>
    </row>
    <row r="88" spans="1:68" ht="14.25" customHeight="1">
      <c r="A88" s="581" t="s">
        <v>114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82">
        <v>4680115881327</v>
      </c>
      <c r="E89" s="58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4"/>
      <c r="R89" s="584"/>
      <c r="S89" s="584"/>
      <c r="T89" s="5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82">
        <v>4680115881518</v>
      </c>
      <c r="E90" s="58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4"/>
      <c r="R90" s="584"/>
      <c r="S90" s="584"/>
      <c r="T90" s="5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82">
        <v>4680115881303</v>
      </c>
      <c r="E91" s="58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4"/>
      <c r="R91" s="584"/>
      <c r="S91" s="584"/>
      <c r="T91" s="5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81" t="s">
        <v>85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82">
        <v>4607091386967</v>
      </c>
      <c r="E95" s="58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05" t="s">
        <v>202</v>
      </c>
      <c r="Q95" s="584"/>
      <c r="R95" s="584"/>
      <c r="S95" s="584"/>
      <c r="T95" s="585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82">
        <v>4607091386967</v>
      </c>
      <c r="E96" s="582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4"/>
      <c r="R96" s="584"/>
      <c r="S96" s="584"/>
      <c r="T96" s="58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82">
        <v>4680115884953</v>
      </c>
      <c r="E97" s="582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4"/>
      <c r="R97" s="584"/>
      <c r="S97" s="584"/>
      <c r="T97" s="58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82">
        <v>4607091385731</v>
      </c>
      <c r="E98" s="58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4"/>
      <c r="R98" s="584"/>
      <c r="S98" s="584"/>
      <c r="T98" s="58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82">
        <v>4607091385731</v>
      </c>
      <c r="E99" s="582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4"/>
      <c r="R99" s="584"/>
      <c r="S99" s="584"/>
      <c r="T99" s="58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82">
        <v>4680115880894</v>
      </c>
      <c r="E100" s="582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4"/>
      <c r="R100" s="584"/>
      <c r="S100" s="584"/>
      <c r="T100" s="58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580" t="s">
        <v>215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65"/>
      <c r="AB103" s="65"/>
      <c r="AC103" s="79"/>
    </row>
    <row r="104" spans="1:68" ht="14.25" customHeight="1">
      <c r="A104" s="581" t="s">
        <v>114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82">
        <v>4680115882133</v>
      </c>
      <c r="E105" s="582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4"/>
      <c r="R105" s="584"/>
      <c r="S105" s="584"/>
      <c r="T105" s="5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82">
        <v>4680115880269</v>
      </c>
      <c r="E106" s="582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4"/>
      <c r="R106" s="584"/>
      <c r="S106" s="584"/>
      <c r="T106" s="58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82">
        <v>4680115880429</v>
      </c>
      <c r="E107" s="582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4"/>
      <c r="R107" s="584"/>
      <c r="S107" s="584"/>
      <c r="T107" s="58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82">
        <v>4680115881457</v>
      </c>
      <c r="E108" s="582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4"/>
      <c r="R108" s="584"/>
      <c r="S108" s="584"/>
      <c r="T108" s="58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581" t="s">
        <v>150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82">
        <v>4680115881488</v>
      </c>
      <c r="E112" s="582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9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4"/>
      <c r="R112" s="584"/>
      <c r="S112" s="584"/>
      <c r="T112" s="58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82">
        <v>4680115882775</v>
      </c>
      <c r="E113" s="582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4"/>
      <c r="R113" s="584"/>
      <c r="S113" s="584"/>
      <c r="T113" s="58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82">
        <v>4680115880658</v>
      </c>
      <c r="E114" s="582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4"/>
      <c r="R114" s="584"/>
      <c r="S114" s="584"/>
      <c r="T114" s="58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581" t="s">
        <v>85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82">
        <v>4607091385168</v>
      </c>
      <c r="E118" s="582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9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4"/>
      <c r="R118" s="584"/>
      <c r="S118" s="584"/>
      <c r="T118" s="58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82">
        <v>4607091383256</v>
      </c>
      <c r="E119" s="582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4"/>
      <c r="R119" s="584"/>
      <c r="S119" s="584"/>
      <c r="T119" s="58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82">
        <v>4607091385748</v>
      </c>
      <c r="E120" s="582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4"/>
      <c r="R120" s="584"/>
      <c r="S120" s="584"/>
      <c r="T120" s="58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82">
        <v>4680115884533</v>
      </c>
      <c r="E121" s="582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4"/>
      <c r="R121" s="584"/>
      <c r="S121" s="584"/>
      <c r="T121" s="58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581" t="s">
        <v>185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82">
        <v>4680115882652</v>
      </c>
      <c r="E125" s="582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4"/>
      <c r="R125" s="584"/>
      <c r="S125" s="584"/>
      <c r="T125" s="58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82">
        <v>4680115880238</v>
      </c>
      <c r="E126" s="582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4"/>
      <c r="R126" s="584"/>
      <c r="S126" s="584"/>
      <c r="T126" s="58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80" t="s">
        <v>248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65"/>
      <c r="AB129" s="65"/>
      <c r="AC129" s="79"/>
    </row>
    <row r="130" spans="1:68" ht="14.25" customHeight="1">
      <c r="A130" s="581" t="s">
        <v>78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4301031235</v>
      </c>
      <c r="D131" s="582">
        <v>4680115883444</v>
      </c>
      <c r="E131" s="582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4"/>
      <c r="R131" s="584"/>
      <c r="S131" s="584"/>
      <c r="T131" s="58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252</v>
      </c>
      <c r="C132" s="36">
        <v>4301031234</v>
      </c>
      <c r="D132" s="582">
        <v>4680115883444</v>
      </c>
      <c r="E132" s="582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4"/>
      <c r="R132" s="584"/>
      <c r="S132" s="584"/>
      <c r="T132" s="58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581" t="s">
        <v>85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66"/>
      <c r="AB135" s="66"/>
      <c r="AC135" s="80"/>
    </row>
    <row r="136" spans="1:68" ht="16.5" customHeight="1">
      <c r="A136" s="63" t="s">
        <v>253</v>
      </c>
      <c r="B136" s="63" t="s">
        <v>254</v>
      </c>
      <c r="C136" s="36">
        <v>4301051477</v>
      </c>
      <c r="D136" s="582">
        <v>4680115882584</v>
      </c>
      <c r="E136" s="582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8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4"/>
      <c r="R136" s="584"/>
      <c r="S136" s="584"/>
      <c r="T136" s="58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>
      <c r="A137" s="63" t="s">
        <v>253</v>
      </c>
      <c r="B137" s="63" t="s">
        <v>256</v>
      </c>
      <c r="C137" s="36">
        <v>4301051476</v>
      </c>
      <c r="D137" s="582">
        <v>4680115882584</v>
      </c>
      <c r="E137" s="582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4"/>
      <c r="R137" s="584"/>
      <c r="S137" s="584"/>
      <c r="T137" s="58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>
      <c r="A140" s="580" t="s">
        <v>112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65"/>
      <c r="AB140" s="65"/>
      <c r="AC140" s="79"/>
    </row>
    <row r="141" spans="1:68" ht="14.25" customHeight="1">
      <c r="A141" s="581" t="s">
        <v>114</v>
      </c>
      <c r="B141" s="581"/>
      <c r="C141" s="581"/>
      <c r="D141" s="581"/>
      <c r="E141" s="581"/>
      <c r="F141" s="581"/>
      <c r="G141" s="581"/>
      <c r="H141" s="581"/>
      <c r="I141" s="581"/>
      <c r="J141" s="581"/>
      <c r="K141" s="581"/>
      <c r="L141" s="581"/>
      <c r="M141" s="581"/>
      <c r="N141" s="581"/>
      <c r="O141" s="581"/>
      <c r="P141" s="581"/>
      <c r="Q141" s="581"/>
      <c r="R141" s="581"/>
      <c r="S141" s="581"/>
      <c r="T141" s="581"/>
      <c r="U141" s="581"/>
      <c r="V141" s="581"/>
      <c r="W141" s="581"/>
      <c r="X141" s="581"/>
      <c r="Y141" s="581"/>
      <c r="Z141" s="581"/>
      <c r="AA141" s="66"/>
      <c r="AB141" s="66"/>
      <c r="AC141" s="80"/>
    </row>
    <row r="142" spans="1:68" ht="27" customHeight="1">
      <c r="A142" s="63" t="s">
        <v>257</v>
      </c>
      <c r="B142" s="63" t="s">
        <v>258</v>
      </c>
      <c r="C142" s="36">
        <v>4301011705</v>
      </c>
      <c r="D142" s="582">
        <v>4607091384604</v>
      </c>
      <c r="E142" s="582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4"/>
      <c r="R142" s="584"/>
      <c r="S142" s="584"/>
      <c r="T142" s="58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>
      <c r="A145" s="581" t="s">
        <v>78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66"/>
      <c r="AB145" s="66"/>
      <c r="AC145" s="80"/>
    </row>
    <row r="146" spans="1:68" ht="16.5" customHeight="1">
      <c r="A146" s="63" t="s">
        <v>260</v>
      </c>
      <c r="B146" s="63" t="s">
        <v>261</v>
      </c>
      <c r="C146" s="36">
        <v>4301030895</v>
      </c>
      <c r="D146" s="582">
        <v>4607091387667</v>
      </c>
      <c r="E146" s="582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4"/>
      <c r="R146" s="584"/>
      <c r="S146" s="584"/>
      <c r="T146" s="58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>
      <c r="A147" s="63" t="s">
        <v>263</v>
      </c>
      <c r="B147" s="63" t="s">
        <v>264</v>
      </c>
      <c r="C147" s="36">
        <v>4301030961</v>
      </c>
      <c r="D147" s="582">
        <v>4607091387636</v>
      </c>
      <c r="E147" s="582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4"/>
      <c r="R147" s="584"/>
      <c r="S147" s="584"/>
      <c r="T147" s="58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>
      <c r="A148" s="63" t="s">
        <v>266</v>
      </c>
      <c r="B148" s="63" t="s">
        <v>267</v>
      </c>
      <c r="C148" s="36">
        <v>4301030963</v>
      </c>
      <c r="D148" s="582">
        <v>4607091382426</v>
      </c>
      <c r="E148" s="582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4"/>
      <c r="R148" s="584"/>
      <c r="S148" s="584"/>
      <c r="T148" s="58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>
      <c r="A150" s="589"/>
      <c r="B150" s="589"/>
      <c r="C150" s="589"/>
      <c r="D150" s="589"/>
      <c r="E150" s="589"/>
      <c r="F150" s="589"/>
      <c r="G150" s="589"/>
      <c r="H150" s="589"/>
      <c r="I150" s="589"/>
      <c r="J150" s="589"/>
      <c r="K150" s="589"/>
      <c r="L150" s="589"/>
      <c r="M150" s="589"/>
      <c r="N150" s="589"/>
      <c r="O150" s="590"/>
      <c r="P150" s="586" t="s">
        <v>40</v>
      </c>
      <c r="Q150" s="587"/>
      <c r="R150" s="587"/>
      <c r="S150" s="587"/>
      <c r="T150" s="587"/>
      <c r="U150" s="587"/>
      <c r="V150" s="588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>
      <c r="A151" s="606" t="s">
        <v>269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54"/>
      <c r="AB151" s="54"/>
      <c r="AC151" s="54"/>
    </row>
    <row r="152" spans="1:68" ht="16.5" customHeight="1">
      <c r="A152" s="580" t="s">
        <v>270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65"/>
      <c r="AB152" s="65"/>
      <c r="AC152" s="79"/>
    </row>
    <row r="153" spans="1:68" ht="14.25" customHeight="1">
      <c r="A153" s="581" t="s">
        <v>150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66"/>
      <c r="AB153" s="66"/>
      <c r="AC153" s="80"/>
    </row>
    <row r="154" spans="1:68" ht="27" customHeight="1">
      <c r="A154" s="63" t="s">
        <v>271</v>
      </c>
      <c r="B154" s="63" t="s">
        <v>272</v>
      </c>
      <c r="C154" s="36">
        <v>4301020323</v>
      </c>
      <c r="D154" s="582">
        <v>4680115886223</v>
      </c>
      <c r="E154" s="582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4"/>
      <c r="R154" s="584"/>
      <c r="S154" s="584"/>
      <c r="T154" s="585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>
      <c r="A156" s="589"/>
      <c r="B156" s="589"/>
      <c r="C156" s="589"/>
      <c r="D156" s="589"/>
      <c r="E156" s="589"/>
      <c r="F156" s="589"/>
      <c r="G156" s="589"/>
      <c r="H156" s="589"/>
      <c r="I156" s="589"/>
      <c r="J156" s="589"/>
      <c r="K156" s="589"/>
      <c r="L156" s="589"/>
      <c r="M156" s="589"/>
      <c r="N156" s="589"/>
      <c r="O156" s="590"/>
      <c r="P156" s="586" t="s">
        <v>40</v>
      </c>
      <c r="Q156" s="587"/>
      <c r="R156" s="587"/>
      <c r="S156" s="587"/>
      <c r="T156" s="587"/>
      <c r="U156" s="587"/>
      <c r="V156" s="588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>
      <c r="A157" s="581" t="s">
        <v>78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66"/>
      <c r="AB157" s="66"/>
      <c r="AC157" s="80"/>
    </row>
    <row r="158" spans="1:68" ht="27" customHeight="1">
      <c r="A158" s="63" t="s">
        <v>274</v>
      </c>
      <c r="B158" s="63" t="s">
        <v>275</v>
      </c>
      <c r="C158" s="36">
        <v>4301031191</v>
      </c>
      <c r="D158" s="582">
        <v>4680115880993</v>
      </c>
      <c r="E158" s="582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4"/>
      <c r="R158" s="584"/>
      <c r="S158" s="584"/>
      <c r="T158" s="585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>
      <c r="A159" s="63" t="s">
        <v>277</v>
      </c>
      <c r="B159" s="63" t="s">
        <v>278</v>
      </c>
      <c r="C159" s="36">
        <v>4301031204</v>
      </c>
      <c r="D159" s="582">
        <v>4680115881761</v>
      </c>
      <c r="E159" s="582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4"/>
      <c r="R159" s="584"/>
      <c r="S159" s="584"/>
      <c r="T159" s="585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>
      <c r="A160" s="63" t="s">
        <v>280</v>
      </c>
      <c r="B160" s="63" t="s">
        <v>281</v>
      </c>
      <c r="C160" s="36">
        <v>4301031201</v>
      </c>
      <c r="D160" s="582">
        <v>4680115881563</v>
      </c>
      <c r="E160" s="582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4"/>
      <c r="R160" s="584"/>
      <c r="S160" s="584"/>
      <c r="T160" s="585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>
      <c r="A161" s="63" t="s">
        <v>283</v>
      </c>
      <c r="B161" s="63" t="s">
        <v>284</v>
      </c>
      <c r="C161" s="36">
        <v>4301031199</v>
      </c>
      <c r="D161" s="582">
        <v>4680115880986</v>
      </c>
      <c r="E161" s="582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4"/>
      <c r="R161" s="584"/>
      <c r="S161" s="584"/>
      <c r="T161" s="585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>
      <c r="A162" s="63" t="s">
        <v>285</v>
      </c>
      <c r="B162" s="63" t="s">
        <v>286</v>
      </c>
      <c r="C162" s="36">
        <v>4301031205</v>
      </c>
      <c r="D162" s="582">
        <v>4680115881785</v>
      </c>
      <c r="E162" s="582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4"/>
      <c r="R162" s="584"/>
      <c r="S162" s="584"/>
      <c r="T162" s="58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>
      <c r="A163" s="63" t="s">
        <v>287</v>
      </c>
      <c r="B163" s="63" t="s">
        <v>288</v>
      </c>
      <c r="C163" s="36">
        <v>4301031399</v>
      </c>
      <c r="D163" s="582">
        <v>4680115886537</v>
      </c>
      <c r="E163" s="582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4"/>
      <c r="R163" s="584"/>
      <c r="S163" s="584"/>
      <c r="T163" s="58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>
      <c r="A164" s="63" t="s">
        <v>290</v>
      </c>
      <c r="B164" s="63" t="s">
        <v>291</v>
      </c>
      <c r="C164" s="36">
        <v>4301031202</v>
      </c>
      <c r="D164" s="582">
        <v>4680115881679</v>
      </c>
      <c r="E164" s="582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4"/>
      <c r="R164" s="584"/>
      <c r="S164" s="584"/>
      <c r="T164" s="58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292</v>
      </c>
      <c r="B165" s="63" t="s">
        <v>293</v>
      </c>
      <c r="C165" s="36">
        <v>4301031158</v>
      </c>
      <c r="D165" s="582">
        <v>4680115880191</v>
      </c>
      <c r="E165" s="582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4"/>
      <c r="R165" s="584"/>
      <c r="S165" s="584"/>
      <c r="T165" s="58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294</v>
      </c>
      <c r="B166" s="63" t="s">
        <v>295</v>
      </c>
      <c r="C166" s="36">
        <v>4301031245</v>
      </c>
      <c r="D166" s="582">
        <v>4680115883963</v>
      </c>
      <c r="E166" s="582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4"/>
      <c r="R166" s="584"/>
      <c r="S166" s="584"/>
      <c r="T166" s="58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>
      <c r="A167" s="589"/>
      <c r="B167" s="589"/>
      <c r="C167" s="589"/>
      <c r="D167" s="589"/>
      <c r="E167" s="589"/>
      <c r="F167" s="589"/>
      <c r="G167" s="589"/>
      <c r="H167" s="589"/>
      <c r="I167" s="589"/>
      <c r="J167" s="589"/>
      <c r="K167" s="589"/>
      <c r="L167" s="589"/>
      <c r="M167" s="589"/>
      <c r="N167" s="589"/>
      <c r="O167" s="590"/>
      <c r="P167" s="586" t="s">
        <v>40</v>
      </c>
      <c r="Q167" s="587"/>
      <c r="R167" s="587"/>
      <c r="S167" s="587"/>
      <c r="T167" s="587"/>
      <c r="U167" s="587"/>
      <c r="V167" s="588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>
      <c r="A168" s="589"/>
      <c r="B168" s="589"/>
      <c r="C168" s="589"/>
      <c r="D168" s="589"/>
      <c r="E168" s="589"/>
      <c r="F168" s="589"/>
      <c r="G168" s="589"/>
      <c r="H168" s="589"/>
      <c r="I168" s="589"/>
      <c r="J168" s="589"/>
      <c r="K168" s="589"/>
      <c r="L168" s="589"/>
      <c r="M168" s="589"/>
      <c r="N168" s="589"/>
      <c r="O168" s="590"/>
      <c r="P168" s="586" t="s">
        <v>40</v>
      </c>
      <c r="Q168" s="587"/>
      <c r="R168" s="587"/>
      <c r="S168" s="587"/>
      <c r="T168" s="587"/>
      <c r="U168" s="587"/>
      <c r="V168" s="588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>
      <c r="A169" s="581" t="s">
        <v>106</v>
      </c>
      <c r="B169" s="581"/>
      <c r="C169" s="581"/>
      <c r="D169" s="581"/>
      <c r="E169" s="581"/>
      <c r="F169" s="581"/>
      <c r="G169" s="581"/>
      <c r="H169" s="581"/>
      <c r="I169" s="581"/>
      <c r="J169" s="581"/>
      <c r="K169" s="581"/>
      <c r="L169" s="581"/>
      <c r="M169" s="581"/>
      <c r="N169" s="581"/>
      <c r="O169" s="581"/>
      <c r="P169" s="581"/>
      <c r="Q169" s="581"/>
      <c r="R169" s="581"/>
      <c r="S169" s="581"/>
      <c r="T169" s="581"/>
      <c r="U169" s="581"/>
      <c r="V169" s="581"/>
      <c r="W169" s="581"/>
      <c r="X169" s="581"/>
      <c r="Y169" s="581"/>
      <c r="Z169" s="581"/>
      <c r="AA169" s="66"/>
      <c r="AB169" s="66"/>
      <c r="AC169" s="80"/>
    </row>
    <row r="170" spans="1:68" ht="27" customHeight="1">
      <c r="A170" s="63" t="s">
        <v>297</v>
      </c>
      <c r="B170" s="63" t="s">
        <v>298</v>
      </c>
      <c r="C170" s="36">
        <v>4301032053</v>
      </c>
      <c r="D170" s="582">
        <v>4680115886780</v>
      </c>
      <c r="E170" s="582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4"/>
      <c r="R170" s="584"/>
      <c r="S170" s="584"/>
      <c r="T170" s="585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>
      <c r="A171" s="63" t="s">
        <v>302</v>
      </c>
      <c r="B171" s="63" t="s">
        <v>303</v>
      </c>
      <c r="C171" s="36">
        <v>4301032051</v>
      </c>
      <c r="D171" s="582">
        <v>4680115886742</v>
      </c>
      <c r="E171" s="582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4"/>
      <c r="R171" s="584"/>
      <c r="S171" s="584"/>
      <c r="T171" s="58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305</v>
      </c>
      <c r="B172" s="63" t="s">
        <v>306</v>
      </c>
      <c r="C172" s="36">
        <v>4301032052</v>
      </c>
      <c r="D172" s="582">
        <v>4680115886766</v>
      </c>
      <c r="E172" s="582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4"/>
      <c r="R172" s="584"/>
      <c r="S172" s="584"/>
      <c r="T172" s="58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>
      <c r="A174" s="589"/>
      <c r="B174" s="589"/>
      <c r="C174" s="589"/>
      <c r="D174" s="589"/>
      <c r="E174" s="589"/>
      <c r="F174" s="589"/>
      <c r="G174" s="589"/>
      <c r="H174" s="589"/>
      <c r="I174" s="589"/>
      <c r="J174" s="589"/>
      <c r="K174" s="589"/>
      <c r="L174" s="589"/>
      <c r="M174" s="589"/>
      <c r="N174" s="589"/>
      <c r="O174" s="590"/>
      <c r="P174" s="586" t="s">
        <v>40</v>
      </c>
      <c r="Q174" s="587"/>
      <c r="R174" s="587"/>
      <c r="S174" s="587"/>
      <c r="T174" s="587"/>
      <c r="U174" s="587"/>
      <c r="V174" s="588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>
      <c r="A175" s="581" t="s">
        <v>307</v>
      </c>
      <c r="B175" s="581"/>
      <c r="C175" s="581"/>
      <c r="D175" s="581"/>
      <c r="E175" s="581"/>
      <c r="F175" s="581"/>
      <c r="G175" s="581"/>
      <c r="H175" s="581"/>
      <c r="I175" s="581"/>
      <c r="J175" s="581"/>
      <c r="K175" s="581"/>
      <c r="L175" s="581"/>
      <c r="M175" s="581"/>
      <c r="N175" s="581"/>
      <c r="O175" s="581"/>
      <c r="P175" s="581"/>
      <c r="Q175" s="581"/>
      <c r="R175" s="581"/>
      <c r="S175" s="581"/>
      <c r="T175" s="581"/>
      <c r="U175" s="581"/>
      <c r="V175" s="581"/>
      <c r="W175" s="581"/>
      <c r="X175" s="581"/>
      <c r="Y175" s="581"/>
      <c r="Z175" s="581"/>
      <c r="AA175" s="66"/>
      <c r="AB175" s="66"/>
      <c r="AC175" s="80"/>
    </row>
    <row r="176" spans="1:68" ht="27" customHeight="1">
      <c r="A176" s="63" t="s">
        <v>308</v>
      </c>
      <c r="B176" s="63" t="s">
        <v>309</v>
      </c>
      <c r="C176" s="36">
        <v>4301170013</v>
      </c>
      <c r="D176" s="582">
        <v>4680115886797</v>
      </c>
      <c r="E176" s="58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4"/>
      <c r="R176" s="584"/>
      <c r="S176" s="584"/>
      <c r="T176" s="5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9"/>
      <c r="B177" s="589"/>
      <c r="C177" s="589"/>
      <c r="D177" s="589"/>
      <c r="E177" s="589"/>
      <c r="F177" s="589"/>
      <c r="G177" s="589"/>
      <c r="H177" s="589"/>
      <c r="I177" s="589"/>
      <c r="J177" s="589"/>
      <c r="K177" s="589"/>
      <c r="L177" s="589"/>
      <c r="M177" s="589"/>
      <c r="N177" s="589"/>
      <c r="O177" s="590"/>
      <c r="P177" s="586" t="s">
        <v>40</v>
      </c>
      <c r="Q177" s="587"/>
      <c r="R177" s="587"/>
      <c r="S177" s="587"/>
      <c r="T177" s="587"/>
      <c r="U177" s="587"/>
      <c r="V177" s="588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>
      <c r="A179" s="580" t="s">
        <v>310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65"/>
      <c r="AB179" s="65"/>
      <c r="AC179" s="79"/>
    </row>
    <row r="180" spans="1:68" ht="14.25" customHeight="1">
      <c r="A180" s="581" t="s">
        <v>114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66"/>
      <c r="AB180" s="66"/>
      <c r="AC180" s="80"/>
    </row>
    <row r="181" spans="1:68" ht="16.5" customHeight="1">
      <c r="A181" s="63" t="s">
        <v>311</v>
      </c>
      <c r="B181" s="63" t="s">
        <v>312</v>
      </c>
      <c r="C181" s="36">
        <v>4301011450</v>
      </c>
      <c r="D181" s="582">
        <v>4680115881402</v>
      </c>
      <c r="E181" s="582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4"/>
      <c r="R181" s="584"/>
      <c r="S181" s="584"/>
      <c r="T181" s="58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314</v>
      </c>
      <c r="B182" s="63" t="s">
        <v>315</v>
      </c>
      <c r="C182" s="36">
        <v>4301011768</v>
      </c>
      <c r="D182" s="582">
        <v>4680115881396</v>
      </c>
      <c r="E182" s="582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4"/>
      <c r="R182" s="584"/>
      <c r="S182" s="584"/>
      <c r="T182" s="58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>
      <c r="A184" s="589"/>
      <c r="B184" s="589"/>
      <c r="C184" s="589"/>
      <c r="D184" s="589"/>
      <c r="E184" s="589"/>
      <c r="F184" s="589"/>
      <c r="G184" s="589"/>
      <c r="H184" s="589"/>
      <c r="I184" s="589"/>
      <c r="J184" s="589"/>
      <c r="K184" s="589"/>
      <c r="L184" s="589"/>
      <c r="M184" s="589"/>
      <c r="N184" s="589"/>
      <c r="O184" s="590"/>
      <c r="P184" s="586" t="s">
        <v>40</v>
      </c>
      <c r="Q184" s="587"/>
      <c r="R184" s="587"/>
      <c r="S184" s="587"/>
      <c r="T184" s="587"/>
      <c r="U184" s="587"/>
      <c r="V184" s="588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>
      <c r="A185" s="581" t="s">
        <v>150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66"/>
      <c r="AB185" s="66"/>
      <c r="AC185" s="80"/>
    </row>
    <row r="186" spans="1:68" ht="16.5" customHeight="1">
      <c r="A186" s="63" t="s">
        <v>316</v>
      </c>
      <c r="B186" s="63" t="s">
        <v>317</v>
      </c>
      <c r="C186" s="36">
        <v>4301020262</v>
      </c>
      <c r="D186" s="582">
        <v>4680115882935</v>
      </c>
      <c r="E186" s="582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4"/>
      <c r="R186" s="584"/>
      <c r="S186" s="584"/>
      <c r="T186" s="58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>
      <c r="A187" s="63" t="s">
        <v>319</v>
      </c>
      <c r="B187" s="63" t="s">
        <v>320</v>
      </c>
      <c r="C187" s="36">
        <v>4301020220</v>
      </c>
      <c r="D187" s="582">
        <v>4680115880764</v>
      </c>
      <c r="E187" s="582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4"/>
      <c r="R187" s="584"/>
      <c r="S187" s="584"/>
      <c r="T187" s="58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581" t="s">
        <v>78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66"/>
      <c r="AB190" s="66"/>
      <c r="AC190" s="80"/>
    </row>
    <row r="191" spans="1:68" ht="27" customHeight="1">
      <c r="A191" s="63" t="s">
        <v>321</v>
      </c>
      <c r="B191" s="63" t="s">
        <v>322</v>
      </c>
      <c r="C191" s="36">
        <v>4301031224</v>
      </c>
      <c r="D191" s="582">
        <v>4680115882683</v>
      </c>
      <c r="E191" s="582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4"/>
      <c r="R191" s="584"/>
      <c r="S191" s="584"/>
      <c r="T191" s="585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>
      <c r="A192" s="63" t="s">
        <v>324</v>
      </c>
      <c r="B192" s="63" t="s">
        <v>325</v>
      </c>
      <c r="C192" s="36">
        <v>4301031230</v>
      </c>
      <c r="D192" s="582">
        <v>4680115882690</v>
      </c>
      <c r="E192" s="582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4"/>
      <c r="R192" s="584"/>
      <c r="S192" s="584"/>
      <c r="T192" s="585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>
      <c r="A193" s="63" t="s">
        <v>327</v>
      </c>
      <c r="B193" s="63" t="s">
        <v>328</v>
      </c>
      <c r="C193" s="36">
        <v>4301031220</v>
      </c>
      <c r="D193" s="582">
        <v>4680115882669</v>
      </c>
      <c r="E193" s="582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4"/>
      <c r="R193" s="584"/>
      <c r="S193" s="584"/>
      <c r="T193" s="585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>
      <c r="A194" s="63" t="s">
        <v>330</v>
      </c>
      <c r="B194" s="63" t="s">
        <v>331</v>
      </c>
      <c r="C194" s="36">
        <v>4301031221</v>
      </c>
      <c r="D194" s="582">
        <v>4680115882676</v>
      </c>
      <c r="E194" s="582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4"/>
      <c r="R194" s="584"/>
      <c r="S194" s="584"/>
      <c r="T194" s="585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>
      <c r="A195" s="63" t="s">
        <v>333</v>
      </c>
      <c r="B195" s="63" t="s">
        <v>334</v>
      </c>
      <c r="C195" s="36">
        <v>4301031223</v>
      </c>
      <c r="D195" s="582">
        <v>4680115884014</v>
      </c>
      <c r="E195" s="582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4"/>
      <c r="R195" s="584"/>
      <c r="S195" s="584"/>
      <c r="T195" s="58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>
      <c r="A196" s="63" t="s">
        <v>335</v>
      </c>
      <c r="B196" s="63" t="s">
        <v>336</v>
      </c>
      <c r="C196" s="36">
        <v>4301031222</v>
      </c>
      <c r="D196" s="582">
        <v>4680115884007</v>
      </c>
      <c r="E196" s="582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4"/>
      <c r="R196" s="584"/>
      <c r="S196" s="584"/>
      <c r="T196" s="58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>
      <c r="A197" s="63" t="s">
        <v>337</v>
      </c>
      <c r="B197" s="63" t="s">
        <v>338</v>
      </c>
      <c r="C197" s="36">
        <v>4301031229</v>
      </c>
      <c r="D197" s="582">
        <v>4680115884038</v>
      </c>
      <c r="E197" s="582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4"/>
      <c r="R197" s="584"/>
      <c r="S197" s="584"/>
      <c r="T197" s="58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339</v>
      </c>
      <c r="B198" s="63" t="s">
        <v>340</v>
      </c>
      <c r="C198" s="36">
        <v>4301031225</v>
      </c>
      <c r="D198" s="582">
        <v>4680115884021</v>
      </c>
      <c r="E198" s="582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4"/>
      <c r="R198" s="584"/>
      <c r="S198" s="584"/>
      <c r="T198" s="58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>
      <c r="A199" s="589"/>
      <c r="B199" s="589"/>
      <c r="C199" s="589"/>
      <c r="D199" s="589"/>
      <c r="E199" s="589"/>
      <c r="F199" s="589"/>
      <c r="G199" s="589"/>
      <c r="H199" s="589"/>
      <c r="I199" s="589"/>
      <c r="J199" s="589"/>
      <c r="K199" s="589"/>
      <c r="L199" s="589"/>
      <c r="M199" s="589"/>
      <c r="N199" s="589"/>
      <c r="O199" s="590"/>
      <c r="P199" s="586" t="s">
        <v>40</v>
      </c>
      <c r="Q199" s="587"/>
      <c r="R199" s="587"/>
      <c r="S199" s="587"/>
      <c r="T199" s="587"/>
      <c r="U199" s="587"/>
      <c r="V199" s="588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>
      <c r="A200" s="589"/>
      <c r="B200" s="589"/>
      <c r="C200" s="589"/>
      <c r="D200" s="589"/>
      <c r="E200" s="589"/>
      <c r="F200" s="589"/>
      <c r="G200" s="589"/>
      <c r="H200" s="589"/>
      <c r="I200" s="589"/>
      <c r="J200" s="589"/>
      <c r="K200" s="589"/>
      <c r="L200" s="589"/>
      <c r="M200" s="589"/>
      <c r="N200" s="589"/>
      <c r="O200" s="590"/>
      <c r="P200" s="586" t="s">
        <v>40</v>
      </c>
      <c r="Q200" s="587"/>
      <c r="R200" s="587"/>
      <c r="S200" s="587"/>
      <c r="T200" s="587"/>
      <c r="U200" s="587"/>
      <c r="V200" s="588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>
      <c r="A201" s="581" t="s">
        <v>85</v>
      </c>
      <c r="B201" s="581"/>
      <c r="C201" s="581"/>
      <c r="D201" s="581"/>
      <c r="E201" s="581"/>
      <c r="F201" s="581"/>
      <c r="G201" s="581"/>
      <c r="H201" s="581"/>
      <c r="I201" s="581"/>
      <c r="J201" s="581"/>
      <c r="K201" s="581"/>
      <c r="L201" s="581"/>
      <c r="M201" s="581"/>
      <c r="N201" s="581"/>
      <c r="O201" s="581"/>
      <c r="P201" s="581"/>
      <c r="Q201" s="581"/>
      <c r="R201" s="581"/>
      <c r="S201" s="581"/>
      <c r="T201" s="581"/>
      <c r="U201" s="581"/>
      <c r="V201" s="581"/>
      <c r="W201" s="581"/>
      <c r="X201" s="581"/>
      <c r="Y201" s="581"/>
      <c r="Z201" s="581"/>
      <c r="AA201" s="66"/>
      <c r="AB201" s="66"/>
      <c r="AC201" s="80"/>
    </row>
    <row r="202" spans="1:68" ht="27" customHeight="1">
      <c r="A202" s="63" t="s">
        <v>341</v>
      </c>
      <c r="B202" s="63" t="s">
        <v>342</v>
      </c>
      <c r="C202" s="36">
        <v>4301051408</v>
      </c>
      <c r="D202" s="582">
        <v>4680115881594</v>
      </c>
      <c r="E202" s="582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4"/>
      <c r="R202" s="584"/>
      <c r="S202" s="584"/>
      <c r="T202" s="58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>
      <c r="A203" s="63" t="s">
        <v>344</v>
      </c>
      <c r="B203" s="63" t="s">
        <v>345</v>
      </c>
      <c r="C203" s="36">
        <v>4301051411</v>
      </c>
      <c r="D203" s="582">
        <v>4680115881617</v>
      </c>
      <c r="E203" s="582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4"/>
      <c r="R203" s="584"/>
      <c r="S203" s="584"/>
      <c r="T203" s="58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>
      <c r="A204" s="63" t="s">
        <v>347</v>
      </c>
      <c r="B204" s="63" t="s">
        <v>348</v>
      </c>
      <c r="C204" s="36">
        <v>4301051656</v>
      </c>
      <c r="D204" s="582">
        <v>4680115880573</v>
      </c>
      <c r="E204" s="582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4"/>
      <c r="R204" s="584"/>
      <c r="S204" s="584"/>
      <c r="T204" s="58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>
      <c r="A205" s="63" t="s">
        <v>350</v>
      </c>
      <c r="B205" s="63" t="s">
        <v>351</v>
      </c>
      <c r="C205" s="36">
        <v>4301051407</v>
      </c>
      <c r="D205" s="582">
        <v>4680115882195</v>
      </c>
      <c r="E205" s="582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4"/>
      <c r="R205" s="584"/>
      <c r="S205" s="584"/>
      <c r="T205" s="58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>
      <c r="A206" s="63" t="s">
        <v>352</v>
      </c>
      <c r="B206" s="63" t="s">
        <v>353</v>
      </c>
      <c r="C206" s="36">
        <v>4301051752</v>
      </c>
      <c r="D206" s="582">
        <v>4680115882607</v>
      </c>
      <c r="E206" s="582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4"/>
      <c r="R206" s="584"/>
      <c r="S206" s="584"/>
      <c r="T206" s="58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355</v>
      </c>
      <c r="B207" s="63" t="s">
        <v>356</v>
      </c>
      <c r="C207" s="36">
        <v>4301051666</v>
      </c>
      <c r="D207" s="582">
        <v>4680115880092</v>
      </c>
      <c r="E207" s="582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4"/>
      <c r="R207" s="584"/>
      <c r="S207" s="584"/>
      <c r="T207" s="58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357</v>
      </c>
      <c r="B208" s="63" t="s">
        <v>358</v>
      </c>
      <c r="C208" s="36">
        <v>4301051668</v>
      </c>
      <c r="D208" s="582">
        <v>4680115880221</v>
      </c>
      <c r="E208" s="582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4"/>
      <c r="R208" s="584"/>
      <c r="S208" s="584"/>
      <c r="T208" s="58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359</v>
      </c>
      <c r="B209" s="63" t="s">
        <v>360</v>
      </c>
      <c r="C209" s="36">
        <v>4301051945</v>
      </c>
      <c r="D209" s="582">
        <v>4680115880504</v>
      </c>
      <c r="E209" s="582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4"/>
      <c r="R209" s="584"/>
      <c r="S209" s="584"/>
      <c r="T209" s="58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362</v>
      </c>
      <c r="B210" s="63" t="s">
        <v>363</v>
      </c>
      <c r="C210" s="36">
        <v>4301051410</v>
      </c>
      <c r="D210" s="582">
        <v>4680115882164</v>
      </c>
      <c r="E210" s="582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4"/>
      <c r="R210" s="584"/>
      <c r="S210" s="584"/>
      <c r="T210" s="58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>
      <c r="A211" s="589"/>
      <c r="B211" s="589"/>
      <c r="C211" s="589"/>
      <c r="D211" s="589"/>
      <c r="E211" s="589"/>
      <c r="F211" s="589"/>
      <c r="G211" s="589"/>
      <c r="H211" s="589"/>
      <c r="I211" s="589"/>
      <c r="J211" s="589"/>
      <c r="K211" s="589"/>
      <c r="L211" s="589"/>
      <c r="M211" s="589"/>
      <c r="N211" s="589"/>
      <c r="O211" s="590"/>
      <c r="P211" s="586" t="s">
        <v>40</v>
      </c>
      <c r="Q211" s="587"/>
      <c r="R211" s="587"/>
      <c r="S211" s="587"/>
      <c r="T211" s="587"/>
      <c r="U211" s="587"/>
      <c r="V211" s="588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>
      <c r="A212" s="589"/>
      <c r="B212" s="589"/>
      <c r="C212" s="589"/>
      <c r="D212" s="589"/>
      <c r="E212" s="589"/>
      <c r="F212" s="589"/>
      <c r="G212" s="589"/>
      <c r="H212" s="589"/>
      <c r="I212" s="589"/>
      <c r="J212" s="589"/>
      <c r="K212" s="589"/>
      <c r="L212" s="589"/>
      <c r="M212" s="589"/>
      <c r="N212" s="589"/>
      <c r="O212" s="590"/>
      <c r="P212" s="586" t="s">
        <v>40</v>
      </c>
      <c r="Q212" s="587"/>
      <c r="R212" s="587"/>
      <c r="S212" s="587"/>
      <c r="T212" s="587"/>
      <c r="U212" s="587"/>
      <c r="V212" s="588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>
      <c r="A213" s="581" t="s">
        <v>185</v>
      </c>
      <c r="B213" s="581"/>
      <c r="C213" s="581"/>
      <c r="D213" s="581"/>
      <c r="E213" s="581"/>
      <c r="F213" s="581"/>
      <c r="G213" s="581"/>
      <c r="H213" s="581"/>
      <c r="I213" s="581"/>
      <c r="J213" s="581"/>
      <c r="K213" s="581"/>
      <c r="L213" s="581"/>
      <c r="M213" s="581"/>
      <c r="N213" s="581"/>
      <c r="O213" s="581"/>
      <c r="P213" s="581"/>
      <c r="Q213" s="581"/>
      <c r="R213" s="581"/>
      <c r="S213" s="581"/>
      <c r="T213" s="581"/>
      <c r="U213" s="581"/>
      <c r="V213" s="581"/>
      <c r="W213" s="581"/>
      <c r="X213" s="581"/>
      <c r="Y213" s="581"/>
      <c r="Z213" s="581"/>
      <c r="AA213" s="66"/>
      <c r="AB213" s="66"/>
      <c r="AC213" s="80"/>
    </row>
    <row r="214" spans="1:68" ht="27" customHeight="1">
      <c r="A214" s="63" t="s">
        <v>365</v>
      </c>
      <c r="B214" s="63" t="s">
        <v>366</v>
      </c>
      <c r="C214" s="36">
        <v>4301060463</v>
      </c>
      <c r="D214" s="582">
        <v>4680115880818</v>
      </c>
      <c r="E214" s="582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4"/>
      <c r="R214" s="584"/>
      <c r="S214" s="584"/>
      <c r="T214" s="585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>
      <c r="A215" s="63" t="s">
        <v>368</v>
      </c>
      <c r="B215" s="63" t="s">
        <v>369</v>
      </c>
      <c r="C215" s="36">
        <v>4301060389</v>
      </c>
      <c r="D215" s="582">
        <v>4680115880801</v>
      </c>
      <c r="E215" s="582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4"/>
      <c r="R215" s="584"/>
      <c r="S215" s="584"/>
      <c r="T215" s="585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>
      <c r="A218" s="580" t="s">
        <v>371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65"/>
      <c r="AB218" s="65"/>
      <c r="AC218" s="79"/>
    </row>
    <row r="219" spans="1:68" ht="14.25" customHeight="1">
      <c r="A219" s="581" t="s">
        <v>114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66"/>
      <c r="AB219" s="66"/>
      <c r="AC219" s="80"/>
    </row>
    <row r="220" spans="1:68" ht="27" customHeight="1">
      <c r="A220" s="63" t="s">
        <v>372</v>
      </c>
      <c r="B220" s="63" t="s">
        <v>373</v>
      </c>
      <c r="C220" s="36">
        <v>4301011826</v>
      </c>
      <c r="D220" s="582">
        <v>4680115884137</v>
      </c>
      <c r="E220" s="582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4"/>
      <c r="R220" s="584"/>
      <c r="S220" s="584"/>
      <c r="T220" s="58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>
      <c r="A221" s="63" t="s">
        <v>375</v>
      </c>
      <c r="B221" s="63" t="s">
        <v>376</v>
      </c>
      <c r="C221" s="36">
        <v>4301011724</v>
      </c>
      <c r="D221" s="582">
        <v>4680115884236</v>
      </c>
      <c r="E221" s="582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4"/>
      <c r="R221" s="584"/>
      <c r="S221" s="584"/>
      <c r="T221" s="58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>
      <c r="A222" s="63" t="s">
        <v>378</v>
      </c>
      <c r="B222" s="63" t="s">
        <v>379</v>
      </c>
      <c r="C222" s="36">
        <v>4301011721</v>
      </c>
      <c r="D222" s="582">
        <v>4680115884175</v>
      </c>
      <c r="E222" s="582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4"/>
      <c r="R222" s="584"/>
      <c r="S222" s="584"/>
      <c r="T222" s="58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>
      <c r="A223" s="63" t="s">
        <v>381</v>
      </c>
      <c r="B223" s="63" t="s">
        <v>382</v>
      </c>
      <c r="C223" s="36">
        <v>4301011824</v>
      </c>
      <c r="D223" s="582">
        <v>4680115884144</v>
      </c>
      <c r="E223" s="582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4"/>
      <c r="R223" s="584"/>
      <c r="S223" s="584"/>
      <c r="T223" s="58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>
      <c r="A224" s="63" t="s">
        <v>383</v>
      </c>
      <c r="B224" s="63" t="s">
        <v>384</v>
      </c>
      <c r="C224" s="36">
        <v>4301012149</v>
      </c>
      <c r="D224" s="582">
        <v>4680115886551</v>
      </c>
      <c r="E224" s="582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4"/>
      <c r="R224" s="584"/>
      <c r="S224" s="584"/>
      <c r="T224" s="58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>
      <c r="A225" s="63" t="s">
        <v>386</v>
      </c>
      <c r="B225" s="63" t="s">
        <v>387</v>
      </c>
      <c r="C225" s="36">
        <v>4301011726</v>
      </c>
      <c r="D225" s="582">
        <v>4680115884182</v>
      </c>
      <c r="E225" s="582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4"/>
      <c r="R225" s="584"/>
      <c r="S225" s="584"/>
      <c r="T225" s="58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>
      <c r="A226" s="63" t="s">
        <v>388</v>
      </c>
      <c r="B226" s="63" t="s">
        <v>389</v>
      </c>
      <c r="C226" s="36">
        <v>4301011722</v>
      </c>
      <c r="D226" s="582">
        <v>4680115884205</v>
      </c>
      <c r="E226" s="582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4"/>
      <c r="R226" s="584"/>
      <c r="S226" s="584"/>
      <c r="T226" s="58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>
      <c r="A227" s="589"/>
      <c r="B227" s="589"/>
      <c r="C227" s="589"/>
      <c r="D227" s="589"/>
      <c r="E227" s="589"/>
      <c r="F227" s="589"/>
      <c r="G227" s="589"/>
      <c r="H227" s="589"/>
      <c r="I227" s="589"/>
      <c r="J227" s="589"/>
      <c r="K227" s="589"/>
      <c r="L227" s="589"/>
      <c r="M227" s="589"/>
      <c r="N227" s="589"/>
      <c r="O227" s="590"/>
      <c r="P227" s="586" t="s">
        <v>40</v>
      </c>
      <c r="Q227" s="587"/>
      <c r="R227" s="587"/>
      <c r="S227" s="587"/>
      <c r="T227" s="587"/>
      <c r="U227" s="587"/>
      <c r="V227" s="588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>
      <c r="A228" s="589"/>
      <c r="B228" s="589"/>
      <c r="C228" s="589"/>
      <c r="D228" s="589"/>
      <c r="E228" s="589"/>
      <c r="F228" s="589"/>
      <c r="G228" s="589"/>
      <c r="H228" s="589"/>
      <c r="I228" s="589"/>
      <c r="J228" s="589"/>
      <c r="K228" s="589"/>
      <c r="L228" s="589"/>
      <c r="M228" s="589"/>
      <c r="N228" s="589"/>
      <c r="O228" s="590"/>
      <c r="P228" s="586" t="s">
        <v>40</v>
      </c>
      <c r="Q228" s="587"/>
      <c r="R228" s="587"/>
      <c r="S228" s="587"/>
      <c r="T228" s="587"/>
      <c r="U228" s="587"/>
      <c r="V228" s="588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>
      <c r="A229" s="581" t="s">
        <v>150</v>
      </c>
      <c r="B229" s="581"/>
      <c r="C229" s="581"/>
      <c r="D229" s="581"/>
      <c r="E229" s="581"/>
      <c r="F229" s="581"/>
      <c r="G229" s="581"/>
      <c r="H229" s="581"/>
      <c r="I229" s="581"/>
      <c r="J229" s="581"/>
      <c r="K229" s="581"/>
      <c r="L229" s="581"/>
      <c r="M229" s="581"/>
      <c r="N229" s="581"/>
      <c r="O229" s="581"/>
      <c r="P229" s="581"/>
      <c r="Q229" s="581"/>
      <c r="R229" s="581"/>
      <c r="S229" s="581"/>
      <c r="T229" s="581"/>
      <c r="U229" s="581"/>
      <c r="V229" s="581"/>
      <c r="W229" s="581"/>
      <c r="X229" s="581"/>
      <c r="Y229" s="581"/>
      <c r="Z229" s="581"/>
      <c r="AA229" s="66"/>
      <c r="AB229" s="66"/>
      <c r="AC229" s="80"/>
    </row>
    <row r="230" spans="1:68" ht="27" customHeight="1">
      <c r="A230" s="63" t="s">
        <v>390</v>
      </c>
      <c r="B230" s="63" t="s">
        <v>391</v>
      </c>
      <c r="C230" s="36">
        <v>4301020340</v>
      </c>
      <c r="D230" s="582">
        <v>4680115885721</v>
      </c>
      <c r="E230" s="582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4"/>
      <c r="R230" s="584"/>
      <c r="S230" s="584"/>
      <c r="T230" s="585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>
      <c r="A231" s="63" t="s">
        <v>390</v>
      </c>
      <c r="B231" s="63" t="s">
        <v>393</v>
      </c>
      <c r="C231" s="36">
        <v>4301020377</v>
      </c>
      <c r="D231" s="582">
        <v>4680115885981</v>
      </c>
      <c r="E231" s="582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4"/>
      <c r="R231" s="584"/>
      <c r="S231" s="584"/>
      <c r="T231" s="585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>
      <c r="A234" s="581" t="s">
        <v>394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66"/>
      <c r="AB234" s="66"/>
      <c r="AC234" s="80"/>
    </row>
    <row r="235" spans="1:68" ht="27" customHeight="1">
      <c r="A235" s="63" t="s">
        <v>395</v>
      </c>
      <c r="B235" s="63" t="s">
        <v>396</v>
      </c>
      <c r="C235" s="36">
        <v>4301040362</v>
      </c>
      <c r="D235" s="582">
        <v>4680115886803</v>
      </c>
      <c r="E235" s="582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8" t="s">
        <v>397</v>
      </c>
      <c r="Q235" s="584"/>
      <c r="R235" s="584"/>
      <c r="S235" s="584"/>
      <c r="T235" s="585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>
      <c r="A236" s="589"/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90"/>
      <c r="P236" s="586" t="s">
        <v>40</v>
      </c>
      <c r="Q236" s="587"/>
      <c r="R236" s="587"/>
      <c r="S236" s="587"/>
      <c r="T236" s="587"/>
      <c r="U236" s="587"/>
      <c r="V236" s="588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>
      <c r="A238" s="581" t="s">
        <v>399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1"/>
      <c r="W238" s="581"/>
      <c r="X238" s="581"/>
      <c r="Y238" s="581"/>
      <c r="Z238" s="581"/>
      <c r="AA238" s="66"/>
      <c r="AB238" s="66"/>
      <c r="AC238" s="80"/>
    </row>
    <row r="239" spans="1:68" ht="27" customHeight="1">
      <c r="A239" s="63" t="s">
        <v>400</v>
      </c>
      <c r="B239" s="63" t="s">
        <v>401</v>
      </c>
      <c r="C239" s="36">
        <v>4301041004</v>
      </c>
      <c r="D239" s="582">
        <v>4680115886704</v>
      </c>
      <c r="E239" s="582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4"/>
      <c r="R239" s="584"/>
      <c r="S239" s="584"/>
      <c r="T239" s="585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customHeight="1">
      <c r="A240" s="63" t="s">
        <v>403</v>
      </c>
      <c r="B240" s="63" t="s">
        <v>404</v>
      </c>
      <c r="C240" s="36">
        <v>4301041008</v>
      </c>
      <c r="D240" s="582">
        <v>4680115886681</v>
      </c>
      <c r="E240" s="582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30" t="s">
        <v>405</v>
      </c>
      <c r="Q240" s="584"/>
      <c r="R240" s="584"/>
      <c r="S240" s="584"/>
      <c r="T240" s="585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customHeight="1">
      <c r="A241" s="63" t="s">
        <v>403</v>
      </c>
      <c r="B241" s="63" t="s">
        <v>406</v>
      </c>
      <c r="C241" s="36">
        <v>4301041003</v>
      </c>
      <c r="D241" s="582">
        <v>4680115886681</v>
      </c>
      <c r="E241" s="582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2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4"/>
      <c r="R241" s="584"/>
      <c r="S241" s="584"/>
      <c r="T241" s="585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customHeight="1">
      <c r="A242" s="63" t="s">
        <v>407</v>
      </c>
      <c r="B242" s="63" t="s">
        <v>408</v>
      </c>
      <c r="C242" s="36">
        <v>4301041007</v>
      </c>
      <c r="D242" s="582">
        <v>4680115886735</v>
      </c>
      <c r="E242" s="582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4"/>
      <c r="R242" s="584"/>
      <c r="S242" s="584"/>
      <c r="T242" s="585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customHeight="1">
      <c r="A243" s="63" t="s">
        <v>409</v>
      </c>
      <c r="B243" s="63" t="s">
        <v>410</v>
      </c>
      <c r="C243" s="36">
        <v>4301041006</v>
      </c>
      <c r="D243" s="582">
        <v>4680115886728</v>
      </c>
      <c r="E243" s="582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4"/>
      <c r="R243" s="584"/>
      <c r="S243" s="584"/>
      <c r="T243" s="585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customHeight="1">
      <c r="A244" s="63" t="s">
        <v>411</v>
      </c>
      <c r="B244" s="63" t="s">
        <v>412</v>
      </c>
      <c r="C244" s="36">
        <v>4301041005</v>
      </c>
      <c r="D244" s="582">
        <v>4680115886711</v>
      </c>
      <c r="E244" s="582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4"/>
      <c r="R244" s="584"/>
      <c r="S244" s="584"/>
      <c r="T244" s="585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>
      <c r="A245" s="589"/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90"/>
      <c r="P245" s="586" t="s">
        <v>40</v>
      </c>
      <c r="Q245" s="587"/>
      <c r="R245" s="587"/>
      <c r="S245" s="587"/>
      <c r="T245" s="587"/>
      <c r="U245" s="587"/>
      <c r="V245" s="588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>
      <c r="A246" s="589"/>
      <c r="B246" s="589"/>
      <c r="C246" s="589"/>
      <c r="D246" s="589"/>
      <c r="E246" s="589"/>
      <c r="F246" s="589"/>
      <c r="G246" s="589"/>
      <c r="H246" s="589"/>
      <c r="I246" s="589"/>
      <c r="J246" s="589"/>
      <c r="K246" s="589"/>
      <c r="L246" s="589"/>
      <c r="M246" s="589"/>
      <c r="N246" s="589"/>
      <c r="O246" s="590"/>
      <c r="P246" s="586" t="s">
        <v>40</v>
      </c>
      <c r="Q246" s="587"/>
      <c r="R246" s="587"/>
      <c r="S246" s="587"/>
      <c r="T246" s="587"/>
      <c r="U246" s="587"/>
      <c r="V246" s="588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customHeight="1">
      <c r="A247" s="580" t="s">
        <v>413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65"/>
      <c r="AB247" s="65"/>
      <c r="AC247" s="79"/>
    </row>
    <row r="248" spans="1:68" ht="14.25" customHeight="1">
      <c r="A248" s="581" t="s">
        <v>114</v>
      </c>
      <c r="B248" s="581"/>
      <c r="C248" s="581"/>
      <c r="D248" s="581"/>
      <c r="E248" s="581"/>
      <c r="F248" s="581"/>
      <c r="G248" s="581"/>
      <c r="H248" s="581"/>
      <c r="I248" s="581"/>
      <c r="J248" s="581"/>
      <c r="K248" s="581"/>
      <c r="L248" s="581"/>
      <c r="M248" s="581"/>
      <c r="N248" s="581"/>
      <c r="O248" s="581"/>
      <c r="P248" s="581"/>
      <c r="Q248" s="581"/>
      <c r="R248" s="581"/>
      <c r="S248" s="581"/>
      <c r="T248" s="581"/>
      <c r="U248" s="581"/>
      <c r="V248" s="581"/>
      <c r="W248" s="581"/>
      <c r="X248" s="581"/>
      <c r="Y248" s="581"/>
      <c r="Z248" s="581"/>
      <c r="AA248" s="66"/>
      <c r="AB248" s="66"/>
      <c r="AC248" s="80"/>
    </row>
    <row r="249" spans="1:68" ht="27" customHeight="1">
      <c r="A249" s="63" t="s">
        <v>414</v>
      </c>
      <c r="B249" s="63" t="s">
        <v>415</v>
      </c>
      <c r="C249" s="36">
        <v>4301011855</v>
      </c>
      <c r="D249" s="582">
        <v>4680115885837</v>
      </c>
      <c r="E249" s="582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4"/>
      <c r="R249" s="584"/>
      <c r="S249" s="584"/>
      <c r="T249" s="585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417</v>
      </c>
      <c r="B250" s="63" t="s">
        <v>418</v>
      </c>
      <c r="C250" s="36">
        <v>4301011850</v>
      </c>
      <c r="D250" s="582">
        <v>4680115885806</v>
      </c>
      <c r="E250" s="58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4"/>
      <c r="R250" s="584"/>
      <c r="S250" s="584"/>
      <c r="T250" s="58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420</v>
      </c>
      <c r="B251" s="63" t="s">
        <v>421</v>
      </c>
      <c r="C251" s="36">
        <v>4301011853</v>
      </c>
      <c r="D251" s="582">
        <v>4680115885851</v>
      </c>
      <c r="E251" s="58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4"/>
      <c r="R251" s="584"/>
      <c r="S251" s="584"/>
      <c r="T251" s="58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423</v>
      </c>
      <c r="B252" s="63" t="s">
        <v>424</v>
      </c>
      <c r="C252" s="36">
        <v>4301011852</v>
      </c>
      <c r="D252" s="582">
        <v>4680115885844</v>
      </c>
      <c r="E252" s="582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4"/>
      <c r="R252" s="584"/>
      <c r="S252" s="584"/>
      <c r="T252" s="58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426</v>
      </c>
      <c r="B253" s="63" t="s">
        <v>427</v>
      </c>
      <c r="C253" s="36">
        <v>4301011851</v>
      </c>
      <c r="D253" s="582">
        <v>4680115885820</v>
      </c>
      <c r="E253" s="58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4"/>
      <c r="R253" s="584"/>
      <c r="S253" s="584"/>
      <c r="T253" s="58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>
      <c r="A254" s="589"/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90"/>
      <c r="P254" s="586" t="s">
        <v>40</v>
      </c>
      <c r="Q254" s="587"/>
      <c r="R254" s="587"/>
      <c r="S254" s="587"/>
      <c r="T254" s="587"/>
      <c r="U254" s="587"/>
      <c r="V254" s="588"/>
      <c r="W254" s="42" t="s">
        <v>39</v>
      </c>
      <c r="X254" s="43">
        <f>IFERROR(X249/H249,"0")+IFERROR(X250/H250,"0")+IFERROR(X251/H251,"0")+IFERROR(X252/H252,"0")+IFERROR(X253/H253,"0")</f>
        <v>0</v>
      </c>
      <c r="Y254" s="43">
        <f>IFERROR(Y249/H249,"0")+IFERROR(Y250/H250,"0")+IFERROR(Y251/H251,"0")+IFERROR(Y252/H252,"0")+IFERROR(Y253/H253,"0")</f>
        <v>0</v>
      </c>
      <c r="Z254" s="43">
        <f>IFERROR(IF(Z249="",0,Z249),"0")+IFERROR(IF(Z250="",0,Z250),"0")+IFERROR(IF(Z251="",0,Z251),"0")+IFERROR(IF(Z252="",0,Z252),"0")+IFERROR(IF(Z253="",0,Z253),"0")</f>
        <v>0</v>
      </c>
      <c r="AA254" s="67"/>
      <c r="AB254" s="67"/>
      <c r="AC254" s="67"/>
    </row>
    <row r="255" spans="1:68">
      <c r="A255" s="589"/>
      <c r="B255" s="589"/>
      <c r="C255" s="589"/>
      <c r="D255" s="589"/>
      <c r="E255" s="589"/>
      <c r="F255" s="589"/>
      <c r="G255" s="589"/>
      <c r="H255" s="589"/>
      <c r="I255" s="589"/>
      <c r="J255" s="589"/>
      <c r="K255" s="589"/>
      <c r="L255" s="589"/>
      <c r="M255" s="589"/>
      <c r="N255" s="589"/>
      <c r="O255" s="590"/>
      <c r="P255" s="586" t="s">
        <v>40</v>
      </c>
      <c r="Q255" s="587"/>
      <c r="R255" s="587"/>
      <c r="S255" s="587"/>
      <c r="T255" s="587"/>
      <c r="U255" s="587"/>
      <c r="V255" s="588"/>
      <c r="W255" s="42" t="s">
        <v>0</v>
      </c>
      <c r="X255" s="43">
        <f>IFERROR(SUM(X249:X253),"0")</f>
        <v>0</v>
      </c>
      <c r="Y255" s="43">
        <f>IFERROR(SUM(Y249:Y253),"0")</f>
        <v>0</v>
      </c>
      <c r="Z255" s="42"/>
      <c r="AA255" s="67"/>
      <c r="AB255" s="67"/>
      <c r="AC255" s="67"/>
    </row>
    <row r="256" spans="1:68" ht="16.5" customHeight="1">
      <c r="A256" s="580" t="s">
        <v>429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65"/>
      <c r="AB256" s="65"/>
      <c r="AC256" s="79"/>
    </row>
    <row r="257" spans="1:68" ht="14.25" customHeight="1">
      <c r="A257" s="581" t="s">
        <v>114</v>
      </c>
      <c r="B257" s="581"/>
      <c r="C257" s="581"/>
      <c r="D257" s="581"/>
      <c r="E257" s="581"/>
      <c r="F257" s="581"/>
      <c r="G257" s="581"/>
      <c r="H257" s="581"/>
      <c r="I257" s="581"/>
      <c r="J257" s="581"/>
      <c r="K257" s="581"/>
      <c r="L257" s="581"/>
      <c r="M257" s="581"/>
      <c r="N257" s="581"/>
      <c r="O257" s="581"/>
      <c r="P257" s="581"/>
      <c r="Q257" s="581"/>
      <c r="R257" s="581"/>
      <c r="S257" s="581"/>
      <c r="T257" s="581"/>
      <c r="U257" s="581"/>
      <c r="V257" s="581"/>
      <c r="W257" s="581"/>
      <c r="X257" s="581"/>
      <c r="Y257" s="581"/>
      <c r="Z257" s="581"/>
      <c r="AA257" s="66"/>
      <c r="AB257" s="66"/>
      <c r="AC257" s="80"/>
    </row>
    <row r="258" spans="1:68" ht="27" customHeight="1">
      <c r="A258" s="63" t="s">
        <v>430</v>
      </c>
      <c r="B258" s="63" t="s">
        <v>431</v>
      </c>
      <c r="C258" s="36">
        <v>4301011223</v>
      </c>
      <c r="D258" s="582">
        <v>4607091383423</v>
      </c>
      <c r="E258" s="582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4"/>
      <c r="R258" s="584"/>
      <c r="S258" s="584"/>
      <c r="T258" s="585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>
      <c r="A259" s="63" t="s">
        <v>432</v>
      </c>
      <c r="B259" s="63" t="s">
        <v>433</v>
      </c>
      <c r="C259" s="36">
        <v>4301012099</v>
      </c>
      <c r="D259" s="582">
        <v>4680115885691</v>
      </c>
      <c r="E259" s="582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4"/>
      <c r="R259" s="584"/>
      <c r="S259" s="584"/>
      <c r="T259" s="58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435</v>
      </c>
      <c r="B260" s="63" t="s">
        <v>436</v>
      </c>
      <c r="C260" s="36">
        <v>4301012098</v>
      </c>
      <c r="D260" s="582">
        <v>4680115885660</v>
      </c>
      <c r="E260" s="58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4"/>
      <c r="R260" s="584"/>
      <c r="S260" s="584"/>
      <c r="T260" s="58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customHeight="1">
      <c r="A261" s="63" t="s">
        <v>438</v>
      </c>
      <c r="B261" s="63" t="s">
        <v>439</v>
      </c>
      <c r="C261" s="36">
        <v>4301012176</v>
      </c>
      <c r="D261" s="582">
        <v>4680115886773</v>
      </c>
      <c r="E261" s="582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17" t="s">
        <v>440</v>
      </c>
      <c r="Q261" s="584"/>
      <c r="R261" s="584"/>
      <c r="S261" s="584"/>
      <c r="T261" s="58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>
      <c r="A262" s="589"/>
      <c r="B262" s="589"/>
      <c r="C262" s="589"/>
      <c r="D262" s="589"/>
      <c r="E262" s="589"/>
      <c r="F262" s="589"/>
      <c r="G262" s="589"/>
      <c r="H262" s="589"/>
      <c r="I262" s="589"/>
      <c r="J262" s="589"/>
      <c r="K262" s="589"/>
      <c r="L262" s="589"/>
      <c r="M262" s="589"/>
      <c r="N262" s="589"/>
      <c r="O262" s="590"/>
      <c r="P262" s="586" t="s">
        <v>40</v>
      </c>
      <c r="Q262" s="587"/>
      <c r="R262" s="587"/>
      <c r="S262" s="587"/>
      <c r="T262" s="587"/>
      <c r="U262" s="587"/>
      <c r="V262" s="588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>
      <c r="A263" s="589"/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90"/>
      <c r="P263" s="586" t="s">
        <v>40</v>
      </c>
      <c r="Q263" s="587"/>
      <c r="R263" s="587"/>
      <c r="S263" s="587"/>
      <c r="T263" s="587"/>
      <c r="U263" s="587"/>
      <c r="V263" s="588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customHeight="1">
      <c r="A264" s="580" t="s">
        <v>442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65"/>
      <c r="AB264" s="65"/>
      <c r="AC264" s="79"/>
    </row>
    <row r="265" spans="1:68" ht="14.25" customHeight="1">
      <c r="A265" s="581" t="s">
        <v>85</v>
      </c>
      <c r="B265" s="581"/>
      <c r="C265" s="581"/>
      <c r="D265" s="581"/>
      <c r="E265" s="581"/>
      <c r="F265" s="581"/>
      <c r="G265" s="581"/>
      <c r="H265" s="581"/>
      <c r="I265" s="581"/>
      <c r="J265" s="581"/>
      <c r="K265" s="581"/>
      <c r="L265" s="581"/>
      <c r="M265" s="581"/>
      <c r="N265" s="581"/>
      <c r="O265" s="581"/>
      <c r="P265" s="581"/>
      <c r="Q265" s="581"/>
      <c r="R265" s="581"/>
      <c r="S265" s="581"/>
      <c r="T265" s="581"/>
      <c r="U265" s="581"/>
      <c r="V265" s="581"/>
      <c r="W265" s="581"/>
      <c r="X265" s="581"/>
      <c r="Y265" s="581"/>
      <c r="Z265" s="581"/>
      <c r="AA265" s="66"/>
      <c r="AB265" s="66"/>
      <c r="AC265" s="80"/>
    </row>
    <row r="266" spans="1:68" ht="27" customHeight="1">
      <c r="A266" s="63" t="s">
        <v>443</v>
      </c>
      <c r="B266" s="63" t="s">
        <v>444</v>
      </c>
      <c r="C266" s="36">
        <v>4301051893</v>
      </c>
      <c r="D266" s="582">
        <v>4680115886186</v>
      </c>
      <c r="E266" s="582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4"/>
      <c r="R266" s="584"/>
      <c r="S266" s="584"/>
      <c r="T266" s="585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446</v>
      </c>
      <c r="B267" s="63" t="s">
        <v>447</v>
      </c>
      <c r="C267" s="36">
        <v>4301051795</v>
      </c>
      <c r="D267" s="582">
        <v>4680115881228</v>
      </c>
      <c r="E267" s="582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4"/>
      <c r="R267" s="584"/>
      <c r="S267" s="584"/>
      <c r="T267" s="58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449</v>
      </c>
      <c r="B268" s="63" t="s">
        <v>450</v>
      </c>
      <c r="C268" s="36">
        <v>4301051388</v>
      </c>
      <c r="D268" s="582">
        <v>4680115881211</v>
      </c>
      <c r="E268" s="582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4"/>
      <c r="R268" s="584"/>
      <c r="S268" s="584"/>
      <c r="T268" s="58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89"/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589"/>
      <c r="M269" s="589"/>
      <c r="N269" s="589"/>
      <c r="O269" s="590"/>
      <c r="P269" s="586" t="s">
        <v>40</v>
      </c>
      <c r="Q269" s="587"/>
      <c r="R269" s="587"/>
      <c r="S269" s="587"/>
      <c r="T269" s="587"/>
      <c r="U269" s="587"/>
      <c r="V269" s="588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>
      <c r="A270" s="589"/>
      <c r="B270" s="589"/>
      <c r="C270" s="589"/>
      <c r="D270" s="589"/>
      <c r="E270" s="589"/>
      <c r="F270" s="589"/>
      <c r="G270" s="589"/>
      <c r="H270" s="589"/>
      <c r="I270" s="589"/>
      <c r="J270" s="589"/>
      <c r="K270" s="589"/>
      <c r="L270" s="589"/>
      <c r="M270" s="589"/>
      <c r="N270" s="589"/>
      <c r="O270" s="590"/>
      <c r="P270" s="586" t="s">
        <v>40</v>
      </c>
      <c r="Q270" s="587"/>
      <c r="R270" s="587"/>
      <c r="S270" s="587"/>
      <c r="T270" s="587"/>
      <c r="U270" s="587"/>
      <c r="V270" s="588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>
      <c r="A271" s="580" t="s">
        <v>452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65"/>
      <c r="AB271" s="65"/>
      <c r="AC271" s="79"/>
    </row>
    <row r="272" spans="1:68" ht="14.25" customHeight="1">
      <c r="A272" s="581" t="s">
        <v>78</v>
      </c>
      <c r="B272" s="581"/>
      <c r="C272" s="581"/>
      <c r="D272" s="581"/>
      <c r="E272" s="581"/>
      <c r="F272" s="581"/>
      <c r="G272" s="581"/>
      <c r="H272" s="581"/>
      <c r="I272" s="581"/>
      <c r="J272" s="581"/>
      <c r="K272" s="581"/>
      <c r="L272" s="581"/>
      <c r="M272" s="581"/>
      <c r="N272" s="581"/>
      <c r="O272" s="581"/>
      <c r="P272" s="581"/>
      <c r="Q272" s="581"/>
      <c r="R272" s="581"/>
      <c r="S272" s="581"/>
      <c r="T272" s="581"/>
      <c r="U272" s="581"/>
      <c r="V272" s="581"/>
      <c r="W272" s="581"/>
      <c r="X272" s="581"/>
      <c r="Y272" s="581"/>
      <c r="Z272" s="581"/>
      <c r="AA272" s="66"/>
      <c r="AB272" s="66"/>
      <c r="AC272" s="80"/>
    </row>
    <row r="273" spans="1:68" ht="27" customHeight="1">
      <c r="A273" s="63" t="s">
        <v>453</v>
      </c>
      <c r="B273" s="63" t="s">
        <v>454</v>
      </c>
      <c r="C273" s="36">
        <v>4301031307</v>
      </c>
      <c r="D273" s="582">
        <v>4680115880344</v>
      </c>
      <c r="E273" s="582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4"/>
      <c r="R273" s="584"/>
      <c r="S273" s="584"/>
      <c r="T273" s="58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customHeight="1">
      <c r="A276" s="581" t="s">
        <v>85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66"/>
      <c r="AB276" s="66"/>
      <c r="AC276" s="80"/>
    </row>
    <row r="277" spans="1:68" ht="27" customHeight="1">
      <c r="A277" s="63" t="s">
        <v>456</v>
      </c>
      <c r="B277" s="63" t="s">
        <v>457</v>
      </c>
      <c r="C277" s="36">
        <v>4301051782</v>
      </c>
      <c r="D277" s="582">
        <v>4680115884618</v>
      </c>
      <c r="E277" s="582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4"/>
      <c r="R277" s="584"/>
      <c r="S277" s="584"/>
      <c r="T277" s="585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>
      <c r="A278" s="589"/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90"/>
      <c r="P278" s="586" t="s">
        <v>40</v>
      </c>
      <c r="Q278" s="587"/>
      <c r="R278" s="587"/>
      <c r="S278" s="587"/>
      <c r="T278" s="587"/>
      <c r="U278" s="587"/>
      <c r="V278" s="588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>
      <c r="A280" s="580" t="s">
        <v>459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65"/>
      <c r="AB280" s="65"/>
      <c r="AC280" s="79"/>
    </row>
    <row r="281" spans="1:68" ht="14.25" customHeight="1">
      <c r="A281" s="581" t="s">
        <v>114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4301011662</v>
      </c>
      <c r="D282" s="582">
        <v>4680115883703</v>
      </c>
      <c r="E282" s="582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4"/>
      <c r="R282" s="584"/>
      <c r="S282" s="584"/>
      <c r="T282" s="585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>
      <c r="A285" s="580" t="s">
        <v>464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65"/>
      <c r="AB285" s="65"/>
      <c r="AC285" s="79"/>
    </row>
    <row r="286" spans="1:68" ht="14.25" customHeight="1">
      <c r="A286" s="581" t="s">
        <v>114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66"/>
      <c r="AB286" s="66"/>
      <c r="AC286" s="80"/>
    </row>
    <row r="287" spans="1:68" ht="27" customHeight="1">
      <c r="A287" s="63" t="s">
        <v>465</v>
      </c>
      <c r="B287" s="63" t="s">
        <v>466</v>
      </c>
      <c r="C287" s="36">
        <v>4301012024</v>
      </c>
      <c r="D287" s="582">
        <v>4680115885615</v>
      </c>
      <c r="E287" s="582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4"/>
      <c r="R287" s="584"/>
      <c r="S287" s="584"/>
      <c r="T287" s="58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customHeight="1">
      <c r="A288" s="63" t="s">
        <v>468</v>
      </c>
      <c r="B288" s="63" t="s">
        <v>469</v>
      </c>
      <c r="C288" s="36">
        <v>4301011911</v>
      </c>
      <c r="D288" s="582">
        <v>4680115885554</v>
      </c>
      <c r="E288" s="582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4"/>
      <c r="R288" s="584"/>
      <c r="S288" s="584"/>
      <c r="T288" s="58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customHeight="1">
      <c r="A289" s="63" t="s">
        <v>468</v>
      </c>
      <c r="B289" s="63" t="s">
        <v>472</v>
      </c>
      <c r="C289" s="36">
        <v>4301012016</v>
      </c>
      <c r="D289" s="582">
        <v>4680115885554</v>
      </c>
      <c r="E289" s="58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4"/>
      <c r="R289" s="584"/>
      <c r="S289" s="584"/>
      <c r="T289" s="58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>
      <c r="A290" s="63" t="s">
        <v>474</v>
      </c>
      <c r="B290" s="63" t="s">
        <v>475</v>
      </c>
      <c r="C290" s="36">
        <v>4301011858</v>
      </c>
      <c r="D290" s="582">
        <v>4680115885646</v>
      </c>
      <c r="E290" s="58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4"/>
      <c r="R290" s="584"/>
      <c r="S290" s="584"/>
      <c r="T290" s="58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customHeight="1">
      <c r="A291" s="63" t="s">
        <v>477</v>
      </c>
      <c r="B291" s="63" t="s">
        <v>478</v>
      </c>
      <c r="C291" s="36">
        <v>4301011857</v>
      </c>
      <c r="D291" s="582">
        <v>4680115885622</v>
      </c>
      <c r="E291" s="582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4"/>
      <c r="R291" s="584"/>
      <c r="S291" s="584"/>
      <c r="T291" s="58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customHeight="1">
      <c r="A292" s="63" t="s">
        <v>479</v>
      </c>
      <c r="B292" s="63" t="s">
        <v>480</v>
      </c>
      <c r="C292" s="36">
        <v>4301011859</v>
      </c>
      <c r="D292" s="582">
        <v>4680115885608</v>
      </c>
      <c r="E292" s="58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4"/>
      <c r="R292" s="584"/>
      <c r="S292" s="584"/>
      <c r="T292" s="58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>
      <c r="A293" s="589"/>
      <c r="B293" s="589"/>
      <c r="C293" s="589"/>
      <c r="D293" s="589"/>
      <c r="E293" s="589"/>
      <c r="F293" s="589"/>
      <c r="G293" s="589"/>
      <c r="H293" s="589"/>
      <c r="I293" s="589"/>
      <c r="J293" s="589"/>
      <c r="K293" s="589"/>
      <c r="L293" s="589"/>
      <c r="M293" s="589"/>
      <c r="N293" s="589"/>
      <c r="O293" s="590"/>
      <c r="P293" s="586" t="s">
        <v>40</v>
      </c>
      <c r="Q293" s="587"/>
      <c r="R293" s="587"/>
      <c r="S293" s="587"/>
      <c r="T293" s="587"/>
      <c r="U293" s="587"/>
      <c r="V293" s="588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>
      <c r="A294" s="589"/>
      <c r="B294" s="589"/>
      <c r="C294" s="589"/>
      <c r="D294" s="589"/>
      <c r="E294" s="589"/>
      <c r="F294" s="589"/>
      <c r="G294" s="589"/>
      <c r="H294" s="589"/>
      <c r="I294" s="589"/>
      <c r="J294" s="589"/>
      <c r="K294" s="589"/>
      <c r="L294" s="589"/>
      <c r="M294" s="589"/>
      <c r="N294" s="589"/>
      <c r="O294" s="590"/>
      <c r="P294" s="586" t="s">
        <v>40</v>
      </c>
      <c r="Q294" s="587"/>
      <c r="R294" s="587"/>
      <c r="S294" s="587"/>
      <c r="T294" s="587"/>
      <c r="U294" s="587"/>
      <c r="V294" s="588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customHeight="1">
      <c r="A295" s="581" t="s">
        <v>78</v>
      </c>
      <c r="B295" s="581"/>
      <c r="C295" s="581"/>
      <c r="D295" s="581"/>
      <c r="E295" s="581"/>
      <c r="F295" s="581"/>
      <c r="G295" s="581"/>
      <c r="H295" s="581"/>
      <c r="I295" s="581"/>
      <c r="J295" s="581"/>
      <c r="K295" s="581"/>
      <c r="L295" s="581"/>
      <c r="M295" s="581"/>
      <c r="N295" s="581"/>
      <c r="O295" s="581"/>
      <c r="P295" s="581"/>
      <c r="Q295" s="581"/>
      <c r="R295" s="581"/>
      <c r="S295" s="581"/>
      <c r="T295" s="581"/>
      <c r="U295" s="581"/>
      <c r="V295" s="581"/>
      <c r="W295" s="581"/>
      <c r="X295" s="581"/>
      <c r="Y295" s="581"/>
      <c r="Z295" s="581"/>
      <c r="AA295" s="66"/>
      <c r="AB295" s="66"/>
      <c r="AC295" s="80"/>
    </row>
    <row r="296" spans="1:68" ht="27" customHeight="1">
      <c r="A296" s="63" t="s">
        <v>482</v>
      </c>
      <c r="B296" s="63" t="s">
        <v>483</v>
      </c>
      <c r="C296" s="36">
        <v>4301030878</v>
      </c>
      <c r="D296" s="582">
        <v>4607091387193</v>
      </c>
      <c r="E296" s="582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4"/>
      <c r="R296" s="584"/>
      <c r="S296" s="584"/>
      <c r="T296" s="585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>
      <c r="A297" s="63" t="s">
        <v>485</v>
      </c>
      <c r="B297" s="63" t="s">
        <v>486</v>
      </c>
      <c r="C297" s="36">
        <v>4301031153</v>
      </c>
      <c r="D297" s="582">
        <v>4607091387230</v>
      </c>
      <c r="E297" s="58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4"/>
      <c r="R297" s="584"/>
      <c r="S297" s="584"/>
      <c r="T297" s="58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5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0</v>
      </c>
      <c r="BN297" s="78">
        <f t="shared" si="55"/>
        <v>0</v>
      </c>
      <c r="BO297" s="78">
        <f t="shared" si="56"/>
        <v>0</v>
      </c>
      <c r="BP297" s="78">
        <f t="shared" si="57"/>
        <v>0</v>
      </c>
    </row>
    <row r="298" spans="1:68" ht="27" customHeight="1">
      <c r="A298" s="63" t="s">
        <v>488</v>
      </c>
      <c r="B298" s="63" t="s">
        <v>489</v>
      </c>
      <c r="C298" s="36">
        <v>4301031154</v>
      </c>
      <c r="D298" s="582">
        <v>4607091387292</v>
      </c>
      <c r="E298" s="582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4"/>
      <c r="R298" s="584"/>
      <c r="S298" s="584"/>
      <c r="T298" s="58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>
      <c r="A299" s="63" t="s">
        <v>491</v>
      </c>
      <c r="B299" s="63" t="s">
        <v>492</v>
      </c>
      <c r="C299" s="36">
        <v>4301031152</v>
      </c>
      <c r="D299" s="582">
        <v>4607091387285</v>
      </c>
      <c r="E299" s="582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4"/>
      <c r="R299" s="584"/>
      <c r="S299" s="584"/>
      <c r="T299" s="58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customHeight="1">
      <c r="A300" s="63" t="s">
        <v>493</v>
      </c>
      <c r="B300" s="63" t="s">
        <v>494</v>
      </c>
      <c r="C300" s="36">
        <v>4301031305</v>
      </c>
      <c r="D300" s="582">
        <v>4607091389845</v>
      </c>
      <c r="E300" s="582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0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4"/>
      <c r="R300" s="584"/>
      <c r="S300" s="584"/>
      <c r="T300" s="58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customHeight="1">
      <c r="A301" s="63" t="s">
        <v>496</v>
      </c>
      <c r="B301" s="63" t="s">
        <v>497</v>
      </c>
      <c r="C301" s="36">
        <v>4301031306</v>
      </c>
      <c r="D301" s="582">
        <v>4680115882881</v>
      </c>
      <c r="E301" s="582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4"/>
      <c r="R301" s="584"/>
      <c r="S301" s="584"/>
      <c r="T301" s="58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customHeight="1">
      <c r="A302" s="63" t="s">
        <v>498</v>
      </c>
      <c r="B302" s="63" t="s">
        <v>499</v>
      </c>
      <c r="C302" s="36">
        <v>4301031066</v>
      </c>
      <c r="D302" s="582">
        <v>4607091383836</v>
      </c>
      <c r="E302" s="582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4"/>
      <c r="R302" s="584"/>
      <c r="S302" s="584"/>
      <c r="T302" s="58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>
      <c r="A303" s="589"/>
      <c r="B303" s="589"/>
      <c r="C303" s="589"/>
      <c r="D303" s="589"/>
      <c r="E303" s="589"/>
      <c r="F303" s="589"/>
      <c r="G303" s="589"/>
      <c r="H303" s="589"/>
      <c r="I303" s="589"/>
      <c r="J303" s="589"/>
      <c r="K303" s="589"/>
      <c r="L303" s="589"/>
      <c r="M303" s="589"/>
      <c r="N303" s="589"/>
      <c r="O303" s="590"/>
      <c r="P303" s="586" t="s">
        <v>40</v>
      </c>
      <c r="Q303" s="587"/>
      <c r="R303" s="587"/>
      <c r="S303" s="587"/>
      <c r="T303" s="587"/>
      <c r="U303" s="587"/>
      <c r="V303" s="588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>
      <c r="A304" s="589"/>
      <c r="B304" s="589"/>
      <c r="C304" s="589"/>
      <c r="D304" s="589"/>
      <c r="E304" s="589"/>
      <c r="F304" s="589"/>
      <c r="G304" s="589"/>
      <c r="H304" s="589"/>
      <c r="I304" s="589"/>
      <c r="J304" s="589"/>
      <c r="K304" s="589"/>
      <c r="L304" s="589"/>
      <c r="M304" s="589"/>
      <c r="N304" s="589"/>
      <c r="O304" s="590"/>
      <c r="P304" s="586" t="s">
        <v>40</v>
      </c>
      <c r="Q304" s="587"/>
      <c r="R304" s="587"/>
      <c r="S304" s="587"/>
      <c r="T304" s="587"/>
      <c r="U304" s="587"/>
      <c r="V304" s="588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>
      <c r="A305" s="581" t="s">
        <v>85</v>
      </c>
      <c r="B305" s="581"/>
      <c r="C305" s="581"/>
      <c r="D305" s="581"/>
      <c r="E305" s="581"/>
      <c r="F305" s="581"/>
      <c r="G305" s="581"/>
      <c r="H305" s="581"/>
      <c r="I305" s="581"/>
      <c r="J305" s="581"/>
      <c r="K305" s="581"/>
      <c r="L305" s="581"/>
      <c r="M305" s="581"/>
      <c r="N305" s="581"/>
      <c r="O305" s="581"/>
      <c r="P305" s="581"/>
      <c r="Q305" s="581"/>
      <c r="R305" s="581"/>
      <c r="S305" s="581"/>
      <c r="T305" s="581"/>
      <c r="U305" s="581"/>
      <c r="V305" s="581"/>
      <c r="W305" s="581"/>
      <c r="X305" s="581"/>
      <c r="Y305" s="581"/>
      <c r="Z305" s="581"/>
      <c r="AA305" s="66"/>
      <c r="AB305" s="66"/>
      <c r="AC305" s="80"/>
    </row>
    <row r="306" spans="1:68" ht="27" customHeight="1">
      <c r="A306" s="63" t="s">
        <v>501</v>
      </c>
      <c r="B306" s="63" t="s">
        <v>502</v>
      </c>
      <c r="C306" s="36">
        <v>4301051100</v>
      </c>
      <c r="D306" s="582">
        <v>4607091387766</v>
      </c>
      <c r="E306" s="582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4"/>
      <c r="R306" s="584"/>
      <c r="S306" s="584"/>
      <c r="T306" s="585"/>
      <c r="U306" s="39" t="s">
        <v>45</v>
      </c>
      <c r="V306" s="39" t="s">
        <v>45</v>
      </c>
      <c r="W306" s="40" t="s">
        <v>0</v>
      </c>
      <c r="X306" s="58">
        <v>7000</v>
      </c>
      <c r="Y306" s="55">
        <f>IFERROR(IF(X306="",0,CEILING((X306/$H306),1)*$H306),"")</f>
        <v>7004.4</v>
      </c>
      <c r="Z306" s="41">
        <f>IFERROR(IF(Y306=0,"",ROUNDUP(Y306/H306,0)*0.01898),"")</f>
        <v>17.044039999999999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7460.3846153846162</v>
      </c>
      <c r="BN306" s="78">
        <f>IFERROR(Y306*I306/H306,"0")</f>
        <v>7465.0740000000005</v>
      </c>
      <c r="BO306" s="78">
        <f>IFERROR(1/J306*(X306/H306),"0")</f>
        <v>14.022435897435898</v>
      </c>
      <c r="BP306" s="78">
        <f>IFERROR(1/J306*(Y306/H306),"0")</f>
        <v>14.03125</v>
      </c>
    </row>
    <row r="307" spans="1:68" ht="27" customHeight="1">
      <c r="A307" s="63" t="s">
        <v>504</v>
      </c>
      <c r="B307" s="63" t="s">
        <v>505</v>
      </c>
      <c r="C307" s="36">
        <v>4301051818</v>
      </c>
      <c r="D307" s="582">
        <v>4607091387957</v>
      </c>
      <c r="E307" s="582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4"/>
      <c r="R307" s="584"/>
      <c r="S307" s="584"/>
      <c r="T307" s="585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507</v>
      </c>
      <c r="B308" s="63" t="s">
        <v>508</v>
      </c>
      <c r="C308" s="36">
        <v>4301051819</v>
      </c>
      <c r="D308" s="582">
        <v>4607091387964</v>
      </c>
      <c r="E308" s="582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6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4"/>
      <c r="R308" s="584"/>
      <c r="S308" s="584"/>
      <c r="T308" s="58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510</v>
      </c>
      <c r="B309" s="63" t="s">
        <v>511</v>
      </c>
      <c r="C309" s="36">
        <v>4301051734</v>
      </c>
      <c r="D309" s="582">
        <v>4680115884588</v>
      </c>
      <c r="E309" s="582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6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4"/>
      <c r="R309" s="584"/>
      <c r="S309" s="584"/>
      <c r="T309" s="58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513</v>
      </c>
      <c r="B310" s="63" t="s">
        <v>514</v>
      </c>
      <c r="C310" s="36">
        <v>4301051578</v>
      </c>
      <c r="D310" s="582">
        <v>4607091387513</v>
      </c>
      <c r="E310" s="582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4"/>
      <c r="R310" s="584"/>
      <c r="S310" s="584"/>
      <c r="T310" s="58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>
      <c r="A311" s="589"/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90"/>
      <c r="P311" s="586" t="s">
        <v>40</v>
      </c>
      <c r="Q311" s="587"/>
      <c r="R311" s="587"/>
      <c r="S311" s="587"/>
      <c r="T311" s="587"/>
      <c r="U311" s="587"/>
      <c r="V311" s="588"/>
      <c r="W311" s="42" t="s">
        <v>39</v>
      </c>
      <c r="X311" s="43">
        <f>IFERROR(X306/H306,"0")+IFERROR(X307/H307,"0")+IFERROR(X308/H308,"0")+IFERROR(X309/H309,"0")+IFERROR(X310/H310,"0")</f>
        <v>897.43589743589746</v>
      </c>
      <c r="Y311" s="43">
        <f>IFERROR(Y306/H306,"0")+IFERROR(Y307/H307,"0")+IFERROR(Y308/H308,"0")+IFERROR(Y309/H309,"0")+IFERROR(Y310/H310,"0")</f>
        <v>898</v>
      </c>
      <c r="Z311" s="43">
        <f>IFERROR(IF(Z306="",0,Z306),"0")+IFERROR(IF(Z307="",0,Z307),"0")+IFERROR(IF(Z308="",0,Z308),"0")+IFERROR(IF(Z309="",0,Z309),"0")+IFERROR(IF(Z310="",0,Z310),"0")</f>
        <v>17.044039999999999</v>
      </c>
      <c r="AA311" s="67"/>
      <c r="AB311" s="67"/>
      <c r="AC311" s="67"/>
    </row>
    <row r="312" spans="1:68">
      <c r="A312" s="589"/>
      <c r="B312" s="589"/>
      <c r="C312" s="589"/>
      <c r="D312" s="589"/>
      <c r="E312" s="589"/>
      <c r="F312" s="589"/>
      <c r="G312" s="589"/>
      <c r="H312" s="589"/>
      <c r="I312" s="589"/>
      <c r="J312" s="589"/>
      <c r="K312" s="589"/>
      <c r="L312" s="589"/>
      <c r="M312" s="589"/>
      <c r="N312" s="589"/>
      <c r="O312" s="590"/>
      <c r="P312" s="586" t="s">
        <v>40</v>
      </c>
      <c r="Q312" s="587"/>
      <c r="R312" s="587"/>
      <c r="S312" s="587"/>
      <c r="T312" s="587"/>
      <c r="U312" s="587"/>
      <c r="V312" s="588"/>
      <c r="W312" s="42" t="s">
        <v>0</v>
      </c>
      <c r="X312" s="43">
        <f>IFERROR(SUM(X306:X310),"0")</f>
        <v>7000</v>
      </c>
      <c r="Y312" s="43">
        <f>IFERROR(SUM(Y306:Y310),"0")</f>
        <v>7004.4</v>
      </c>
      <c r="Z312" s="42"/>
      <c r="AA312" s="67"/>
      <c r="AB312" s="67"/>
      <c r="AC312" s="67"/>
    </row>
    <row r="313" spans="1:68" ht="14.25" customHeight="1">
      <c r="A313" s="581" t="s">
        <v>185</v>
      </c>
      <c r="B313" s="581"/>
      <c r="C313" s="581"/>
      <c r="D313" s="581"/>
      <c r="E313" s="581"/>
      <c r="F313" s="581"/>
      <c r="G313" s="581"/>
      <c r="H313" s="581"/>
      <c r="I313" s="581"/>
      <c r="J313" s="581"/>
      <c r="K313" s="581"/>
      <c r="L313" s="581"/>
      <c r="M313" s="581"/>
      <c r="N313" s="581"/>
      <c r="O313" s="581"/>
      <c r="P313" s="581"/>
      <c r="Q313" s="581"/>
      <c r="R313" s="581"/>
      <c r="S313" s="581"/>
      <c r="T313" s="581"/>
      <c r="U313" s="581"/>
      <c r="V313" s="581"/>
      <c r="W313" s="581"/>
      <c r="X313" s="581"/>
      <c r="Y313" s="581"/>
      <c r="Z313" s="581"/>
      <c r="AA313" s="66"/>
      <c r="AB313" s="66"/>
      <c r="AC313" s="80"/>
    </row>
    <row r="314" spans="1:68" ht="27" customHeight="1">
      <c r="A314" s="63" t="s">
        <v>516</v>
      </c>
      <c r="B314" s="63" t="s">
        <v>517</v>
      </c>
      <c r="C314" s="36">
        <v>4301060387</v>
      </c>
      <c r="D314" s="582">
        <v>4607091380880</v>
      </c>
      <c r="E314" s="582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4"/>
      <c r="R314" s="584"/>
      <c r="S314" s="584"/>
      <c r="T314" s="585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519</v>
      </c>
      <c r="B315" s="63" t="s">
        <v>520</v>
      </c>
      <c r="C315" s="36">
        <v>4301060406</v>
      </c>
      <c r="D315" s="582">
        <v>4607091384482</v>
      </c>
      <c r="E315" s="582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6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4"/>
      <c r="R315" s="584"/>
      <c r="S315" s="584"/>
      <c r="T315" s="5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>
      <c r="A316" s="63" t="s">
        <v>522</v>
      </c>
      <c r="B316" s="63" t="s">
        <v>523</v>
      </c>
      <c r="C316" s="36">
        <v>4301060484</v>
      </c>
      <c r="D316" s="582">
        <v>4607091380897</v>
      </c>
      <c r="E316" s="582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6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4"/>
      <c r="R316" s="584"/>
      <c r="S316" s="584"/>
      <c r="T316" s="58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>
      <c r="A318" s="589"/>
      <c r="B318" s="589"/>
      <c r="C318" s="589"/>
      <c r="D318" s="589"/>
      <c r="E318" s="589"/>
      <c r="F318" s="589"/>
      <c r="G318" s="589"/>
      <c r="H318" s="589"/>
      <c r="I318" s="589"/>
      <c r="J318" s="589"/>
      <c r="K318" s="589"/>
      <c r="L318" s="589"/>
      <c r="M318" s="589"/>
      <c r="N318" s="589"/>
      <c r="O318" s="590"/>
      <c r="P318" s="586" t="s">
        <v>40</v>
      </c>
      <c r="Q318" s="587"/>
      <c r="R318" s="587"/>
      <c r="S318" s="587"/>
      <c r="T318" s="587"/>
      <c r="U318" s="587"/>
      <c r="V318" s="588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>
      <c r="A319" s="581" t="s">
        <v>106</v>
      </c>
      <c r="B319" s="581"/>
      <c r="C319" s="581"/>
      <c r="D319" s="581"/>
      <c r="E319" s="581"/>
      <c r="F319" s="581"/>
      <c r="G319" s="581"/>
      <c r="H319" s="581"/>
      <c r="I319" s="581"/>
      <c r="J319" s="581"/>
      <c r="K319" s="581"/>
      <c r="L319" s="581"/>
      <c r="M319" s="581"/>
      <c r="N319" s="581"/>
      <c r="O319" s="581"/>
      <c r="P319" s="581"/>
      <c r="Q319" s="581"/>
      <c r="R319" s="581"/>
      <c r="S319" s="581"/>
      <c r="T319" s="581"/>
      <c r="U319" s="581"/>
      <c r="V319" s="581"/>
      <c r="W319" s="581"/>
      <c r="X319" s="581"/>
      <c r="Y319" s="581"/>
      <c r="Z319" s="581"/>
      <c r="AA319" s="66"/>
      <c r="AB319" s="66"/>
      <c r="AC319" s="80"/>
    </row>
    <row r="320" spans="1:68" ht="27" customHeight="1">
      <c r="A320" s="63" t="s">
        <v>525</v>
      </c>
      <c r="B320" s="63" t="s">
        <v>526</v>
      </c>
      <c r="C320" s="36">
        <v>4301030235</v>
      </c>
      <c r="D320" s="582">
        <v>4607091388381</v>
      </c>
      <c r="E320" s="582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4" t="s">
        <v>527</v>
      </c>
      <c r="Q320" s="584"/>
      <c r="R320" s="584"/>
      <c r="S320" s="584"/>
      <c r="T320" s="58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>
      <c r="A321" s="63" t="s">
        <v>529</v>
      </c>
      <c r="B321" s="63" t="s">
        <v>530</v>
      </c>
      <c r="C321" s="36">
        <v>4301030232</v>
      </c>
      <c r="D321" s="582">
        <v>4607091388374</v>
      </c>
      <c r="E321" s="582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85" t="s">
        <v>531</v>
      </c>
      <c r="Q321" s="584"/>
      <c r="R321" s="584"/>
      <c r="S321" s="584"/>
      <c r="T321" s="58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532</v>
      </c>
      <c r="B322" s="63" t="s">
        <v>533</v>
      </c>
      <c r="C322" s="36">
        <v>4301032015</v>
      </c>
      <c r="D322" s="582">
        <v>4607091383102</v>
      </c>
      <c r="E322" s="582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4"/>
      <c r="R322" s="584"/>
      <c r="S322" s="584"/>
      <c r="T322" s="58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535</v>
      </c>
      <c r="B323" s="63" t="s">
        <v>536</v>
      </c>
      <c r="C323" s="36">
        <v>4301030233</v>
      </c>
      <c r="D323" s="582">
        <v>4607091388404</v>
      </c>
      <c r="E323" s="582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6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4"/>
      <c r="R323" s="584"/>
      <c r="S323" s="584"/>
      <c r="T323" s="58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89"/>
      <c r="B324" s="589"/>
      <c r="C324" s="589"/>
      <c r="D324" s="589"/>
      <c r="E324" s="589"/>
      <c r="F324" s="589"/>
      <c r="G324" s="589"/>
      <c r="H324" s="589"/>
      <c r="I324" s="589"/>
      <c r="J324" s="589"/>
      <c r="K324" s="589"/>
      <c r="L324" s="589"/>
      <c r="M324" s="589"/>
      <c r="N324" s="589"/>
      <c r="O324" s="590"/>
      <c r="P324" s="586" t="s">
        <v>40</v>
      </c>
      <c r="Q324" s="587"/>
      <c r="R324" s="587"/>
      <c r="S324" s="587"/>
      <c r="T324" s="587"/>
      <c r="U324" s="587"/>
      <c r="V324" s="588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>
      <c r="A325" s="589"/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90"/>
      <c r="P325" s="586" t="s">
        <v>40</v>
      </c>
      <c r="Q325" s="587"/>
      <c r="R325" s="587"/>
      <c r="S325" s="587"/>
      <c r="T325" s="587"/>
      <c r="U325" s="587"/>
      <c r="V325" s="588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>
      <c r="A326" s="581" t="s">
        <v>537</v>
      </c>
      <c r="B326" s="581"/>
      <c r="C326" s="581"/>
      <c r="D326" s="581"/>
      <c r="E326" s="581"/>
      <c r="F326" s="581"/>
      <c r="G326" s="581"/>
      <c r="H326" s="581"/>
      <c r="I326" s="581"/>
      <c r="J326" s="581"/>
      <c r="K326" s="581"/>
      <c r="L326" s="581"/>
      <c r="M326" s="581"/>
      <c r="N326" s="581"/>
      <c r="O326" s="581"/>
      <c r="P326" s="581"/>
      <c r="Q326" s="581"/>
      <c r="R326" s="581"/>
      <c r="S326" s="581"/>
      <c r="T326" s="581"/>
      <c r="U326" s="581"/>
      <c r="V326" s="581"/>
      <c r="W326" s="581"/>
      <c r="X326" s="581"/>
      <c r="Y326" s="581"/>
      <c r="Z326" s="581"/>
      <c r="AA326" s="66"/>
      <c r="AB326" s="66"/>
      <c r="AC326" s="80"/>
    </row>
    <row r="327" spans="1:68" ht="16.5" customHeight="1">
      <c r="A327" s="63" t="s">
        <v>538</v>
      </c>
      <c r="B327" s="63" t="s">
        <v>539</v>
      </c>
      <c r="C327" s="36">
        <v>4301180007</v>
      </c>
      <c r="D327" s="582">
        <v>4680115881808</v>
      </c>
      <c r="E327" s="582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4"/>
      <c r="R327" s="584"/>
      <c r="S327" s="584"/>
      <c r="T327" s="58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542</v>
      </c>
      <c r="B328" s="63" t="s">
        <v>543</v>
      </c>
      <c r="C328" s="36">
        <v>4301180006</v>
      </c>
      <c r="D328" s="582">
        <v>4680115881822</v>
      </c>
      <c r="E328" s="58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4"/>
      <c r="R328" s="584"/>
      <c r="S328" s="584"/>
      <c r="T328" s="58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544</v>
      </c>
      <c r="B329" s="63" t="s">
        <v>545</v>
      </c>
      <c r="C329" s="36">
        <v>4301180001</v>
      </c>
      <c r="D329" s="582">
        <v>4680115880016</v>
      </c>
      <c r="E329" s="58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4"/>
      <c r="R329" s="584"/>
      <c r="S329" s="584"/>
      <c r="T329" s="58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>
      <c r="A332" s="580" t="s">
        <v>546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65"/>
      <c r="AB332" s="65"/>
      <c r="AC332" s="79"/>
    </row>
    <row r="333" spans="1:68" ht="14.25" customHeight="1">
      <c r="A333" s="581" t="s">
        <v>85</v>
      </c>
      <c r="B333" s="581"/>
      <c r="C333" s="581"/>
      <c r="D333" s="581"/>
      <c r="E333" s="581"/>
      <c r="F333" s="581"/>
      <c r="G333" s="581"/>
      <c r="H333" s="581"/>
      <c r="I333" s="581"/>
      <c r="J333" s="581"/>
      <c r="K333" s="581"/>
      <c r="L333" s="581"/>
      <c r="M333" s="581"/>
      <c r="N333" s="581"/>
      <c r="O333" s="581"/>
      <c r="P333" s="581"/>
      <c r="Q333" s="581"/>
      <c r="R333" s="581"/>
      <c r="S333" s="581"/>
      <c r="T333" s="581"/>
      <c r="U333" s="581"/>
      <c r="V333" s="581"/>
      <c r="W333" s="581"/>
      <c r="X333" s="581"/>
      <c r="Y333" s="581"/>
      <c r="Z333" s="581"/>
      <c r="AA333" s="66"/>
      <c r="AB333" s="66"/>
      <c r="AC333" s="80"/>
    </row>
    <row r="334" spans="1:68" ht="27" customHeight="1">
      <c r="A334" s="63" t="s">
        <v>547</v>
      </c>
      <c r="B334" s="63" t="s">
        <v>548</v>
      </c>
      <c r="C334" s="36">
        <v>4301051489</v>
      </c>
      <c r="D334" s="582">
        <v>4607091387919</v>
      </c>
      <c r="E334" s="582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6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4"/>
      <c r="R334" s="584"/>
      <c r="S334" s="584"/>
      <c r="T334" s="58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550</v>
      </c>
      <c r="B335" s="63" t="s">
        <v>551</v>
      </c>
      <c r="C335" s="36">
        <v>4301051461</v>
      </c>
      <c r="D335" s="582">
        <v>4680115883604</v>
      </c>
      <c r="E335" s="582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68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4"/>
      <c r="R335" s="584"/>
      <c r="S335" s="584"/>
      <c r="T335" s="58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4301051864</v>
      </c>
      <c r="D336" s="582">
        <v>4680115883567</v>
      </c>
      <c r="E336" s="582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6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4"/>
      <c r="R336" s="584"/>
      <c r="S336" s="584"/>
      <c r="T336" s="58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>
      <c r="A338" s="589"/>
      <c r="B338" s="589"/>
      <c r="C338" s="589"/>
      <c r="D338" s="589"/>
      <c r="E338" s="589"/>
      <c r="F338" s="589"/>
      <c r="G338" s="589"/>
      <c r="H338" s="589"/>
      <c r="I338" s="589"/>
      <c r="J338" s="589"/>
      <c r="K338" s="589"/>
      <c r="L338" s="589"/>
      <c r="M338" s="589"/>
      <c r="N338" s="589"/>
      <c r="O338" s="590"/>
      <c r="P338" s="586" t="s">
        <v>40</v>
      </c>
      <c r="Q338" s="587"/>
      <c r="R338" s="587"/>
      <c r="S338" s="587"/>
      <c r="T338" s="587"/>
      <c r="U338" s="587"/>
      <c r="V338" s="58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>
      <c r="A339" s="606" t="s">
        <v>556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54"/>
      <c r="AB339" s="54"/>
      <c r="AC339" s="54"/>
    </row>
    <row r="340" spans="1:68" ht="16.5" customHeight="1">
      <c r="A340" s="580" t="s">
        <v>557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65"/>
      <c r="AB340" s="65"/>
      <c r="AC340" s="79"/>
    </row>
    <row r="341" spans="1:68" ht="14.25" customHeight="1">
      <c r="A341" s="581" t="s">
        <v>114</v>
      </c>
      <c r="B341" s="581"/>
      <c r="C341" s="581"/>
      <c r="D341" s="581"/>
      <c r="E341" s="581"/>
      <c r="F341" s="581"/>
      <c r="G341" s="581"/>
      <c r="H341" s="581"/>
      <c r="I341" s="581"/>
      <c r="J341" s="581"/>
      <c r="K341" s="581"/>
      <c r="L341" s="581"/>
      <c r="M341" s="581"/>
      <c r="N341" s="581"/>
      <c r="O341" s="581"/>
      <c r="P341" s="581"/>
      <c r="Q341" s="581"/>
      <c r="R341" s="581"/>
      <c r="S341" s="581"/>
      <c r="T341" s="581"/>
      <c r="U341" s="581"/>
      <c r="V341" s="581"/>
      <c r="W341" s="581"/>
      <c r="X341" s="581"/>
      <c r="Y341" s="581"/>
      <c r="Z341" s="581"/>
      <c r="AA341" s="66"/>
      <c r="AB341" s="66"/>
      <c r="AC341" s="80"/>
    </row>
    <row r="342" spans="1:68" ht="37.5" customHeight="1">
      <c r="A342" s="63" t="s">
        <v>558</v>
      </c>
      <c r="B342" s="63" t="s">
        <v>559</v>
      </c>
      <c r="C342" s="36">
        <v>4301011869</v>
      </c>
      <c r="D342" s="582">
        <v>4680115884847</v>
      </c>
      <c r="E342" s="582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4"/>
      <c r="R342" s="584"/>
      <c r="S342" s="584"/>
      <c r="T342" s="585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5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0</v>
      </c>
      <c r="BN342" s="78">
        <f t="shared" ref="BN342:BN348" si="60">IFERROR(Y342*I342/H342,"0")</f>
        <v>0</v>
      </c>
      <c r="BO342" s="78">
        <f t="shared" ref="BO342:BO348" si="61">IFERROR(1/J342*(X342/H342),"0")</f>
        <v>0</v>
      </c>
      <c r="BP342" s="78">
        <f t="shared" ref="BP342:BP348" si="62">IFERROR(1/J342*(Y342/H342),"0")</f>
        <v>0</v>
      </c>
    </row>
    <row r="343" spans="1:68" ht="27" customHeight="1">
      <c r="A343" s="63" t="s">
        <v>561</v>
      </c>
      <c r="B343" s="63" t="s">
        <v>562</v>
      </c>
      <c r="C343" s="36">
        <v>4301011870</v>
      </c>
      <c r="D343" s="582">
        <v>4680115884854</v>
      </c>
      <c r="E343" s="58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6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4"/>
      <c r="R343" s="584"/>
      <c r="S343" s="584"/>
      <c r="T343" s="58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>
      <c r="A344" s="63" t="s">
        <v>564</v>
      </c>
      <c r="B344" s="63" t="s">
        <v>565</v>
      </c>
      <c r="C344" s="36">
        <v>4301011832</v>
      </c>
      <c r="D344" s="582">
        <v>4607091383997</v>
      </c>
      <c r="E344" s="58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6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4"/>
      <c r="R344" s="584"/>
      <c r="S344" s="584"/>
      <c r="T344" s="585"/>
      <c r="U344" s="39" t="s">
        <v>45</v>
      </c>
      <c r="V344" s="39" t="s">
        <v>45</v>
      </c>
      <c r="W344" s="40" t="s">
        <v>0</v>
      </c>
      <c r="X344" s="58">
        <v>6000</v>
      </c>
      <c r="Y344" s="55">
        <f t="shared" si="58"/>
        <v>6000</v>
      </c>
      <c r="Z344" s="41">
        <f>IFERROR(IF(Y344=0,"",ROUNDUP(Y344/H344,0)*0.02175),"")</f>
        <v>8.6999999999999993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6192</v>
      </c>
      <c r="BN344" s="78">
        <f t="shared" si="60"/>
        <v>6192</v>
      </c>
      <c r="BO344" s="78">
        <f t="shared" si="61"/>
        <v>8.3333333333333321</v>
      </c>
      <c r="BP344" s="78">
        <f t="shared" si="62"/>
        <v>8.3333333333333321</v>
      </c>
    </row>
    <row r="345" spans="1:68" ht="37.5" customHeight="1">
      <c r="A345" s="63" t="s">
        <v>567</v>
      </c>
      <c r="B345" s="63" t="s">
        <v>568</v>
      </c>
      <c r="C345" s="36">
        <v>4301011867</v>
      </c>
      <c r="D345" s="582">
        <v>4680115884830</v>
      </c>
      <c r="E345" s="58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4"/>
      <c r="R345" s="584"/>
      <c r="S345" s="584"/>
      <c r="T345" s="585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customHeight="1">
      <c r="A346" s="63" t="s">
        <v>570</v>
      </c>
      <c r="B346" s="63" t="s">
        <v>571</v>
      </c>
      <c r="C346" s="36">
        <v>4301011433</v>
      </c>
      <c r="D346" s="582">
        <v>4680115882638</v>
      </c>
      <c r="E346" s="582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6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4"/>
      <c r="R346" s="584"/>
      <c r="S346" s="584"/>
      <c r="T346" s="58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customHeight="1">
      <c r="A347" s="63" t="s">
        <v>573</v>
      </c>
      <c r="B347" s="63" t="s">
        <v>574</v>
      </c>
      <c r="C347" s="36">
        <v>4301011952</v>
      </c>
      <c r="D347" s="582">
        <v>4680115884922</v>
      </c>
      <c r="E347" s="582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4"/>
      <c r="R347" s="584"/>
      <c r="S347" s="584"/>
      <c r="T347" s="58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customHeight="1">
      <c r="A348" s="63" t="s">
        <v>575</v>
      </c>
      <c r="B348" s="63" t="s">
        <v>576</v>
      </c>
      <c r="C348" s="36">
        <v>4301011868</v>
      </c>
      <c r="D348" s="582">
        <v>4680115884861</v>
      </c>
      <c r="E348" s="58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4"/>
      <c r="R348" s="584"/>
      <c r="S348" s="584"/>
      <c r="T348" s="585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>
      <c r="A349" s="589"/>
      <c r="B349" s="589"/>
      <c r="C349" s="589"/>
      <c r="D349" s="589"/>
      <c r="E349" s="589"/>
      <c r="F349" s="589"/>
      <c r="G349" s="589"/>
      <c r="H349" s="589"/>
      <c r="I349" s="589"/>
      <c r="J349" s="589"/>
      <c r="K349" s="589"/>
      <c r="L349" s="589"/>
      <c r="M349" s="589"/>
      <c r="N349" s="589"/>
      <c r="O349" s="590"/>
      <c r="P349" s="586" t="s">
        <v>40</v>
      </c>
      <c r="Q349" s="587"/>
      <c r="R349" s="587"/>
      <c r="S349" s="587"/>
      <c r="T349" s="587"/>
      <c r="U349" s="587"/>
      <c r="V349" s="588"/>
      <c r="W349" s="42" t="s">
        <v>39</v>
      </c>
      <c r="X349" s="43">
        <f>IFERROR(X342/H342,"0")+IFERROR(X343/H343,"0")+IFERROR(X344/H344,"0")+IFERROR(X345/H345,"0")+IFERROR(X346/H346,"0")+IFERROR(X347/H347,"0")+IFERROR(X348/H348,"0")</f>
        <v>400</v>
      </c>
      <c r="Y349" s="43">
        <f>IFERROR(Y342/H342,"0")+IFERROR(Y343/H343,"0")+IFERROR(Y344/H344,"0")+IFERROR(Y345/H345,"0")+IFERROR(Y346/H346,"0")+IFERROR(Y347/H347,"0")+IFERROR(Y348/H348,"0")</f>
        <v>400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8.6999999999999993</v>
      </c>
      <c r="AA349" s="67"/>
      <c r="AB349" s="67"/>
      <c r="AC349" s="67"/>
    </row>
    <row r="350" spans="1:68">
      <c r="A350" s="589"/>
      <c r="B350" s="589"/>
      <c r="C350" s="589"/>
      <c r="D350" s="589"/>
      <c r="E350" s="589"/>
      <c r="F350" s="589"/>
      <c r="G350" s="589"/>
      <c r="H350" s="589"/>
      <c r="I350" s="589"/>
      <c r="J350" s="589"/>
      <c r="K350" s="589"/>
      <c r="L350" s="589"/>
      <c r="M350" s="589"/>
      <c r="N350" s="589"/>
      <c r="O350" s="590"/>
      <c r="P350" s="586" t="s">
        <v>40</v>
      </c>
      <c r="Q350" s="587"/>
      <c r="R350" s="587"/>
      <c r="S350" s="587"/>
      <c r="T350" s="587"/>
      <c r="U350" s="587"/>
      <c r="V350" s="588"/>
      <c r="W350" s="42" t="s">
        <v>0</v>
      </c>
      <c r="X350" s="43">
        <f>IFERROR(SUM(X342:X348),"0")</f>
        <v>6000</v>
      </c>
      <c r="Y350" s="43">
        <f>IFERROR(SUM(Y342:Y348),"0")</f>
        <v>6000</v>
      </c>
      <c r="Z350" s="42"/>
      <c r="AA350" s="67"/>
      <c r="AB350" s="67"/>
      <c r="AC350" s="67"/>
    </row>
    <row r="351" spans="1:68" ht="14.25" customHeight="1">
      <c r="A351" s="581" t="s">
        <v>150</v>
      </c>
      <c r="B351" s="581"/>
      <c r="C351" s="581"/>
      <c r="D351" s="581"/>
      <c r="E351" s="581"/>
      <c r="F351" s="581"/>
      <c r="G351" s="581"/>
      <c r="H351" s="581"/>
      <c r="I351" s="581"/>
      <c r="J351" s="581"/>
      <c r="K351" s="581"/>
      <c r="L351" s="581"/>
      <c r="M351" s="581"/>
      <c r="N351" s="581"/>
      <c r="O351" s="581"/>
      <c r="P351" s="581"/>
      <c r="Q351" s="581"/>
      <c r="R351" s="581"/>
      <c r="S351" s="581"/>
      <c r="T351" s="581"/>
      <c r="U351" s="581"/>
      <c r="V351" s="581"/>
      <c r="W351" s="581"/>
      <c r="X351" s="581"/>
      <c r="Y351" s="581"/>
      <c r="Z351" s="581"/>
      <c r="AA351" s="66"/>
      <c r="AB351" s="66"/>
      <c r="AC351" s="80"/>
    </row>
    <row r="352" spans="1:68" ht="27" customHeight="1">
      <c r="A352" s="63" t="s">
        <v>577</v>
      </c>
      <c r="B352" s="63" t="s">
        <v>578</v>
      </c>
      <c r="C352" s="36">
        <v>4301020178</v>
      </c>
      <c r="D352" s="582">
        <v>4607091383980</v>
      </c>
      <c r="E352" s="582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4"/>
      <c r="R352" s="584"/>
      <c r="S352" s="584"/>
      <c r="T352" s="585"/>
      <c r="U352" s="39" t="s">
        <v>45</v>
      </c>
      <c r="V352" s="39" t="s">
        <v>45</v>
      </c>
      <c r="W352" s="40" t="s">
        <v>0</v>
      </c>
      <c r="X352" s="58">
        <v>5040</v>
      </c>
      <c r="Y352" s="55">
        <f>IFERROR(IF(X352="",0,CEILING((X352/$H352),1)*$H352),"")</f>
        <v>5040</v>
      </c>
      <c r="Z352" s="41">
        <f>IFERROR(IF(Y352=0,"",ROUNDUP(Y352/H352,0)*0.02175),"")</f>
        <v>7.3079999999999998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5201.28</v>
      </c>
      <c r="BN352" s="78">
        <f>IFERROR(Y352*I352/H352,"0")</f>
        <v>5201.28</v>
      </c>
      <c r="BO352" s="78">
        <f>IFERROR(1/J352*(X352/H352),"0")</f>
        <v>7</v>
      </c>
      <c r="BP352" s="78">
        <f>IFERROR(1/J352*(Y352/H352),"0")</f>
        <v>7</v>
      </c>
    </row>
    <row r="353" spans="1:68" ht="16.5" customHeight="1">
      <c r="A353" s="63" t="s">
        <v>580</v>
      </c>
      <c r="B353" s="63" t="s">
        <v>581</v>
      </c>
      <c r="C353" s="36">
        <v>4301020179</v>
      </c>
      <c r="D353" s="582">
        <v>4607091384178</v>
      </c>
      <c r="E353" s="582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4"/>
      <c r="R353" s="584"/>
      <c r="S353" s="584"/>
      <c r="T353" s="58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>
      <c r="A354" s="589"/>
      <c r="B354" s="589"/>
      <c r="C354" s="589"/>
      <c r="D354" s="589"/>
      <c r="E354" s="589"/>
      <c r="F354" s="589"/>
      <c r="G354" s="589"/>
      <c r="H354" s="589"/>
      <c r="I354" s="589"/>
      <c r="J354" s="589"/>
      <c r="K354" s="589"/>
      <c r="L354" s="589"/>
      <c r="M354" s="589"/>
      <c r="N354" s="589"/>
      <c r="O354" s="590"/>
      <c r="P354" s="586" t="s">
        <v>40</v>
      </c>
      <c r="Q354" s="587"/>
      <c r="R354" s="587"/>
      <c r="S354" s="587"/>
      <c r="T354" s="587"/>
      <c r="U354" s="587"/>
      <c r="V354" s="588"/>
      <c r="W354" s="42" t="s">
        <v>39</v>
      </c>
      <c r="X354" s="43">
        <f>IFERROR(X352/H352,"0")+IFERROR(X353/H353,"0")</f>
        <v>336</v>
      </c>
      <c r="Y354" s="43">
        <f>IFERROR(Y352/H352,"0")+IFERROR(Y353/H353,"0")</f>
        <v>336</v>
      </c>
      <c r="Z354" s="43">
        <f>IFERROR(IF(Z352="",0,Z352),"0")+IFERROR(IF(Z353="",0,Z353),"0")</f>
        <v>7.3079999999999998</v>
      </c>
      <c r="AA354" s="67"/>
      <c r="AB354" s="67"/>
      <c r="AC354" s="67"/>
    </row>
    <row r="355" spans="1:68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0</v>
      </c>
      <c r="X355" s="43">
        <f>IFERROR(SUM(X352:X353),"0")</f>
        <v>5040</v>
      </c>
      <c r="Y355" s="43">
        <f>IFERROR(SUM(Y352:Y353),"0")</f>
        <v>5040</v>
      </c>
      <c r="Z355" s="42"/>
      <c r="AA355" s="67"/>
      <c r="AB355" s="67"/>
      <c r="AC355" s="67"/>
    </row>
    <row r="356" spans="1:68" ht="14.25" customHeight="1">
      <c r="A356" s="581" t="s">
        <v>85</v>
      </c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1"/>
      <c r="P356" s="581"/>
      <c r="Q356" s="581"/>
      <c r="R356" s="581"/>
      <c r="S356" s="581"/>
      <c r="T356" s="581"/>
      <c r="U356" s="581"/>
      <c r="V356" s="581"/>
      <c r="W356" s="581"/>
      <c r="X356" s="581"/>
      <c r="Y356" s="581"/>
      <c r="Z356" s="581"/>
      <c r="AA356" s="66"/>
      <c r="AB356" s="66"/>
      <c r="AC356" s="80"/>
    </row>
    <row r="357" spans="1:68" ht="27" customHeight="1">
      <c r="A357" s="63" t="s">
        <v>582</v>
      </c>
      <c r="B357" s="63" t="s">
        <v>583</v>
      </c>
      <c r="C357" s="36">
        <v>4301051903</v>
      </c>
      <c r="D357" s="582">
        <v>4607091383928</v>
      </c>
      <c r="E357" s="582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4"/>
      <c r="R357" s="584"/>
      <c r="S357" s="584"/>
      <c r="T357" s="585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>
      <c r="A358" s="63" t="s">
        <v>585</v>
      </c>
      <c r="B358" s="63" t="s">
        <v>586</v>
      </c>
      <c r="C358" s="36">
        <v>4301051897</v>
      </c>
      <c r="D358" s="582">
        <v>4607091384260</v>
      </c>
      <c r="E358" s="582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66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4"/>
      <c r="R358" s="584"/>
      <c r="S358" s="584"/>
      <c r="T358" s="58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>
      <c r="A359" s="589"/>
      <c r="B359" s="589"/>
      <c r="C359" s="589"/>
      <c r="D359" s="589"/>
      <c r="E359" s="589"/>
      <c r="F359" s="589"/>
      <c r="G359" s="589"/>
      <c r="H359" s="589"/>
      <c r="I359" s="589"/>
      <c r="J359" s="589"/>
      <c r="K359" s="589"/>
      <c r="L359" s="589"/>
      <c r="M359" s="589"/>
      <c r="N359" s="589"/>
      <c r="O359" s="590"/>
      <c r="P359" s="586" t="s">
        <v>40</v>
      </c>
      <c r="Q359" s="587"/>
      <c r="R359" s="587"/>
      <c r="S359" s="587"/>
      <c r="T359" s="587"/>
      <c r="U359" s="587"/>
      <c r="V359" s="588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>
      <c r="A361" s="581" t="s">
        <v>185</v>
      </c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1"/>
      <c r="P361" s="581"/>
      <c r="Q361" s="581"/>
      <c r="R361" s="581"/>
      <c r="S361" s="581"/>
      <c r="T361" s="581"/>
      <c r="U361" s="581"/>
      <c r="V361" s="581"/>
      <c r="W361" s="581"/>
      <c r="X361" s="581"/>
      <c r="Y361" s="581"/>
      <c r="Z361" s="581"/>
      <c r="AA361" s="66"/>
      <c r="AB361" s="66"/>
      <c r="AC361" s="80"/>
    </row>
    <row r="362" spans="1:68" ht="27" customHeight="1">
      <c r="A362" s="63" t="s">
        <v>588</v>
      </c>
      <c r="B362" s="63" t="s">
        <v>589</v>
      </c>
      <c r="C362" s="36">
        <v>4301060439</v>
      </c>
      <c r="D362" s="582">
        <v>4607091384673</v>
      </c>
      <c r="E362" s="582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6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4"/>
      <c r="R362" s="584"/>
      <c r="S362" s="584"/>
      <c r="T362" s="585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>
      <c r="A363" s="589"/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90"/>
      <c r="P363" s="586" t="s">
        <v>40</v>
      </c>
      <c r="Q363" s="587"/>
      <c r="R363" s="587"/>
      <c r="S363" s="587"/>
      <c r="T363" s="587"/>
      <c r="U363" s="587"/>
      <c r="V363" s="588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>
      <c r="A364" s="589"/>
      <c r="B364" s="589"/>
      <c r="C364" s="589"/>
      <c r="D364" s="589"/>
      <c r="E364" s="589"/>
      <c r="F364" s="589"/>
      <c r="G364" s="589"/>
      <c r="H364" s="589"/>
      <c r="I364" s="589"/>
      <c r="J364" s="589"/>
      <c r="K364" s="589"/>
      <c r="L364" s="589"/>
      <c r="M364" s="589"/>
      <c r="N364" s="589"/>
      <c r="O364" s="590"/>
      <c r="P364" s="586" t="s">
        <v>40</v>
      </c>
      <c r="Q364" s="587"/>
      <c r="R364" s="587"/>
      <c r="S364" s="587"/>
      <c r="T364" s="587"/>
      <c r="U364" s="587"/>
      <c r="V364" s="588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>
      <c r="A365" s="580" t="s">
        <v>591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65"/>
      <c r="AB365" s="65"/>
      <c r="AC365" s="79"/>
    </row>
    <row r="366" spans="1:68" ht="14.25" customHeight="1">
      <c r="A366" s="581" t="s">
        <v>114</v>
      </c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1"/>
      <c r="P366" s="581"/>
      <c r="Q366" s="581"/>
      <c r="R366" s="581"/>
      <c r="S366" s="581"/>
      <c r="T366" s="581"/>
      <c r="U366" s="581"/>
      <c r="V366" s="581"/>
      <c r="W366" s="581"/>
      <c r="X366" s="581"/>
      <c r="Y366" s="581"/>
      <c r="Z366" s="581"/>
      <c r="AA366" s="66"/>
      <c r="AB366" s="66"/>
      <c r="AC366" s="80"/>
    </row>
    <row r="367" spans="1:68" ht="37.5" customHeight="1">
      <c r="A367" s="63" t="s">
        <v>592</v>
      </c>
      <c r="B367" s="63" t="s">
        <v>593</v>
      </c>
      <c r="C367" s="36">
        <v>4301011873</v>
      </c>
      <c r="D367" s="582">
        <v>4680115881907</v>
      </c>
      <c r="E367" s="582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4"/>
      <c r="R367" s="584"/>
      <c r="S367" s="584"/>
      <c r="T367" s="58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>
      <c r="A368" s="63" t="s">
        <v>595</v>
      </c>
      <c r="B368" s="63" t="s">
        <v>596</v>
      </c>
      <c r="C368" s="36">
        <v>4301011874</v>
      </c>
      <c r="D368" s="582">
        <v>4680115884892</v>
      </c>
      <c r="E368" s="58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4"/>
      <c r="R368" s="584"/>
      <c r="S368" s="584"/>
      <c r="T368" s="58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598</v>
      </c>
      <c r="B369" s="63" t="s">
        <v>599</v>
      </c>
      <c r="C369" s="36">
        <v>4301011875</v>
      </c>
      <c r="D369" s="582">
        <v>4680115884885</v>
      </c>
      <c r="E369" s="58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4"/>
      <c r="R369" s="584"/>
      <c r="S369" s="584"/>
      <c r="T369" s="58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600</v>
      </c>
      <c r="B370" s="63" t="s">
        <v>601</v>
      </c>
      <c r="C370" s="36">
        <v>4301011871</v>
      </c>
      <c r="D370" s="582">
        <v>4680115884908</v>
      </c>
      <c r="E370" s="58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66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4"/>
      <c r="R370" s="584"/>
      <c r="S370" s="584"/>
      <c r="T370" s="58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89"/>
      <c r="B371" s="589"/>
      <c r="C371" s="589"/>
      <c r="D371" s="589"/>
      <c r="E371" s="589"/>
      <c r="F371" s="589"/>
      <c r="G371" s="589"/>
      <c r="H371" s="589"/>
      <c r="I371" s="589"/>
      <c r="J371" s="589"/>
      <c r="K371" s="589"/>
      <c r="L371" s="589"/>
      <c r="M371" s="589"/>
      <c r="N371" s="589"/>
      <c r="O371" s="590"/>
      <c r="P371" s="586" t="s">
        <v>40</v>
      </c>
      <c r="Q371" s="587"/>
      <c r="R371" s="587"/>
      <c r="S371" s="587"/>
      <c r="T371" s="587"/>
      <c r="U371" s="587"/>
      <c r="V371" s="588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>
      <c r="A372" s="589"/>
      <c r="B372" s="589"/>
      <c r="C372" s="589"/>
      <c r="D372" s="589"/>
      <c r="E372" s="589"/>
      <c r="F372" s="589"/>
      <c r="G372" s="589"/>
      <c r="H372" s="589"/>
      <c r="I372" s="589"/>
      <c r="J372" s="589"/>
      <c r="K372" s="589"/>
      <c r="L372" s="589"/>
      <c r="M372" s="589"/>
      <c r="N372" s="589"/>
      <c r="O372" s="590"/>
      <c r="P372" s="586" t="s">
        <v>40</v>
      </c>
      <c r="Q372" s="587"/>
      <c r="R372" s="587"/>
      <c r="S372" s="587"/>
      <c r="T372" s="587"/>
      <c r="U372" s="587"/>
      <c r="V372" s="588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>
      <c r="A373" s="581" t="s">
        <v>78</v>
      </c>
      <c r="B373" s="581"/>
      <c r="C373" s="581"/>
      <c r="D373" s="581"/>
      <c r="E373" s="581"/>
      <c r="F373" s="581"/>
      <c r="G373" s="581"/>
      <c r="H373" s="581"/>
      <c r="I373" s="581"/>
      <c r="J373" s="581"/>
      <c r="K373" s="581"/>
      <c r="L373" s="581"/>
      <c r="M373" s="581"/>
      <c r="N373" s="581"/>
      <c r="O373" s="581"/>
      <c r="P373" s="581"/>
      <c r="Q373" s="581"/>
      <c r="R373" s="581"/>
      <c r="S373" s="581"/>
      <c r="T373" s="581"/>
      <c r="U373" s="581"/>
      <c r="V373" s="581"/>
      <c r="W373" s="581"/>
      <c r="X373" s="581"/>
      <c r="Y373" s="581"/>
      <c r="Z373" s="581"/>
      <c r="AA373" s="66"/>
      <c r="AB373" s="66"/>
      <c r="AC373" s="80"/>
    </row>
    <row r="374" spans="1:68" ht="27" customHeight="1">
      <c r="A374" s="63" t="s">
        <v>602</v>
      </c>
      <c r="B374" s="63" t="s">
        <v>603</v>
      </c>
      <c r="C374" s="36">
        <v>4301031303</v>
      </c>
      <c r="D374" s="582">
        <v>4607091384802</v>
      </c>
      <c r="E374" s="58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4"/>
      <c r="R374" s="584"/>
      <c r="S374" s="584"/>
      <c r="T374" s="58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89"/>
      <c r="B375" s="589"/>
      <c r="C375" s="589"/>
      <c r="D375" s="589"/>
      <c r="E375" s="589"/>
      <c r="F375" s="589"/>
      <c r="G375" s="589"/>
      <c r="H375" s="589"/>
      <c r="I375" s="589"/>
      <c r="J375" s="589"/>
      <c r="K375" s="589"/>
      <c r="L375" s="589"/>
      <c r="M375" s="589"/>
      <c r="N375" s="589"/>
      <c r="O375" s="590"/>
      <c r="P375" s="586" t="s">
        <v>40</v>
      </c>
      <c r="Q375" s="587"/>
      <c r="R375" s="587"/>
      <c r="S375" s="587"/>
      <c r="T375" s="587"/>
      <c r="U375" s="587"/>
      <c r="V375" s="58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89"/>
      <c r="B376" s="589"/>
      <c r="C376" s="589"/>
      <c r="D376" s="589"/>
      <c r="E376" s="589"/>
      <c r="F376" s="589"/>
      <c r="G376" s="589"/>
      <c r="H376" s="589"/>
      <c r="I376" s="589"/>
      <c r="J376" s="589"/>
      <c r="K376" s="589"/>
      <c r="L376" s="589"/>
      <c r="M376" s="589"/>
      <c r="N376" s="589"/>
      <c r="O376" s="590"/>
      <c r="P376" s="586" t="s">
        <v>40</v>
      </c>
      <c r="Q376" s="587"/>
      <c r="R376" s="587"/>
      <c r="S376" s="587"/>
      <c r="T376" s="587"/>
      <c r="U376" s="587"/>
      <c r="V376" s="58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581" t="s">
        <v>85</v>
      </c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1"/>
      <c r="P377" s="581"/>
      <c r="Q377" s="581"/>
      <c r="R377" s="581"/>
      <c r="S377" s="581"/>
      <c r="T377" s="581"/>
      <c r="U377" s="581"/>
      <c r="V377" s="581"/>
      <c r="W377" s="581"/>
      <c r="X377" s="581"/>
      <c r="Y377" s="581"/>
      <c r="Z377" s="581"/>
      <c r="AA377" s="66"/>
      <c r="AB377" s="66"/>
      <c r="AC377" s="80"/>
    </row>
    <row r="378" spans="1:68" ht="27" customHeight="1">
      <c r="A378" s="63" t="s">
        <v>605</v>
      </c>
      <c r="B378" s="63" t="s">
        <v>606</v>
      </c>
      <c r="C378" s="36">
        <v>4301051899</v>
      </c>
      <c r="D378" s="582">
        <v>4607091384246</v>
      </c>
      <c r="E378" s="58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66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4"/>
      <c r="R378" s="584"/>
      <c r="S378" s="584"/>
      <c r="T378" s="58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608</v>
      </c>
      <c r="B379" s="63" t="s">
        <v>609</v>
      </c>
      <c r="C379" s="36">
        <v>4301051660</v>
      </c>
      <c r="D379" s="582">
        <v>4607091384253</v>
      </c>
      <c r="E379" s="58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6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4"/>
      <c r="R379" s="584"/>
      <c r="S379" s="584"/>
      <c r="T379" s="58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89"/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90"/>
      <c r="P380" s="586" t="s">
        <v>40</v>
      </c>
      <c r="Q380" s="587"/>
      <c r="R380" s="587"/>
      <c r="S380" s="587"/>
      <c r="T380" s="587"/>
      <c r="U380" s="587"/>
      <c r="V380" s="58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581" t="s">
        <v>185</v>
      </c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1"/>
      <c r="P382" s="581"/>
      <c r="Q382" s="581"/>
      <c r="R382" s="581"/>
      <c r="S382" s="581"/>
      <c r="T382" s="581"/>
      <c r="U382" s="581"/>
      <c r="V382" s="581"/>
      <c r="W382" s="581"/>
      <c r="X382" s="581"/>
      <c r="Y382" s="581"/>
      <c r="Z382" s="581"/>
      <c r="AA382" s="66"/>
      <c r="AB382" s="66"/>
      <c r="AC382" s="80"/>
    </row>
    <row r="383" spans="1:68" ht="27" customHeight="1">
      <c r="A383" s="63" t="s">
        <v>610</v>
      </c>
      <c r="B383" s="63" t="s">
        <v>611</v>
      </c>
      <c r="C383" s="36">
        <v>4301060441</v>
      </c>
      <c r="D383" s="582">
        <v>4607091389357</v>
      </c>
      <c r="E383" s="58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65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4"/>
      <c r="R383" s="584"/>
      <c r="S383" s="584"/>
      <c r="T383" s="58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589"/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90"/>
      <c r="P384" s="586" t="s">
        <v>40</v>
      </c>
      <c r="Q384" s="587"/>
      <c r="R384" s="587"/>
      <c r="S384" s="587"/>
      <c r="T384" s="587"/>
      <c r="U384" s="587"/>
      <c r="V384" s="58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589"/>
      <c r="B385" s="589"/>
      <c r="C385" s="589"/>
      <c r="D385" s="589"/>
      <c r="E385" s="589"/>
      <c r="F385" s="589"/>
      <c r="G385" s="589"/>
      <c r="H385" s="589"/>
      <c r="I385" s="589"/>
      <c r="J385" s="589"/>
      <c r="K385" s="589"/>
      <c r="L385" s="589"/>
      <c r="M385" s="589"/>
      <c r="N385" s="589"/>
      <c r="O385" s="590"/>
      <c r="P385" s="586" t="s">
        <v>40</v>
      </c>
      <c r="Q385" s="587"/>
      <c r="R385" s="587"/>
      <c r="S385" s="587"/>
      <c r="T385" s="587"/>
      <c r="U385" s="587"/>
      <c r="V385" s="58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06" t="s">
        <v>613</v>
      </c>
      <c r="B386" s="606"/>
      <c r="C386" s="606"/>
      <c r="D386" s="606"/>
      <c r="E386" s="606"/>
      <c r="F386" s="606"/>
      <c r="G386" s="606"/>
      <c r="H386" s="606"/>
      <c r="I386" s="606"/>
      <c r="J386" s="606"/>
      <c r="K386" s="606"/>
      <c r="L386" s="606"/>
      <c r="M386" s="606"/>
      <c r="N386" s="606"/>
      <c r="O386" s="606"/>
      <c r="P386" s="606"/>
      <c r="Q386" s="606"/>
      <c r="R386" s="606"/>
      <c r="S386" s="606"/>
      <c r="T386" s="606"/>
      <c r="U386" s="606"/>
      <c r="V386" s="606"/>
      <c r="W386" s="606"/>
      <c r="X386" s="606"/>
      <c r="Y386" s="606"/>
      <c r="Z386" s="606"/>
      <c r="AA386" s="54"/>
      <c r="AB386" s="54"/>
      <c r="AC386" s="54"/>
    </row>
    <row r="387" spans="1:68" ht="16.5" customHeight="1">
      <c r="A387" s="580" t="s">
        <v>614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65"/>
      <c r="AB387" s="65"/>
      <c r="AC387" s="79"/>
    </row>
    <row r="388" spans="1:68" ht="14.25" customHeight="1">
      <c r="A388" s="581" t="s">
        <v>78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66"/>
      <c r="AB388" s="66"/>
      <c r="AC388" s="80"/>
    </row>
    <row r="389" spans="1:68" ht="27" customHeight="1">
      <c r="A389" s="63" t="s">
        <v>615</v>
      </c>
      <c r="B389" s="63" t="s">
        <v>616</v>
      </c>
      <c r="C389" s="36">
        <v>4301031405</v>
      </c>
      <c r="D389" s="582">
        <v>4680115886100</v>
      </c>
      <c r="E389" s="58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4"/>
      <c r="R389" s="584"/>
      <c r="S389" s="584"/>
      <c r="T389" s="5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customHeight="1">
      <c r="A390" s="63" t="s">
        <v>618</v>
      </c>
      <c r="B390" s="63" t="s">
        <v>619</v>
      </c>
      <c r="C390" s="36">
        <v>4301031382</v>
      </c>
      <c r="D390" s="582">
        <v>4680115886117</v>
      </c>
      <c r="E390" s="58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4"/>
      <c r="R390" s="584"/>
      <c r="S390" s="584"/>
      <c r="T390" s="58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customHeight="1">
      <c r="A391" s="63" t="s">
        <v>618</v>
      </c>
      <c r="B391" s="63" t="s">
        <v>621</v>
      </c>
      <c r="C391" s="36">
        <v>4301031406</v>
      </c>
      <c r="D391" s="582">
        <v>4680115886117</v>
      </c>
      <c r="E391" s="58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4"/>
      <c r="R391" s="584"/>
      <c r="S391" s="584"/>
      <c r="T391" s="58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>
      <c r="A392" s="63" t="s">
        <v>622</v>
      </c>
      <c r="B392" s="63" t="s">
        <v>623</v>
      </c>
      <c r="C392" s="36">
        <v>4301031402</v>
      </c>
      <c r="D392" s="582">
        <v>4680115886124</v>
      </c>
      <c r="E392" s="58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4"/>
      <c r="R392" s="584"/>
      <c r="S392" s="584"/>
      <c r="T392" s="58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customHeight="1">
      <c r="A393" s="63" t="s">
        <v>625</v>
      </c>
      <c r="B393" s="63" t="s">
        <v>626</v>
      </c>
      <c r="C393" s="36">
        <v>4301031366</v>
      </c>
      <c r="D393" s="582">
        <v>4680115883147</v>
      </c>
      <c r="E393" s="58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4"/>
      <c r="R393" s="584"/>
      <c r="S393" s="584"/>
      <c r="T393" s="58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customHeight="1">
      <c r="A394" s="63" t="s">
        <v>627</v>
      </c>
      <c r="B394" s="63" t="s">
        <v>628</v>
      </c>
      <c r="C394" s="36">
        <v>4301031362</v>
      </c>
      <c r="D394" s="582">
        <v>4607091384338</v>
      </c>
      <c r="E394" s="58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4"/>
      <c r="R394" s="584"/>
      <c r="S394" s="584"/>
      <c r="T394" s="58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customHeight="1">
      <c r="A395" s="63" t="s">
        <v>629</v>
      </c>
      <c r="B395" s="63" t="s">
        <v>630</v>
      </c>
      <c r="C395" s="36">
        <v>4301031361</v>
      </c>
      <c r="D395" s="582">
        <v>4607091389524</v>
      </c>
      <c r="E395" s="58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4"/>
      <c r="R395" s="584"/>
      <c r="S395" s="584"/>
      <c r="T395" s="58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customHeight="1">
      <c r="A396" s="63" t="s">
        <v>632</v>
      </c>
      <c r="B396" s="63" t="s">
        <v>633</v>
      </c>
      <c r="C396" s="36">
        <v>4301031364</v>
      </c>
      <c r="D396" s="582">
        <v>4680115883161</v>
      </c>
      <c r="E396" s="58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4"/>
      <c r="R396" s="584"/>
      <c r="S396" s="584"/>
      <c r="T396" s="58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635</v>
      </c>
      <c r="B397" s="63" t="s">
        <v>636</v>
      </c>
      <c r="C397" s="36">
        <v>4301031358</v>
      </c>
      <c r="D397" s="582">
        <v>4607091389531</v>
      </c>
      <c r="E397" s="58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4"/>
      <c r="R397" s="584"/>
      <c r="S397" s="584"/>
      <c r="T397" s="58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customHeight="1">
      <c r="A398" s="63" t="s">
        <v>638</v>
      </c>
      <c r="B398" s="63" t="s">
        <v>639</v>
      </c>
      <c r="C398" s="36">
        <v>4301031360</v>
      </c>
      <c r="D398" s="582">
        <v>4607091384345</v>
      </c>
      <c r="E398" s="58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4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4"/>
      <c r="R398" s="584"/>
      <c r="S398" s="584"/>
      <c r="T398" s="58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>
      <c r="A399" s="589"/>
      <c r="B399" s="589"/>
      <c r="C399" s="589"/>
      <c r="D399" s="589"/>
      <c r="E399" s="589"/>
      <c r="F399" s="589"/>
      <c r="G399" s="589"/>
      <c r="H399" s="589"/>
      <c r="I399" s="589"/>
      <c r="J399" s="589"/>
      <c r="K399" s="589"/>
      <c r="L399" s="589"/>
      <c r="M399" s="589"/>
      <c r="N399" s="589"/>
      <c r="O399" s="590"/>
      <c r="P399" s="586" t="s">
        <v>40</v>
      </c>
      <c r="Q399" s="587"/>
      <c r="R399" s="587"/>
      <c r="S399" s="587"/>
      <c r="T399" s="587"/>
      <c r="U399" s="587"/>
      <c r="V399" s="58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>
      <c r="A400" s="589"/>
      <c r="B400" s="589"/>
      <c r="C400" s="589"/>
      <c r="D400" s="589"/>
      <c r="E400" s="589"/>
      <c r="F400" s="589"/>
      <c r="G400" s="589"/>
      <c r="H400" s="589"/>
      <c r="I400" s="589"/>
      <c r="J400" s="589"/>
      <c r="K400" s="589"/>
      <c r="L400" s="589"/>
      <c r="M400" s="589"/>
      <c r="N400" s="589"/>
      <c r="O400" s="590"/>
      <c r="P400" s="586" t="s">
        <v>40</v>
      </c>
      <c r="Q400" s="587"/>
      <c r="R400" s="587"/>
      <c r="S400" s="587"/>
      <c r="T400" s="587"/>
      <c r="U400" s="587"/>
      <c r="V400" s="58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>
      <c r="A401" s="581" t="s">
        <v>85</v>
      </c>
      <c r="B401" s="581"/>
      <c r="C401" s="581"/>
      <c r="D401" s="581"/>
      <c r="E401" s="581"/>
      <c r="F401" s="581"/>
      <c r="G401" s="581"/>
      <c r="H401" s="581"/>
      <c r="I401" s="581"/>
      <c r="J401" s="581"/>
      <c r="K401" s="581"/>
      <c r="L401" s="581"/>
      <c r="M401" s="581"/>
      <c r="N401" s="581"/>
      <c r="O401" s="581"/>
      <c r="P401" s="581"/>
      <c r="Q401" s="581"/>
      <c r="R401" s="581"/>
      <c r="S401" s="581"/>
      <c r="T401" s="581"/>
      <c r="U401" s="581"/>
      <c r="V401" s="581"/>
      <c r="W401" s="581"/>
      <c r="X401" s="581"/>
      <c r="Y401" s="581"/>
      <c r="Z401" s="581"/>
      <c r="AA401" s="66"/>
      <c r="AB401" s="66"/>
      <c r="AC401" s="80"/>
    </row>
    <row r="402" spans="1:68" ht="27" customHeight="1">
      <c r="A402" s="63" t="s">
        <v>640</v>
      </c>
      <c r="B402" s="63" t="s">
        <v>641</v>
      </c>
      <c r="C402" s="36">
        <v>4301051284</v>
      </c>
      <c r="D402" s="582">
        <v>4607091384352</v>
      </c>
      <c r="E402" s="58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4"/>
      <c r="R402" s="584"/>
      <c r="S402" s="584"/>
      <c r="T402" s="58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643</v>
      </c>
      <c r="B403" s="63" t="s">
        <v>644</v>
      </c>
      <c r="C403" s="36">
        <v>4301051431</v>
      </c>
      <c r="D403" s="582">
        <v>4607091389654</v>
      </c>
      <c r="E403" s="58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4"/>
      <c r="R403" s="584"/>
      <c r="S403" s="584"/>
      <c r="T403" s="58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89"/>
      <c r="B404" s="589"/>
      <c r="C404" s="589"/>
      <c r="D404" s="589"/>
      <c r="E404" s="589"/>
      <c r="F404" s="589"/>
      <c r="G404" s="589"/>
      <c r="H404" s="589"/>
      <c r="I404" s="589"/>
      <c r="J404" s="589"/>
      <c r="K404" s="589"/>
      <c r="L404" s="589"/>
      <c r="M404" s="589"/>
      <c r="N404" s="589"/>
      <c r="O404" s="590"/>
      <c r="P404" s="586" t="s">
        <v>40</v>
      </c>
      <c r="Q404" s="587"/>
      <c r="R404" s="587"/>
      <c r="S404" s="587"/>
      <c r="T404" s="587"/>
      <c r="U404" s="587"/>
      <c r="V404" s="58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80" t="s">
        <v>646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65"/>
      <c r="AB406" s="65"/>
      <c r="AC406" s="79"/>
    </row>
    <row r="407" spans="1:68" ht="14.25" customHeight="1">
      <c r="A407" s="581" t="s">
        <v>150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66"/>
      <c r="AB407" s="66"/>
      <c r="AC407" s="80"/>
    </row>
    <row r="408" spans="1:68" ht="27" customHeight="1">
      <c r="A408" s="63" t="s">
        <v>647</v>
      </c>
      <c r="B408" s="63" t="s">
        <v>648</v>
      </c>
      <c r="C408" s="36">
        <v>4301020319</v>
      </c>
      <c r="D408" s="582">
        <v>4680115885240</v>
      </c>
      <c r="E408" s="58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4"/>
      <c r="R408" s="584"/>
      <c r="S408" s="584"/>
      <c r="T408" s="58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650</v>
      </c>
      <c r="B409" s="63" t="s">
        <v>651</v>
      </c>
      <c r="C409" s="36">
        <v>4301020315</v>
      </c>
      <c r="D409" s="582">
        <v>4607091389364</v>
      </c>
      <c r="E409" s="582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64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4"/>
      <c r="R409" s="584"/>
      <c r="S409" s="584"/>
      <c r="T409" s="585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>
      <c r="A412" s="581" t="s">
        <v>78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66"/>
      <c r="AB412" s="66"/>
      <c r="AC412" s="80"/>
    </row>
    <row r="413" spans="1:68" ht="27" customHeight="1">
      <c r="A413" s="63" t="s">
        <v>653</v>
      </c>
      <c r="B413" s="63" t="s">
        <v>654</v>
      </c>
      <c r="C413" s="36">
        <v>4301031403</v>
      </c>
      <c r="D413" s="582">
        <v>4680115886094</v>
      </c>
      <c r="E413" s="582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4"/>
      <c r="R413" s="584"/>
      <c r="S413" s="584"/>
      <c r="T413" s="58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656</v>
      </c>
      <c r="B414" s="63" t="s">
        <v>657</v>
      </c>
      <c r="C414" s="36">
        <v>4301031363</v>
      </c>
      <c r="D414" s="582">
        <v>4607091389425</v>
      </c>
      <c r="E414" s="582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4"/>
      <c r="R414" s="584"/>
      <c r="S414" s="584"/>
      <c r="T414" s="58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4301031373</v>
      </c>
      <c r="D415" s="582">
        <v>4680115880771</v>
      </c>
      <c r="E415" s="582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4"/>
      <c r="R415" s="584"/>
      <c r="S415" s="584"/>
      <c r="T415" s="58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662</v>
      </c>
      <c r="B416" s="63" t="s">
        <v>663</v>
      </c>
      <c r="C416" s="36">
        <v>4301031359</v>
      </c>
      <c r="D416" s="582">
        <v>4607091389500</v>
      </c>
      <c r="E416" s="582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4"/>
      <c r="R416" s="584"/>
      <c r="S416" s="584"/>
      <c r="T416" s="585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>
      <c r="A418" s="589"/>
      <c r="B418" s="589"/>
      <c r="C418" s="589"/>
      <c r="D418" s="589"/>
      <c r="E418" s="589"/>
      <c r="F418" s="589"/>
      <c r="G418" s="589"/>
      <c r="H418" s="589"/>
      <c r="I418" s="589"/>
      <c r="J418" s="589"/>
      <c r="K418" s="589"/>
      <c r="L418" s="589"/>
      <c r="M418" s="589"/>
      <c r="N418" s="589"/>
      <c r="O418" s="590"/>
      <c r="P418" s="586" t="s">
        <v>40</v>
      </c>
      <c r="Q418" s="587"/>
      <c r="R418" s="587"/>
      <c r="S418" s="587"/>
      <c r="T418" s="587"/>
      <c r="U418" s="587"/>
      <c r="V418" s="588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>
      <c r="A419" s="580" t="s">
        <v>664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65"/>
      <c r="AB419" s="65"/>
      <c r="AC419" s="79"/>
    </row>
    <row r="420" spans="1:68" ht="14.25" customHeight="1">
      <c r="A420" s="581" t="s">
        <v>78</v>
      </c>
      <c r="B420" s="581"/>
      <c r="C420" s="581"/>
      <c r="D420" s="581"/>
      <c r="E420" s="581"/>
      <c r="F420" s="581"/>
      <c r="G420" s="581"/>
      <c r="H420" s="581"/>
      <c r="I420" s="581"/>
      <c r="J420" s="581"/>
      <c r="K420" s="581"/>
      <c r="L420" s="581"/>
      <c r="M420" s="581"/>
      <c r="N420" s="581"/>
      <c r="O420" s="581"/>
      <c r="P420" s="581"/>
      <c r="Q420" s="581"/>
      <c r="R420" s="581"/>
      <c r="S420" s="581"/>
      <c r="T420" s="581"/>
      <c r="U420" s="581"/>
      <c r="V420" s="581"/>
      <c r="W420" s="581"/>
      <c r="X420" s="581"/>
      <c r="Y420" s="581"/>
      <c r="Z420" s="581"/>
      <c r="AA420" s="66"/>
      <c r="AB420" s="66"/>
      <c r="AC420" s="80"/>
    </row>
    <row r="421" spans="1:68" ht="27" customHeight="1">
      <c r="A421" s="63" t="s">
        <v>665</v>
      </c>
      <c r="B421" s="63" t="s">
        <v>666</v>
      </c>
      <c r="C421" s="36">
        <v>4301031347</v>
      </c>
      <c r="D421" s="582">
        <v>4680115885110</v>
      </c>
      <c r="E421" s="582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4"/>
      <c r="R421" s="584"/>
      <c r="S421" s="584"/>
      <c r="T421" s="58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>
      <c r="A422" s="589"/>
      <c r="B422" s="589"/>
      <c r="C422" s="589"/>
      <c r="D422" s="589"/>
      <c r="E422" s="589"/>
      <c r="F422" s="589"/>
      <c r="G422" s="589"/>
      <c r="H422" s="589"/>
      <c r="I422" s="589"/>
      <c r="J422" s="589"/>
      <c r="K422" s="589"/>
      <c r="L422" s="589"/>
      <c r="M422" s="589"/>
      <c r="N422" s="589"/>
      <c r="O422" s="590"/>
      <c r="P422" s="586" t="s">
        <v>40</v>
      </c>
      <c r="Q422" s="587"/>
      <c r="R422" s="587"/>
      <c r="S422" s="587"/>
      <c r="T422" s="587"/>
      <c r="U422" s="587"/>
      <c r="V422" s="588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>
      <c r="A424" s="580" t="s">
        <v>668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65"/>
      <c r="AB424" s="65"/>
      <c r="AC424" s="79"/>
    </row>
    <row r="425" spans="1:68" ht="14.25" customHeight="1">
      <c r="A425" s="581" t="s">
        <v>78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66"/>
      <c r="AB425" s="66"/>
      <c r="AC425" s="80"/>
    </row>
    <row r="426" spans="1:68" ht="27" customHeight="1">
      <c r="A426" s="63" t="s">
        <v>669</v>
      </c>
      <c r="B426" s="63" t="s">
        <v>670</v>
      </c>
      <c r="C426" s="36">
        <v>4301031261</v>
      </c>
      <c r="D426" s="582">
        <v>4680115885103</v>
      </c>
      <c r="E426" s="582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6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4"/>
      <c r="R426" s="584"/>
      <c r="S426" s="584"/>
      <c r="T426" s="58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>
      <c r="A427" s="589"/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90"/>
      <c r="P427" s="586" t="s">
        <v>40</v>
      </c>
      <c r="Q427" s="587"/>
      <c r="R427" s="587"/>
      <c r="S427" s="587"/>
      <c r="T427" s="587"/>
      <c r="U427" s="587"/>
      <c r="V427" s="588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>
      <c r="A429" s="606" t="s">
        <v>672</v>
      </c>
      <c r="B429" s="606"/>
      <c r="C429" s="606"/>
      <c r="D429" s="606"/>
      <c r="E429" s="606"/>
      <c r="F429" s="606"/>
      <c r="G429" s="606"/>
      <c r="H429" s="606"/>
      <c r="I429" s="606"/>
      <c r="J429" s="606"/>
      <c r="K429" s="606"/>
      <c r="L429" s="606"/>
      <c r="M429" s="606"/>
      <c r="N429" s="606"/>
      <c r="O429" s="606"/>
      <c r="P429" s="606"/>
      <c r="Q429" s="606"/>
      <c r="R429" s="606"/>
      <c r="S429" s="606"/>
      <c r="T429" s="606"/>
      <c r="U429" s="606"/>
      <c r="V429" s="606"/>
      <c r="W429" s="606"/>
      <c r="X429" s="606"/>
      <c r="Y429" s="606"/>
      <c r="Z429" s="606"/>
      <c r="AA429" s="54"/>
      <c r="AB429" s="54"/>
      <c r="AC429" s="54"/>
    </row>
    <row r="430" spans="1:68" ht="16.5" customHeight="1">
      <c r="A430" s="580" t="s">
        <v>672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65"/>
      <c r="AB430" s="65"/>
      <c r="AC430" s="79"/>
    </row>
    <row r="431" spans="1:68" ht="14.25" customHeight="1">
      <c r="A431" s="581" t="s">
        <v>114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66"/>
      <c r="AB431" s="66"/>
      <c r="AC431" s="80"/>
    </row>
    <row r="432" spans="1:68" ht="27" customHeight="1">
      <c r="A432" s="63" t="s">
        <v>673</v>
      </c>
      <c r="B432" s="63" t="s">
        <v>674</v>
      </c>
      <c r="C432" s="36">
        <v>4301011795</v>
      </c>
      <c r="D432" s="582">
        <v>4607091389067</v>
      </c>
      <c r="E432" s="58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4"/>
      <c r="R432" s="584"/>
      <c r="S432" s="584"/>
      <c r="T432" s="58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customHeight="1">
      <c r="A433" s="63" t="s">
        <v>676</v>
      </c>
      <c r="B433" s="63" t="s">
        <v>677</v>
      </c>
      <c r="C433" s="36">
        <v>4301011961</v>
      </c>
      <c r="D433" s="582">
        <v>4680115885271</v>
      </c>
      <c r="E433" s="58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4"/>
      <c r="R433" s="584"/>
      <c r="S433" s="584"/>
      <c r="T433" s="58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>
      <c r="A434" s="63" t="s">
        <v>679</v>
      </c>
      <c r="B434" s="63" t="s">
        <v>680</v>
      </c>
      <c r="C434" s="36">
        <v>4301011376</v>
      </c>
      <c r="D434" s="582">
        <v>4680115885226</v>
      </c>
      <c r="E434" s="58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4"/>
      <c r="R434" s="584"/>
      <c r="S434" s="584"/>
      <c r="T434" s="585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customHeight="1">
      <c r="A435" s="63" t="s">
        <v>682</v>
      </c>
      <c r="B435" s="63" t="s">
        <v>683</v>
      </c>
      <c r="C435" s="36">
        <v>4301012145</v>
      </c>
      <c r="D435" s="582">
        <v>4607091383522</v>
      </c>
      <c r="E435" s="58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32" t="s">
        <v>684</v>
      </c>
      <c r="Q435" s="584"/>
      <c r="R435" s="584"/>
      <c r="S435" s="584"/>
      <c r="T435" s="58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customHeight="1">
      <c r="A436" s="63" t="s">
        <v>686</v>
      </c>
      <c r="B436" s="63" t="s">
        <v>687</v>
      </c>
      <c r="C436" s="36">
        <v>4301011774</v>
      </c>
      <c r="D436" s="582">
        <v>4680115884502</v>
      </c>
      <c r="E436" s="58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4"/>
      <c r="R436" s="584"/>
      <c r="S436" s="584"/>
      <c r="T436" s="58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>
      <c r="A437" s="63" t="s">
        <v>689</v>
      </c>
      <c r="B437" s="63" t="s">
        <v>690</v>
      </c>
      <c r="C437" s="36">
        <v>4301011771</v>
      </c>
      <c r="D437" s="582">
        <v>4607091389104</v>
      </c>
      <c r="E437" s="58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3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4"/>
      <c r="R437" s="584"/>
      <c r="S437" s="584"/>
      <c r="T437" s="58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customHeight="1">
      <c r="A438" s="63" t="s">
        <v>692</v>
      </c>
      <c r="B438" s="63" t="s">
        <v>693</v>
      </c>
      <c r="C438" s="36">
        <v>4301011799</v>
      </c>
      <c r="D438" s="582">
        <v>4680115884519</v>
      </c>
      <c r="E438" s="582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4"/>
      <c r="R438" s="584"/>
      <c r="S438" s="584"/>
      <c r="T438" s="58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customHeight="1">
      <c r="A439" s="63" t="s">
        <v>695</v>
      </c>
      <c r="B439" s="63" t="s">
        <v>696</v>
      </c>
      <c r="C439" s="36">
        <v>4301012125</v>
      </c>
      <c r="D439" s="582">
        <v>4680115886391</v>
      </c>
      <c r="E439" s="582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6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4"/>
      <c r="R439" s="584"/>
      <c r="S439" s="584"/>
      <c r="T439" s="58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697</v>
      </c>
      <c r="B440" s="63" t="s">
        <v>698</v>
      </c>
      <c r="C440" s="36">
        <v>4301011778</v>
      </c>
      <c r="D440" s="582">
        <v>4680115880603</v>
      </c>
      <c r="E440" s="582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4"/>
      <c r="R440" s="584"/>
      <c r="S440" s="584"/>
      <c r="T440" s="58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>
      <c r="A441" s="63" t="s">
        <v>697</v>
      </c>
      <c r="B441" s="63" t="s">
        <v>699</v>
      </c>
      <c r="C441" s="36">
        <v>4301012035</v>
      </c>
      <c r="D441" s="582">
        <v>4680115880603</v>
      </c>
      <c r="E441" s="582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4"/>
      <c r="R441" s="584"/>
      <c r="S441" s="584"/>
      <c r="T441" s="58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700</v>
      </c>
      <c r="B442" s="63" t="s">
        <v>701</v>
      </c>
      <c r="C442" s="36">
        <v>4301012146</v>
      </c>
      <c r="D442" s="582">
        <v>4607091389999</v>
      </c>
      <c r="E442" s="582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9" t="s">
        <v>702</v>
      </c>
      <c r="Q442" s="584"/>
      <c r="R442" s="584"/>
      <c r="S442" s="584"/>
      <c r="T442" s="58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703</v>
      </c>
      <c r="B443" s="63" t="s">
        <v>704</v>
      </c>
      <c r="C443" s="36">
        <v>4301012036</v>
      </c>
      <c r="D443" s="582">
        <v>4680115882782</v>
      </c>
      <c r="E443" s="58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3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4"/>
      <c r="R443" s="584"/>
      <c r="S443" s="584"/>
      <c r="T443" s="58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>
      <c r="A444" s="63" t="s">
        <v>705</v>
      </c>
      <c r="B444" s="63" t="s">
        <v>706</v>
      </c>
      <c r="C444" s="36">
        <v>4301012050</v>
      </c>
      <c r="D444" s="582">
        <v>4680115885479</v>
      </c>
      <c r="E444" s="582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4"/>
      <c r="R444" s="584"/>
      <c r="S444" s="584"/>
      <c r="T444" s="58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707</v>
      </c>
      <c r="B445" s="63" t="s">
        <v>708</v>
      </c>
      <c r="C445" s="36">
        <v>4301011784</v>
      </c>
      <c r="D445" s="582">
        <v>4607091389982</v>
      </c>
      <c r="E445" s="582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4"/>
      <c r="R445" s="584"/>
      <c r="S445" s="584"/>
      <c r="T445" s="58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707</v>
      </c>
      <c r="B446" s="63" t="s">
        <v>709</v>
      </c>
      <c r="C446" s="36">
        <v>4301012034</v>
      </c>
      <c r="D446" s="582">
        <v>4607091389982</v>
      </c>
      <c r="E446" s="582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4"/>
      <c r="R446" s="584"/>
      <c r="S446" s="584"/>
      <c r="T446" s="58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>
      <c r="A447" s="589"/>
      <c r="B447" s="589"/>
      <c r="C447" s="589"/>
      <c r="D447" s="589"/>
      <c r="E447" s="589"/>
      <c r="F447" s="589"/>
      <c r="G447" s="589"/>
      <c r="H447" s="589"/>
      <c r="I447" s="589"/>
      <c r="J447" s="589"/>
      <c r="K447" s="589"/>
      <c r="L447" s="589"/>
      <c r="M447" s="589"/>
      <c r="N447" s="589"/>
      <c r="O447" s="590"/>
      <c r="P447" s="586" t="s">
        <v>40</v>
      </c>
      <c r="Q447" s="587"/>
      <c r="R447" s="587"/>
      <c r="S447" s="587"/>
      <c r="T447" s="587"/>
      <c r="U447" s="587"/>
      <c r="V447" s="588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>
      <c r="A448" s="589"/>
      <c r="B448" s="589"/>
      <c r="C448" s="589"/>
      <c r="D448" s="589"/>
      <c r="E448" s="589"/>
      <c r="F448" s="589"/>
      <c r="G448" s="589"/>
      <c r="H448" s="589"/>
      <c r="I448" s="589"/>
      <c r="J448" s="589"/>
      <c r="K448" s="589"/>
      <c r="L448" s="589"/>
      <c r="M448" s="589"/>
      <c r="N448" s="589"/>
      <c r="O448" s="590"/>
      <c r="P448" s="586" t="s">
        <v>40</v>
      </c>
      <c r="Q448" s="587"/>
      <c r="R448" s="587"/>
      <c r="S448" s="587"/>
      <c r="T448" s="587"/>
      <c r="U448" s="587"/>
      <c r="V448" s="588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customHeight="1">
      <c r="A449" s="581" t="s">
        <v>150</v>
      </c>
      <c r="B449" s="581"/>
      <c r="C449" s="581"/>
      <c r="D449" s="581"/>
      <c r="E449" s="581"/>
      <c r="F449" s="581"/>
      <c r="G449" s="581"/>
      <c r="H449" s="581"/>
      <c r="I449" s="581"/>
      <c r="J449" s="581"/>
      <c r="K449" s="581"/>
      <c r="L449" s="581"/>
      <c r="M449" s="581"/>
      <c r="N449" s="581"/>
      <c r="O449" s="581"/>
      <c r="P449" s="581"/>
      <c r="Q449" s="581"/>
      <c r="R449" s="581"/>
      <c r="S449" s="581"/>
      <c r="T449" s="581"/>
      <c r="U449" s="581"/>
      <c r="V449" s="581"/>
      <c r="W449" s="581"/>
      <c r="X449" s="581"/>
      <c r="Y449" s="581"/>
      <c r="Z449" s="581"/>
      <c r="AA449" s="66"/>
      <c r="AB449" s="66"/>
      <c r="AC449" s="80"/>
    </row>
    <row r="450" spans="1:68" ht="16.5" customHeight="1">
      <c r="A450" s="63" t="s">
        <v>710</v>
      </c>
      <c r="B450" s="63" t="s">
        <v>711</v>
      </c>
      <c r="C450" s="36">
        <v>4301020334</v>
      </c>
      <c r="D450" s="582">
        <v>4607091388930</v>
      </c>
      <c r="E450" s="582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4"/>
      <c r="R450" s="584"/>
      <c r="S450" s="584"/>
      <c r="T450" s="585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>
      <c r="A451" s="63" t="s">
        <v>713</v>
      </c>
      <c r="B451" s="63" t="s">
        <v>714</v>
      </c>
      <c r="C451" s="36">
        <v>4301020384</v>
      </c>
      <c r="D451" s="582">
        <v>4680115886407</v>
      </c>
      <c r="E451" s="582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4"/>
      <c r="R451" s="584"/>
      <c r="S451" s="584"/>
      <c r="T451" s="58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715</v>
      </c>
      <c r="B452" s="63" t="s">
        <v>716</v>
      </c>
      <c r="C452" s="36">
        <v>4301020385</v>
      </c>
      <c r="D452" s="582">
        <v>4680115880054</v>
      </c>
      <c r="E452" s="582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4"/>
      <c r="R452" s="584"/>
      <c r="S452" s="584"/>
      <c r="T452" s="585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>
      <c r="A455" s="581" t="s">
        <v>78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66"/>
      <c r="AB455" s="66"/>
      <c r="AC455" s="80"/>
    </row>
    <row r="456" spans="1:68" ht="27" customHeight="1">
      <c r="A456" s="63" t="s">
        <v>717</v>
      </c>
      <c r="B456" s="63" t="s">
        <v>718</v>
      </c>
      <c r="C456" s="36">
        <v>4301031349</v>
      </c>
      <c r="D456" s="582">
        <v>4680115883116</v>
      </c>
      <c r="E456" s="582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4"/>
      <c r="R456" s="584"/>
      <c r="S456" s="584"/>
      <c r="T456" s="58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>
      <c r="A457" s="63" t="s">
        <v>720</v>
      </c>
      <c r="B457" s="63" t="s">
        <v>721</v>
      </c>
      <c r="C457" s="36">
        <v>4301031350</v>
      </c>
      <c r="D457" s="582">
        <v>4680115883093</v>
      </c>
      <c r="E457" s="58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4"/>
      <c r="R457" s="584"/>
      <c r="S457" s="584"/>
      <c r="T457" s="58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5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0</v>
      </c>
      <c r="BN457" s="78">
        <f t="shared" si="77"/>
        <v>0</v>
      </c>
      <c r="BO457" s="78">
        <f t="shared" si="78"/>
        <v>0</v>
      </c>
      <c r="BP457" s="78">
        <f t="shared" si="79"/>
        <v>0</v>
      </c>
    </row>
    <row r="458" spans="1:68" ht="27" customHeight="1">
      <c r="A458" s="63" t="s">
        <v>723</v>
      </c>
      <c r="B458" s="63" t="s">
        <v>724</v>
      </c>
      <c r="C458" s="36">
        <v>4301031353</v>
      </c>
      <c r="D458" s="582">
        <v>4680115883109</v>
      </c>
      <c r="E458" s="58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1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4"/>
      <c r="R458" s="584"/>
      <c r="S458" s="584"/>
      <c r="T458" s="58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5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0</v>
      </c>
      <c r="BN458" s="78">
        <f t="shared" si="77"/>
        <v>0</v>
      </c>
      <c r="BO458" s="78">
        <f t="shared" si="78"/>
        <v>0</v>
      </c>
      <c r="BP458" s="78">
        <f t="shared" si="79"/>
        <v>0</v>
      </c>
    </row>
    <row r="459" spans="1:68" ht="27" customHeight="1">
      <c r="A459" s="63" t="s">
        <v>726</v>
      </c>
      <c r="B459" s="63" t="s">
        <v>727</v>
      </c>
      <c r="C459" s="36">
        <v>4301031351</v>
      </c>
      <c r="D459" s="582">
        <v>4680115882072</v>
      </c>
      <c r="E459" s="582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4"/>
      <c r="R459" s="584"/>
      <c r="S459" s="584"/>
      <c r="T459" s="58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customHeight="1">
      <c r="A460" s="63" t="s">
        <v>726</v>
      </c>
      <c r="B460" s="63" t="s">
        <v>728</v>
      </c>
      <c r="C460" s="36">
        <v>4301031419</v>
      </c>
      <c r="D460" s="582">
        <v>4680115882072</v>
      </c>
      <c r="E460" s="582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4"/>
      <c r="R460" s="584"/>
      <c r="S460" s="584"/>
      <c r="T460" s="58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customHeight="1">
      <c r="A461" s="63" t="s">
        <v>729</v>
      </c>
      <c r="B461" s="63" t="s">
        <v>730</v>
      </c>
      <c r="C461" s="36">
        <v>4301031418</v>
      </c>
      <c r="D461" s="582">
        <v>4680115882102</v>
      </c>
      <c r="E461" s="582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4"/>
      <c r="R461" s="584"/>
      <c r="S461" s="584"/>
      <c r="T461" s="58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customHeight="1">
      <c r="A462" s="63" t="s">
        <v>731</v>
      </c>
      <c r="B462" s="63" t="s">
        <v>732</v>
      </c>
      <c r="C462" s="36">
        <v>4301031417</v>
      </c>
      <c r="D462" s="582">
        <v>4680115882096</v>
      </c>
      <c r="E462" s="582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4"/>
      <c r="R462" s="584"/>
      <c r="S462" s="584"/>
      <c r="T462" s="58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>
      <c r="A463" s="589"/>
      <c r="B463" s="589"/>
      <c r="C463" s="589"/>
      <c r="D463" s="589"/>
      <c r="E463" s="589"/>
      <c r="F463" s="589"/>
      <c r="G463" s="589"/>
      <c r="H463" s="589"/>
      <c r="I463" s="589"/>
      <c r="J463" s="589"/>
      <c r="K463" s="589"/>
      <c r="L463" s="589"/>
      <c r="M463" s="589"/>
      <c r="N463" s="589"/>
      <c r="O463" s="590"/>
      <c r="P463" s="586" t="s">
        <v>40</v>
      </c>
      <c r="Q463" s="587"/>
      <c r="R463" s="587"/>
      <c r="S463" s="587"/>
      <c r="T463" s="587"/>
      <c r="U463" s="587"/>
      <c r="V463" s="588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>
      <c r="A464" s="589"/>
      <c r="B464" s="589"/>
      <c r="C464" s="589"/>
      <c r="D464" s="589"/>
      <c r="E464" s="589"/>
      <c r="F464" s="589"/>
      <c r="G464" s="589"/>
      <c r="H464" s="589"/>
      <c r="I464" s="589"/>
      <c r="J464" s="589"/>
      <c r="K464" s="589"/>
      <c r="L464" s="589"/>
      <c r="M464" s="589"/>
      <c r="N464" s="589"/>
      <c r="O464" s="590"/>
      <c r="P464" s="586" t="s">
        <v>40</v>
      </c>
      <c r="Q464" s="587"/>
      <c r="R464" s="587"/>
      <c r="S464" s="587"/>
      <c r="T464" s="587"/>
      <c r="U464" s="587"/>
      <c r="V464" s="588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>
      <c r="A465" s="581" t="s">
        <v>85</v>
      </c>
      <c r="B465" s="581"/>
      <c r="C465" s="581"/>
      <c r="D465" s="581"/>
      <c r="E465" s="581"/>
      <c r="F465" s="581"/>
      <c r="G465" s="581"/>
      <c r="H465" s="581"/>
      <c r="I465" s="581"/>
      <c r="J465" s="581"/>
      <c r="K465" s="581"/>
      <c r="L465" s="581"/>
      <c r="M465" s="581"/>
      <c r="N465" s="581"/>
      <c r="O465" s="581"/>
      <c r="P465" s="581"/>
      <c r="Q465" s="581"/>
      <c r="R465" s="581"/>
      <c r="S465" s="581"/>
      <c r="T465" s="581"/>
      <c r="U465" s="581"/>
      <c r="V465" s="581"/>
      <c r="W465" s="581"/>
      <c r="X465" s="581"/>
      <c r="Y465" s="581"/>
      <c r="Z465" s="581"/>
      <c r="AA465" s="66"/>
      <c r="AB465" s="66"/>
      <c r="AC465" s="80"/>
    </row>
    <row r="466" spans="1:68" ht="16.5" customHeight="1">
      <c r="A466" s="63" t="s">
        <v>733</v>
      </c>
      <c r="B466" s="63" t="s">
        <v>734</v>
      </c>
      <c r="C466" s="36">
        <v>4301051232</v>
      </c>
      <c r="D466" s="582">
        <v>4607091383409</v>
      </c>
      <c r="E466" s="582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4"/>
      <c r="R466" s="584"/>
      <c r="S466" s="584"/>
      <c r="T466" s="585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736</v>
      </c>
      <c r="B467" s="63" t="s">
        <v>737</v>
      </c>
      <c r="C467" s="36">
        <v>4301051233</v>
      </c>
      <c r="D467" s="582">
        <v>4607091383416</v>
      </c>
      <c r="E467" s="582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4"/>
      <c r="R467" s="584"/>
      <c r="S467" s="584"/>
      <c r="T467" s="58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739</v>
      </c>
      <c r="B468" s="63" t="s">
        <v>740</v>
      </c>
      <c r="C468" s="36">
        <v>4301051064</v>
      </c>
      <c r="D468" s="582">
        <v>4680115883536</v>
      </c>
      <c r="E468" s="582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4"/>
      <c r="R468" s="584"/>
      <c r="S468" s="584"/>
      <c r="T468" s="585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606" t="s">
        <v>742</v>
      </c>
      <c r="B471" s="606"/>
      <c r="C471" s="606"/>
      <c r="D471" s="606"/>
      <c r="E471" s="606"/>
      <c r="F471" s="606"/>
      <c r="G471" s="606"/>
      <c r="H471" s="606"/>
      <c r="I471" s="606"/>
      <c r="J471" s="606"/>
      <c r="K471" s="606"/>
      <c r="L471" s="606"/>
      <c r="M471" s="606"/>
      <c r="N471" s="606"/>
      <c r="O471" s="606"/>
      <c r="P471" s="606"/>
      <c r="Q471" s="606"/>
      <c r="R471" s="606"/>
      <c r="S471" s="606"/>
      <c r="T471" s="606"/>
      <c r="U471" s="606"/>
      <c r="V471" s="606"/>
      <c r="W471" s="606"/>
      <c r="X471" s="606"/>
      <c r="Y471" s="606"/>
      <c r="Z471" s="606"/>
      <c r="AA471" s="54"/>
      <c r="AB471" s="54"/>
      <c r="AC471" s="54"/>
    </row>
    <row r="472" spans="1:68" ht="16.5" customHeight="1">
      <c r="A472" s="580" t="s">
        <v>742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65"/>
      <c r="AB472" s="65"/>
      <c r="AC472" s="79"/>
    </row>
    <row r="473" spans="1:68" ht="14.25" customHeight="1">
      <c r="A473" s="581" t="s">
        <v>114</v>
      </c>
      <c r="B473" s="581"/>
      <c r="C473" s="581"/>
      <c r="D473" s="581"/>
      <c r="E473" s="581"/>
      <c r="F473" s="581"/>
      <c r="G473" s="581"/>
      <c r="H473" s="581"/>
      <c r="I473" s="581"/>
      <c r="J473" s="581"/>
      <c r="K473" s="581"/>
      <c r="L473" s="581"/>
      <c r="M473" s="581"/>
      <c r="N473" s="581"/>
      <c r="O473" s="581"/>
      <c r="P473" s="581"/>
      <c r="Q473" s="581"/>
      <c r="R473" s="581"/>
      <c r="S473" s="581"/>
      <c r="T473" s="581"/>
      <c r="U473" s="581"/>
      <c r="V473" s="581"/>
      <c r="W473" s="581"/>
      <c r="X473" s="581"/>
      <c r="Y473" s="581"/>
      <c r="Z473" s="581"/>
      <c r="AA473" s="66"/>
      <c r="AB473" s="66"/>
      <c r="AC473" s="80"/>
    </row>
    <row r="474" spans="1:68" ht="27" customHeight="1">
      <c r="A474" s="63" t="s">
        <v>743</v>
      </c>
      <c r="B474" s="63" t="s">
        <v>744</v>
      </c>
      <c r="C474" s="36">
        <v>4301011763</v>
      </c>
      <c r="D474" s="582">
        <v>4640242181011</v>
      </c>
      <c r="E474" s="582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607" t="s">
        <v>745</v>
      </c>
      <c r="Q474" s="584"/>
      <c r="R474" s="584"/>
      <c r="S474" s="584"/>
      <c r="T474" s="58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747</v>
      </c>
      <c r="B475" s="63" t="s">
        <v>748</v>
      </c>
      <c r="C475" s="36">
        <v>4301011585</v>
      </c>
      <c r="D475" s="582">
        <v>4640242180441</v>
      </c>
      <c r="E475" s="582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608" t="s">
        <v>749</v>
      </c>
      <c r="Q475" s="584"/>
      <c r="R475" s="584"/>
      <c r="S475" s="584"/>
      <c r="T475" s="58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751</v>
      </c>
      <c r="B476" s="63" t="s">
        <v>752</v>
      </c>
      <c r="C476" s="36">
        <v>4301011584</v>
      </c>
      <c r="D476" s="582">
        <v>4640242180564</v>
      </c>
      <c r="E476" s="582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9" t="s">
        <v>753</v>
      </c>
      <c r="Q476" s="584"/>
      <c r="R476" s="584"/>
      <c r="S476" s="584"/>
      <c r="T476" s="585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>
      <c r="A477" s="63" t="s">
        <v>755</v>
      </c>
      <c r="B477" s="63" t="s">
        <v>756</v>
      </c>
      <c r="C477" s="36">
        <v>4301011764</v>
      </c>
      <c r="D477" s="582">
        <v>4640242181189</v>
      </c>
      <c r="E477" s="582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603" t="s">
        <v>757</v>
      </c>
      <c r="Q477" s="584"/>
      <c r="R477" s="584"/>
      <c r="S477" s="584"/>
      <c r="T477" s="58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9"/>
      <c r="B478" s="589"/>
      <c r="C478" s="589"/>
      <c r="D478" s="589"/>
      <c r="E478" s="589"/>
      <c r="F478" s="589"/>
      <c r="G478" s="589"/>
      <c r="H478" s="589"/>
      <c r="I478" s="589"/>
      <c r="J478" s="589"/>
      <c r="K478" s="589"/>
      <c r="L478" s="589"/>
      <c r="M478" s="589"/>
      <c r="N478" s="589"/>
      <c r="O478" s="590"/>
      <c r="P478" s="586" t="s">
        <v>40</v>
      </c>
      <c r="Q478" s="587"/>
      <c r="R478" s="587"/>
      <c r="S478" s="587"/>
      <c r="T478" s="587"/>
      <c r="U478" s="587"/>
      <c r="V478" s="588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>
      <c r="A479" s="589"/>
      <c r="B479" s="589"/>
      <c r="C479" s="589"/>
      <c r="D479" s="589"/>
      <c r="E479" s="589"/>
      <c r="F479" s="589"/>
      <c r="G479" s="589"/>
      <c r="H479" s="589"/>
      <c r="I479" s="589"/>
      <c r="J479" s="589"/>
      <c r="K479" s="589"/>
      <c r="L479" s="589"/>
      <c r="M479" s="589"/>
      <c r="N479" s="589"/>
      <c r="O479" s="590"/>
      <c r="P479" s="586" t="s">
        <v>40</v>
      </c>
      <c r="Q479" s="587"/>
      <c r="R479" s="587"/>
      <c r="S479" s="587"/>
      <c r="T479" s="587"/>
      <c r="U479" s="587"/>
      <c r="V479" s="588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customHeight="1">
      <c r="A480" s="581" t="s">
        <v>150</v>
      </c>
      <c r="B480" s="581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1"/>
      <c r="O480" s="581"/>
      <c r="P480" s="581"/>
      <c r="Q480" s="581"/>
      <c r="R480" s="581"/>
      <c r="S480" s="581"/>
      <c r="T480" s="581"/>
      <c r="U480" s="581"/>
      <c r="V480" s="581"/>
      <c r="W480" s="581"/>
      <c r="X480" s="581"/>
      <c r="Y480" s="581"/>
      <c r="Z480" s="581"/>
      <c r="AA480" s="66"/>
      <c r="AB480" s="66"/>
      <c r="AC480" s="80"/>
    </row>
    <row r="481" spans="1:68" ht="27" customHeight="1">
      <c r="A481" s="63" t="s">
        <v>758</v>
      </c>
      <c r="B481" s="63" t="s">
        <v>759</v>
      </c>
      <c r="C481" s="36">
        <v>4301020269</v>
      </c>
      <c r="D481" s="582">
        <v>4640242180519</v>
      </c>
      <c r="E481" s="582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604" t="s">
        <v>760</v>
      </c>
      <c r="Q481" s="584"/>
      <c r="R481" s="584"/>
      <c r="S481" s="584"/>
      <c r="T481" s="585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758</v>
      </c>
      <c r="B482" s="63" t="s">
        <v>762</v>
      </c>
      <c r="C482" s="36">
        <v>4301020400</v>
      </c>
      <c r="D482" s="582">
        <v>4640242180519</v>
      </c>
      <c r="E482" s="582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05" t="s">
        <v>763</v>
      </c>
      <c r="Q482" s="584"/>
      <c r="R482" s="584"/>
      <c r="S482" s="584"/>
      <c r="T482" s="58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765</v>
      </c>
      <c r="B483" s="63" t="s">
        <v>766</v>
      </c>
      <c r="C483" s="36">
        <v>4301020260</v>
      </c>
      <c r="D483" s="582">
        <v>4640242180526</v>
      </c>
      <c r="E483" s="582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00" t="s">
        <v>767</v>
      </c>
      <c r="Q483" s="584"/>
      <c r="R483" s="584"/>
      <c r="S483" s="584"/>
      <c r="T483" s="58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768</v>
      </c>
      <c r="B484" s="63" t="s">
        <v>769</v>
      </c>
      <c r="C484" s="36">
        <v>4301020295</v>
      </c>
      <c r="D484" s="582">
        <v>4640242181363</v>
      </c>
      <c r="E484" s="582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601" t="s">
        <v>770</v>
      </c>
      <c r="Q484" s="584"/>
      <c r="R484" s="584"/>
      <c r="S484" s="584"/>
      <c r="T484" s="58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>
      <c r="A486" s="589"/>
      <c r="B486" s="589"/>
      <c r="C486" s="589"/>
      <c r="D486" s="589"/>
      <c r="E486" s="589"/>
      <c r="F486" s="589"/>
      <c r="G486" s="589"/>
      <c r="H486" s="589"/>
      <c r="I486" s="589"/>
      <c r="J486" s="589"/>
      <c r="K486" s="589"/>
      <c r="L486" s="589"/>
      <c r="M486" s="589"/>
      <c r="N486" s="589"/>
      <c r="O486" s="590"/>
      <c r="P486" s="586" t="s">
        <v>40</v>
      </c>
      <c r="Q486" s="587"/>
      <c r="R486" s="587"/>
      <c r="S486" s="587"/>
      <c r="T486" s="587"/>
      <c r="U486" s="587"/>
      <c r="V486" s="588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customHeight="1">
      <c r="A487" s="581" t="s">
        <v>78</v>
      </c>
      <c r="B487" s="581"/>
      <c r="C487" s="581"/>
      <c r="D487" s="581"/>
      <c r="E487" s="581"/>
      <c r="F487" s="581"/>
      <c r="G487" s="581"/>
      <c r="H487" s="581"/>
      <c r="I487" s="581"/>
      <c r="J487" s="581"/>
      <c r="K487" s="581"/>
      <c r="L487" s="581"/>
      <c r="M487" s="581"/>
      <c r="N487" s="581"/>
      <c r="O487" s="581"/>
      <c r="P487" s="581"/>
      <c r="Q487" s="581"/>
      <c r="R487" s="581"/>
      <c r="S487" s="581"/>
      <c r="T487" s="581"/>
      <c r="U487" s="581"/>
      <c r="V487" s="581"/>
      <c r="W487" s="581"/>
      <c r="X487" s="581"/>
      <c r="Y487" s="581"/>
      <c r="Z487" s="581"/>
      <c r="AA487" s="66"/>
      <c r="AB487" s="66"/>
      <c r="AC487" s="80"/>
    </row>
    <row r="488" spans="1:68" ht="27" customHeight="1">
      <c r="A488" s="63" t="s">
        <v>772</v>
      </c>
      <c r="B488" s="63" t="s">
        <v>773</v>
      </c>
      <c r="C488" s="36">
        <v>4301031280</v>
      </c>
      <c r="D488" s="582">
        <v>4640242180816</v>
      </c>
      <c r="E488" s="582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602" t="s">
        <v>774</v>
      </c>
      <c r="Q488" s="584"/>
      <c r="R488" s="584"/>
      <c r="S488" s="584"/>
      <c r="T488" s="58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776</v>
      </c>
      <c r="B489" s="63" t="s">
        <v>777</v>
      </c>
      <c r="C489" s="36">
        <v>4301031244</v>
      </c>
      <c r="D489" s="582">
        <v>4640242180595</v>
      </c>
      <c r="E489" s="582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597" t="s">
        <v>778</v>
      </c>
      <c r="Q489" s="584"/>
      <c r="R489" s="584"/>
      <c r="S489" s="584"/>
      <c r="T489" s="58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89"/>
      <c r="B490" s="589"/>
      <c r="C490" s="589"/>
      <c r="D490" s="589"/>
      <c r="E490" s="589"/>
      <c r="F490" s="589"/>
      <c r="G490" s="589"/>
      <c r="H490" s="589"/>
      <c r="I490" s="589"/>
      <c r="J490" s="589"/>
      <c r="K490" s="589"/>
      <c r="L490" s="589"/>
      <c r="M490" s="589"/>
      <c r="N490" s="589"/>
      <c r="O490" s="590"/>
      <c r="P490" s="586" t="s">
        <v>40</v>
      </c>
      <c r="Q490" s="587"/>
      <c r="R490" s="587"/>
      <c r="S490" s="587"/>
      <c r="T490" s="587"/>
      <c r="U490" s="587"/>
      <c r="V490" s="58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81" t="s">
        <v>85</v>
      </c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1"/>
      <c r="P492" s="581"/>
      <c r="Q492" s="581"/>
      <c r="R492" s="581"/>
      <c r="S492" s="581"/>
      <c r="T492" s="581"/>
      <c r="U492" s="581"/>
      <c r="V492" s="581"/>
      <c r="W492" s="581"/>
      <c r="X492" s="581"/>
      <c r="Y492" s="581"/>
      <c r="Z492" s="581"/>
      <c r="AA492" s="66"/>
      <c r="AB492" s="66"/>
      <c r="AC492" s="80"/>
    </row>
    <row r="493" spans="1:68" ht="27" customHeight="1">
      <c r="A493" s="63" t="s">
        <v>780</v>
      </c>
      <c r="B493" s="63" t="s">
        <v>781</v>
      </c>
      <c r="C493" s="36">
        <v>4301052046</v>
      </c>
      <c r="D493" s="582">
        <v>4640242180533</v>
      </c>
      <c r="E493" s="582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598" t="s">
        <v>782</v>
      </c>
      <c r="Q493" s="584"/>
      <c r="R493" s="584"/>
      <c r="S493" s="584"/>
      <c r="T493" s="58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784</v>
      </c>
      <c r="B494" s="63" t="s">
        <v>785</v>
      </c>
      <c r="C494" s="36">
        <v>4301051920</v>
      </c>
      <c r="D494" s="582">
        <v>4640242181233</v>
      </c>
      <c r="E494" s="582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599" t="s">
        <v>786</v>
      </c>
      <c r="Q494" s="584"/>
      <c r="R494" s="584"/>
      <c r="S494" s="584"/>
      <c r="T494" s="58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89"/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90"/>
      <c r="P495" s="586" t="s">
        <v>40</v>
      </c>
      <c r="Q495" s="587"/>
      <c r="R495" s="587"/>
      <c r="S495" s="587"/>
      <c r="T495" s="587"/>
      <c r="U495" s="587"/>
      <c r="V495" s="58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>
      <c r="A497" s="581" t="s">
        <v>185</v>
      </c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1"/>
      <c r="P497" s="581"/>
      <c r="Q497" s="581"/>
      <c r="R497" s="581"/>
      <c r="S497" s="581"/>
      <c r="T497" s="581"/>
      <c r="U497" s="581"/>
      <c r="V497" s="581"/>
      <c r="W497" s="581"/>
      <c r="X497" s="581"/>
      <c r="Y497" s="581"/>
      <c r="Z497" s="581"/>
      <c r="AA497" s="66"/>
      <c r="AB497" s="66"/>
      <c r="AC497" s="80"/>
    </row>
    <row r="498" spans="1:68" ht="27" customHeight="1">
      <c r="A498" s="63" t="s">
        <v>787</v>
      </c>
      <c r="B498" s="63" t="s">
        <v>788</v>
      </c>
      <c r="C498" s="36">
        <v>4301060491</v>
      </c>
      <c r="D498" s="582">
        <v>4640242180120</v>
      </c>
      <c r="E498" s="582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95" t="s">
        <v>789</v>
      </c>
      <c r="Q498" s="584"/>
      <c r="R498" s="584"/>
      <c r="S498" s="584"/>
      <c r="T498" s="585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>
      <c r="A499" s="63" t="s">
        <v>791</v>
      </c>
      <c r="B499" s="63" t="s">
        <v>792</v>
      </c>
      <c r="C499" s="36">
        <v>4301060498</v>
      </c>
      <c r="D499" s="582">
        <v>4640242180137</v>
      </c>
      <c r="E499" s="582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596" t="s">
        <v>793</v>
      </c>
      <c r="Q499" s="584"/>
      <c r="R499" s="584"/>
      <c r="S499" s="584"/>
      <c r="T499" s="58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89"/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90"/>
      <c r="P500" s="586" t="s">
        <v>40</v>
      </c>
      <c r="Q500" s="587"/>
      <c r="R500" s="587"/>
      <c r="S500" s="587"/>
      <c r="T500" s="587"/>
      <c r="U500" s="587"/>
      <c r="V500" s="588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customHeight="1">
      <c r="A502" s="580" t="s">
        <v>795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65"/>
      <c r="AB502" s="65"/>
      <c r="AC502" s="79"/>
    </row>
    <row r="503" spans="1:68" ht="14.25" customHeight="1">
      <c r="A503" s="581" t="s">
        <v>150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4301020314</v>
      </c>
      <c r="D504" s="582">
        <v>4640242180090</v>
      </c>
      <c r="E504" s="58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583" t="s">
        <v>798</v>
      </c>
      <c r="Q504" s="584"/>
      <c r="R504" s="584"/>
      <c r="S504" s="584"/>
      <c r="T504" s="58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589"/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90"/>
      <c r="P505" s="586" t="s">
        <v>40</v>
      </c>
      <c r="Q505" s="587"/>
      <c r="R505" s="587"/>
      <c r="S505" s="587"/>
      <c r="T505" s="587"/>
      <c r="U505" s="587"/>
      <c r="V505" s="588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4"/>
      <c r="P507" s="591" t="s">
        <v>33</v>
      </c>
      <c r="Q507" s="592"/>
      <c r="R507" s="592"/>
      <c r="S507" s="592"/>
      <c r="T507" s="592"/>
      <c r="U507" s="592"/>
      <c r="V507" s="59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18040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18044.400000000001</v>
      </c>
      <c r="Z507" s="42"/>
      <c r="AA507" s="67"/>
      <c r="AB507" s="67"/>
      <c r="AC507" s="67"/>
    </row>
    <row r="508" spans="1:68">
      <c r="A508" s="589"/>
      <c r="B508" s="589"/>
      <c r="C508" s="589"/>
      <c r="D508" s="589"/>
      <c r="E508" s="589"/>
      <c r="F508" s="589"/>
      <c r="G508" s="589"/>
      <c r="H508" s="589"/>
      <c r="I508" s="589"/>
      <c r="J508" s="589"/>
      <c r="K508" s="589"/>
      <c r="L508" s="589"/>
      <c r="M508" s="589"/>
      <c r="N508" s="589"/>
      <c r="O508" s="594"/>
      <c r="P508" s="591" t="s">
        <v>34</v>
      </c>
      <c r="Q508" s="592"/>
      <c r="R508" s="592"/>
      <c r="S508" s="592"/>
      <c r="T508" s="592"/>
      <c r="U508" s="592"/>
      <c r="V508" s="593"/>
      <c r="W508" s="42" t="s">
        <v>0</v>
      </c>
      <c r="X508" s="43">
        <f>IFERROR(SUM(BM22:BM504),"0")</f>
        <v>18853.664615384616</v>
      </c>
      <c r="Y508" s="43">
        <f>IFERROR(SUM(BN22:BN504),"0")</f>
        <v>18858.353999999999</v>
      </c>
      <c r="Z508" s="42"/>
      <c r="AA508" s="67"/>
      <c r="AB508" s="67"/>
      <c r="AC508" s="67"/>
    </row>
    <row r="509" spans="1:68">
      <c r="A509" s="589"/>
      <c r="B509" s="589"/>
      <c r="C509" s="589"/>
      <c r="D509" s="589"/>
      <c r="E509" s="589"/>
      <c r="F509" s="589"/>
      <c r="G509" s="589"/>
      <c r="H509" s="589"/>
      <c r="I509" s="589"/>
      <c r="J509" s="589"/>
      <c r="K509" s="589"/>
      <c r="L509" s="589"/>
      <c r="M509" s="589"/>
      <c r="N509" s="589"/>
      <c r="O509" s="594"/>
      <c r="P509" s="591" t="s">
        <v>35</v>
      </c>
      <c r="Q509" s="592"/>
      <c r="R509" s="592"/>
      <c r="S509" s="592"/>
      <c r="T509" s="592"/>
      <c r="U509" s="592"/>
      <c r="V509" s="59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>
      <c r="A510" s="589"/>
      <c r="B510" s="589"/>
      <c r="C510" s="589"/>
      <c r="D510" s="589"/>
      <c r="E510" s="589"/>
      <c r="F510" s="589"/>
      <c r="G510" s="589"/>
      <c r="H510" s="589"/>
      <c r="I510" s="589"/>
      <c r="J510" s="589"/>
      <c r="K510" s="589"/>
      <c r="L510" s="589"/>
      <c r="M510" s="589"/>
      <c r="N510" s="589"/>
      <c r="O510" s="594"/>
      <c r="P510" s="591" t="s">
        <v>36</v>
      </c>
      <c r="Q510" s="592"/>
      <c r="R510" s="592"/>
      <c r="S510" s="592"/>
      <c r="T510" s="592"/>
      <c r="U510" s="592"/>
      <c r="V510" s="593"/>
      <c r="W510" s="42" t="s">
        <v>0</v>
      </c>
      <c r="X510" s="43">
        <f>GrossWeightTotal+PalletQtyTotal*25</f>
        <v>19603.664615384616</v>
      </c>
      <c r="Y510" s="43">
        <f>GrossWeightTotalR+PalletQtyTotalR*25</f>
        <v>19608.353999999999</v>
      </c>
      <c r="Z510" s="42"/>
      <c r="AA510" s="67"/>
      <c r="AB510" s="67"/>
      <c r="AC510" s="67"/>
    </row>
    <row r="511" spans="1:68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4"/>
      <c r="P511" s="591" t="s">
        <v>37</v>
      </c>
      <c r="Q511" s="592"/>
      <c r="R511" s="592"/>
      <c r="S511" s="592"/>
      <c r="T511" s="592"/>
      <c r="U511" s="592"/>
      <c r="V511" s="59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1633.4358974358975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1634</v>
      </c>
      <c r="Z511" s="42"/>
      <c r="AA511" s="67"/>
      <c r="AB511" s="67"/>
      <c r="AC511" s="67"/>
    </row>
    <row r="512" spans="1:68" ht="14.25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4"/>
      <c r="P512" s="591" t="s">
        <v>38</v>
      </c>
      <c r="Q512" s="592"/>
      <c r="R512" s="592"/>
      <c r="S512" s="592"/>
      <c r="T512" s="592"/>
      <c r="U512" s="592"/>
      <c r="V512" s="59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33.052039999999998</v>
      </c>
      <c r="AA512" s="67"/>
      <c r="AB512" s="67"/>
      <c r="AC512" s="67"/>
    </row>
    <row r="513" spans="1:32" ht="13.5" thickBot="1"/>
    <row r="514" spans="1:32" ht="27" thickTop="1" thickBot="1">
      <c r="A514" s="46" t="s">
        <v>9</v>
      </c>
      <c r="B514" s="85" t="s">
        <v>77</v>
      </c>
      <c r="C514" s="576" t="s">
        <v>112</v>
      </c>
      <c r="D514" s="576" t="s">
        <v>112</v>
      </c>
      <c r="E514" s="576" t="s">
        <v>112</v>
      </c>
      <c r="F514" s="576" t="s">
        <v>112</v>
      </c>
      <c r="G514" s="576" t="s">
        <v>112</v>
      </c>
      <c r="H514" s="576" t="s">
        <v>112</v>
      </c>
      <c r="I514" s="576" t="s">
        <v>269</v>
      </c>
      <c r="J514" s="576" t="s">
        <v>269</v>
      </c>
      <c r="K514" s="576" t="s">
        <v>269</v>
      </c>
      <c r="L514" s="576" t="s">
        <v>269</v>
      </c>
      <c r="M514" s="576" t="s">
        <v>269</v>
      </c>
      <c r="N514" s="577"/>
      <c r="O514" s="576" t="s">
        <v>269</v>
      </c>
      <c r="P514" s="576" t="s">
        <v>269</v>
      </c>
      <c r="Q514" s="576" t="s">
        <v>269</v>
      </c>
      <c r="R514" s="576" t="s">
        <v>269</v>
      </c>
      <c r="S514" s="576" t="s">
        <v>269</v>
      </c>
      <c r="T514" s="576" t="s">
        <v>556</v>
      </c>
      <c r="U514" s="576" t="s">
        <v>556</v>
      </c>
      <c r="V514" s="576" t="s">
        <v>613</v>
      </c>
      <c r="W514" s="576" t="s">
        <v>613</v>
      </c>
      <c r="X514" s="576" t="s">
        <v>613</v>
      </c>
      <c r="Y514" s="576" t="s">
        <v>613</v>
      </c>
      <c r="Z514" s="85" t="s">
        <v>672</v>
      </c>
      <c r="AA514" s="576" t="s">
        <v>742</v>
      </c>
      <c r="AB514" s="576" t="s">
        <v>742</v>
      </c>
      <c r="AC514" s="60"/>
      <c r="AF514" s="1"/>
    </row>
    <row r="515" spans="1:32" ht="14.25" customHeight="1" thickTop="1">
      <c r="A515" s="578" t="s">
        <v>10</v>
      </c>
      <c r="B515" s="576" t="s">
        <v>77</v>
      </c>
      <c r="C515" s="576" t="s">
        <v>113</v>
      </c>
      <c r="D515" s="576" t="s">
        <v>130</v>
      </c>
      <c r="E515" s="576" t="s">
        <v>192</v>
      </c>
      <c r="F515" s="576" t="s">
        <v>215</v>
      </c>
      <c r="G515" s="576" t="s">
        <v>248</v>
      </c>
      <c r="H515" s="576" t="s">
        <v>112</v>
      </c>
      <c r="I515" s="576" t="s">
        <v>270</v>
      </c>
      <c r="J515" s="576" t="s">
        <v>310</v>
      </c>
      <c r="K515" s="576" t="s">
        <v>371</v>
      </c>
      <c r="L515" s="576" t="s">
        <v>413</v>
      </c>
      <c r="M515" s="576" t="s">
        <v>429</v>
      </c>
      <c r="N515" s="1"/>
      <c r="O515" s="576" t="s">
        <v>442</v>
      </c>
      <c r="P515" s="576" t="s">
        <v>452</v>
      </c>
      <c r="Q515" s="576" t="s">
        <v>459</v>
      </c>
      <c r="R515" s="576" t="s">
        <v>464</v>
      </c>
      <c r="S515" s="576" t="s">
        <v>546</v>
      </c>
      <c r="T515" s="576" t="s">
        <v>557</v>
      </c>
      <c r="U515" s="576" t="s">
        <v>591</v>
      </c>
      <c r="V515" s="576" t="s">
        <v>614</v>
      </c>
      <c r="W515" s="576" t="s">
        <v>646</v>
      </c>
      <c r="X515" s="576" t="s">
        <v>664</v>
      </c>
      <c r="Y515" s="576" t="s">
        <v>668</v>
      </c>
      <c r="Z515" s="576" t="s">
        <v>672</v>
      </c>
      <c r="AA515" s="576" t="s">
        <v>742</v>
      </c>
      <c r="AB515" s="576" t="s">
        <v>795</v>
      </c>
      <c r="AC515" s="60"/>
      <c r="AF515" s="1"/>
    </row>
    <row r="516" spans="1:32" ht="13.5" thickBot="1">
      <c r="A516" s="579"/>
      <c r="B516" s="576"/>
      <c r="C516" s="576"/>
      <c r="D516" s="576"/>
      <c r="E516" s="576"/>
      <c r="F516" s="576"/>
      <c r="G516" s="576"/>
      <c r="H516" s="576"/>
      <c r="I516" s="576"/>
      <c r="J516" s="576"/>
      <c r="K516" s="576"/>
      <c r="L516" s="576"/>
      <c r="M516" s="576"/>
      <c r="N516" s="1"/>
      <c r="O516" s="576"/>
      <c r="P516" s="576"/>
      <c r="Q516" s="576"/>
      <c r="R516" s="576"/>
      <c r="S516" s="576"/>
      <c r="T516" s="576"/>
      <c r="U516" s="576"/>
      <c r="V516" s="576"/>
      <c r="W516" s="576"/>
      <c r="X516" s="576"/>
      <c r="Y516" s="576"/>
      <c r="Z516" s="576"/>
      <c r="AA516" s="576"/>
      <c r="AB516" s="576"/>
      <c r="AC516" s="60"/>
      <c r="AF516" s="1"/>
    </row>
    <row r="517" spans="1:32" ht="18" thickTop="1" thickBot="1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52">
        <f>IFERROR(Y89*1,"0")+IFERROR(Y90*1,"0")+IFERROR(Y91*1,"0")+IFERROR(Y95*1,"0")+IFERROR(Y96*1,"0")+IFERROR(Y97*1,"0")+IFERROR(Y98*1,"0")+IFERROR(Y99*1,"0")+IFERROR(Y100*1,"0")</f>
        <v>0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0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7004.4</v>
      </c>
      <c r="S517" s="52">
        <f>IFERROR(Y334*1,"0")+IFERROR(Y335*1,"0")+IFERROR(Y336*1,"0")</f>
        <v>0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11040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800</v>
      </c>
      <c r="H1" s="9"/>
    </row>
    <row r="3" spans="2:8">
      <c r="B3" s="53" t="s">
        <v>801</v>
      </c>
      <c r="C3" s="53" t="s">
        <v>45</v>
      </c>
      <c r="D3" s="53" t="s">
        <v>45</v>
      </c>
      <c r="E3" s="53" t="s">
        <v>45</v>
      </c>
    </row>
    <row r="4" spans="2:8">
      <c r="B4" s="53" t="s">
        <v>802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803</v>
      </c>
      <c r="D6" s="53" t="s">
        <v>804</v>
      </c>
      <c r="E6" s="53" t="s">
        <v>45</v>
      </c>
    </row>
    <row r="8" spans="2:8">
      <c r="B8" s="53" t="s">
        <v>76</v>
      </c>
      <c r="C8" s="53" t="s">
        <v>803</v>
      </c>
      <c r="D8" s="53" t="s">
        <v>45</v>
      </c>
      <c r="E8" s="53" t="s">
        <v>45</v>
      </c>
    </row>
    <row r="10" spans="2:8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2025-07-15T06:07:31Z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