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Симферополь\2025\10,25\03,10,25 Симф мульт\"/>
    </mc:Choice>
  </mc:AlternateContent>
  <xr:revisionPtr revIDLastSave="0" documentId="13_ncr:1_{7C79897C-E2E6-4454-9DA7-76024858C5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W97" i="1"/>
  <c r="Z97" i="1" s="1"/>
  <c r="W99" i="1"/>
  <c r="Z99" i="1" s="1"/>
  <c r="W101" i="1"/>
  <c r="Z101" i="1" s="1"/>
  <c r="W103" i="1"/>
  <c r="Z103" i="1" s="1"/>
  <c r="W105" i="1"/>
  <c r="Z105" i="1" s="1"/>
  <c r="W107" i="1"/>
  <c r="Z107" i="1" s="1"/>
  <c r="W109" i="1"/>
  <c r="Z109" i="1" s="1"/>
  <c r="AD8" i="1"/>
  <c r="W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109" i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7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AK7" i="1" l="1"/>
  <c r="AJ7" i="1"/>
  <c r="AK106" i="1"/>
  <c r="AJ106" i="1"/>
  <c r="AK102" i="1"/>
  <c r="AJ102" i="1"/>
  <c r="AK98" i="1"/>
  <c r="AJ98" i="1"/>
  <c r="AK94" i="1"/>
  <c r="AJ94" i="1"/>
  <c r="AK88" i="1"/>
  <c r="AJ88" i="1"/>
  <c r="AK84" i="1"/>
  <c r="AJ84" i="1"/>
  <c r="AK80" i="1"/>
  <c r="AJ80" i="1"/>
  <c r="AK76" i="1"/>
  <c r="AJ76" i="1"/>
  <c r="AK72" i="1"/>
  <c r="AJ72" i="1"/>
  <c r="AK68" i="1"/>
  <c r="AJ68" i="1"/>
  <c r="AK64" i="1"/>
  <c r="AJ64" i="1"/>
  <c r="AK60" i="1"/>
  <c r="AJ60" i="1"/>
  <c r="AK56" i="1"/>
  <c r="AJ56" i="1"/>
  <c r="AK52" i="1"/>
  <c r="AJ52" i="1"/>
  <c r="AK48" i="1"/>
  <c r="AJ48" i="1"/>
  <c r="AK44" i="1"/>
  <c r="AJ44" i="1"/>
  <c r="AK40" i="1"/>
  <c r="AJ40" i="1"/>
  <c r="AK36" i="1"/>
  <c r="AJ36" i="1"/>
  <c r="AK32" i="1"/>
  <c r="AJ32" i="1"/>
  <c r="AK28" i="1"/>
  <c r="AJ28" i="1"/>
  <c r="AK24" i="1"/>
  <c r="AJ24" i="1"/>
  <c r="AK20" i="1"/>
  <c r="AJ20" i="1"/>
  <c r="AK16" i="1"/>
  <c r="AJ16" i="1"/>
  <c r="AK12" i="1"/>
  <c r="AJ12" i="1"/>
  <c r="AK10" i="1"/>
  <c r="AJ10" i="1"/>
  <c r="AK8" i="1"/>
  <c r="AJ8" i="1"/>
  <c r="W6" i="1"/>
  <c r="Z8" i="1"/>
  <c r="AK108" i="1"/>
  <c r="AJ108" i="1"/>
  <c r="AK104" i="1"/>
  <c r="AJ104" i="1"/>
  <c r="AK100" i="1"/>
  <c r="AJ100" i="1"/>
  <c r="AK96" i="1"/>
  <c r="AJ96" i="1"/>
  <c r="AK92" i="1"/>
  <c r="AJ92" i="1"/>
  <c r="AK90" i="1"/>
  <c r="AJ90" i="1"/>
  <c r="AK86" i="1"/>
  <c r="AJ86" i="1"/>
  <c r="AK82" i="1"/>
  <c r="AJ82" i="1"/>
  <c r="AK78" i="1"/>
  <c r="AJ78" i="1"/>
  <c r="AK74" i="1"/>
  <c r="AJ74" i="1"/>
  <c r="AK70" i="1"/>
  <c r="AJ70" i="1"/>
  <c r="AK66" i="1"/>
  <c r="AJ66" i="1"/>
  <c r="AK62" i="1"/>
  <c r="AJ62" i="1"/>
  <c r="AK58" i="1"/>
  <c r="AJ58" i="1"/>
  <c r="AK54" i="1"/>
  <c r="AJ54" i="1"/>
  <c r="AK50" i="1"/>
  <c r="AJ50" i="1"/>
  <c r="AK46" i="1"/>
  <c r="AJ46" i="1"/>
  <c r="AK42" i="1"/>
  <c r="AJ42" i="1"/>
  <c r="AK38" i="1"/>
  <c r="AJ38" i="1"/>
  <c r="AK34" i="1"/>
  <c r="AJ34" i="1"/>
  <c r="AK30" i="1"/>
  <c r="AJ30" i="1"/>
  <c r="AK26" i="1"/>
  <c r="AJ26" i="1"/>
  <c r="AK22" i="1"/>
  <c r="AJ22" i="1"/>
  <c r="AK18" i="1"/>
  <c r="AJ18" i="1"/>
  <c r="AK14" i="1"/>
  <c r="AJ14" i="1"/>
  <c r="AJ109" i="1"/>
  <c r="AK109" i="1"/>
  <c r="AJ107" i="1"/>
  <c r="AK107" i="1"/>
  <c r="AJ105" i="1"/>
  <c r="AK105" i="1"/>
  <c r="AJ103" i="1"/>
  <c r="AK103" i="1"/>
  <c r="AJ101" i="1"/>
  <c r="AK101" i="1"/>
  <c r="AJ99" i="1"/>
  <c r="AK99" i="1"/>
  <c r="AJ97" i="1"/>
  <c r="AK97" i="1"/>
  <c r="AJ95" i="1"/>
  <c r="AK95" i="1"/>
  <c r="AJ93" i="1"/>
  <c r="AK93" i="1"/>
  <c r="AJ91" i="1"/>
  <c r="AK91" i="1"/>
  <c r="AJ89" i="1"/>
  <c r="AK89" i="1"/>
  <c r="AJ87" i="1"/>
  <c r="AK87" i="1"/>
  <c r="AJ85" i="1"/>
  <c r="AK85" i="1"/>
  <c r="AJ83" i="1"/>
  <c r="AK83" i="1"/>
  <c r="AJ81" i="1"/>
  <c r="AK81" i="1"/>
  <c r="AJ79" i="1"/>
  <c r="AK79" i="1"/>
  <c r="AJ77" i="1"/>
  <c r="AK77" i="1"/>
  <c r="AJ75" i="1"/>
  <c r="AK75" i="1"/>
  <c r="AJ73" i="1"/>
  <c r="AK73" i="1"/>
  <c r="AJ71" i="1"/>
  <c r="AK71" i="1"/>
  <c r="AJ69" i="1"/>
  <c r="AK69" i="1"/>
  <c r="AJ67" i="1"/>
  <c r="AK67" i="1"/>
  <c r="AJ65" i="1"/>
  <c r="AK65" i="1"/>
  <c r="AJ63" i="1"/>
  <c r="AK63" i="1"/>
  <c r="AJ61" i="1"/>
  <c r="AK61" i="1"/>
  <c r="AJ59" i="1"/>
  <c r="AK59" i="1"/>
  <c r="AJ57" i="1"/>
  <c r="AK57" i="1"/>
  <c r="AJ55" i="1"/>
  <c r="AK55" i="1"/>
  <c r="AJ53" i="1"/>
  <c r="AK53" i="1"/>
  <c r="AJ51" i="1"/>
  <c r="AK51" i="1"/>
  <c r="AJ49" i="1"/>
  <c r="AK49" i="1"/>
  <c r="AJ47" i="1"/>
  <c r="AK47" i="1"/>
  <c r="AJ45" i="1"/>
  <c r="AK45" i="1"/>
  <c r="AJ43" i="1"/>
  <c r="AK43" i="1"/>
  <c r="AJ41" i="1"/>
  <c r="AK41" i="1"/>
  <c r="AJ39" i="1"/>
  <c r="AK39" i="1"/>
  <c r="AJ37" i="1"/>
  <c r="AK37" i="1"/>
  <c r="AJ35" i="1"/>
  <c r="AK35" i="1"/>
  <c r="AJ33" i="1"/>
  <c r="AK33" i="1"/>
  <c r="AJ31" i="1"/>
  <c r="AK31" i="1"/>
  <c r="AJ29" i="1"/>
  <c r="AK29" i="1"/>
  <c r="AJ27" i="1"/>
  <c r="AK27" i="1"/>
  <c r="AJ25" i="1"/>
  <c r="AK25" i="1"/>
  <c r="AJ23" i="1"/>
  <c r="AK23" i="1"/>
  <c r="AJ21" i="1"/>
  <c r="AK21" i="1"/>
  <c r="AJ19" i="1"/>
  <c r="AK19" i="1"/>
  <c r="AJ17" i="1"/>
  <c r="AK17" i="1"/>
  <c r="AJ15" i="1"/>
  <c r="AK15" i="1"/>
  <c r="AJ13" i="1"/>
  <c r="AK13" i="1"/>
  <c r="AJ11" i="1"/>
  <c r="AK11" i="1"/>
  <c r="AJ9" i="1"/>
  <c r="AK9" i="1"/>
  <c r="Y7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N6" i="1"/>
  <c r="M6" i="1"/>
  <c r="AE6" i="1"/>
  <c r="AF6" i="1"/>
  <c r="AH6" i="1"/>
  <c r="AK6" i="1"/>
  <c r="AJ6" i="1"/>
  <c r="AG6" i="1"/>
  <c r="AD6" i="1"/>
  <c r="L6" i="1"/>
  <c r="K6" i="1"/>
  <c r="J6" i="1"/>
</calcChain>
</file>

<file path=xl/sharedStrings.xml><?xml version="1.0" encoding="utf-8"?>
<sst xmlns="http://schemas.openxmlformats.org/spreadsheetml/2006/main" count="260" uniqueCount="142">
  <si>
    <t>Период: 26.09.2025 - 03.10.2025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</si>
  <si>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</si>
  <si>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</si>
  <si>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</si>
  <si>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</si>
  <si>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</si>
  <si>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</si>
  <si>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</si>
  <si>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</si>
  <si>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</si>
  <si>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</si>
  <si>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</si>
  <si>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</si>
  <si>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</si>
  <si>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</si>
  <si>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</si>
  <si>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</si>
  <si>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</si>
  <si>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</si>
  <si>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</si>
  <si>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</si>
  <si>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</si>
  <si>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</si>
  <si>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</si>
  <si>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</si>
  <si>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</si>
  <si>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</si>
  <si>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</si>
  <si>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</si>
  <si>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</si>
  <si>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</si>
  <si>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</si>
  <si>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</si>
  <si>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</si>
  <si>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</si>
  <si>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</si>
  <si>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</si>
  <si>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</si>
  <si>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</si>
  <si>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</si>
  <si>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</si>
  <si>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</si>
  <si>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</si>
  <si>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</si>
  <si>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</si>
  <si>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</si>
  <si>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</si>
  <si>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</si>
  <si>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</si>
  <si>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</si>
  <si>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</si>
  <si>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</si>
  <si>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</si>
  <si>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</si>
  <si>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</si>
  <si>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</si>
  <si>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</si>
  <si>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</si>
  <si>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</si>
  <si>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</si>
  <si>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</si>
  <si>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</si>
  <si>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</si>
  <si>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</si>
  <si>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</si>
  <si>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</si>
  <si>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</si>
  <si>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</si>
  <si>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</si>
  <si>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</si>
  <si>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</si>
  <si>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</si>
  <si>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</si>
  <si>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</si>
  <si>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</si>
  <si>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</si>
  <si>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</si>
  <si>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</si>
  <si>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</si>
  <si>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</si>
  <si>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</si>
  <si>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</si>
  <si>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</si>
  <si>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</si>
  <si>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</si>
  <si>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</si>
  <si>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</si>
  <si>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</si>
  <si>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</si>
  <si>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</si>
  <si>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</si>
  <si>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</si>
  <si>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</si>
  <si>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</si>
  <si>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</si>
  <si>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</si>
  <si>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</si>
  <si>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</si>
  <si>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</si>
  <si>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</si>
  <si>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</si>
  <si>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</si>
  <si>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</si>
  <si>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</si>
  <si>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</si>
  <si>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</si>
  <si>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</si>
  <si>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</si>
  <si>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</si>
  <si>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</si>
  <si>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</si>
  <si>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</si>
  <si>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</si>
  <si>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</si>
  <si>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</si>
  <si>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</si>
  <si>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</si>
  <si>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</si>
  <si>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</si>
  <si>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</si>
  <si>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</si>
  <si>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</si>
  <si>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</si>
  <si>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</si>
  <si>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</si>
  <si>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</si>
  <si>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</si>
  <si>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</si>
  <si>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</si>
  <si>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06,10,</t>
  </si>
  <si>
    <t>07,10,</t>
  </si>
  <si>
    <t>08,10,</t>
  </si>
  <si>
    <t>09,10,</t>
  </si>
  <si>
    <t>10,10,</t>
  </si>
  <si>
    <t>12,09,</t>
  </si>
  <si>
    <t>19,09,</t>
  </si>
  <si>
    <t>26,09,</t>
  </si>
  <si>
    <t>03,10,</t>
  </si>
  <si>
    <t>17т</t>
  </si>
  <si>
    <t>10т</t>
  </si>
  <si>
    <t>выв?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</si>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</sst>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02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3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25.09.2025 - 02.10.2025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06,10,</v>
          </cell>
          <cell r="M5" t="str">
            <v>07,10,</v>
          </cell>
          <cell r="X5" t="str">
            <v>08,10,</v>
          </cell>
          <cell r="AE5" t="str">
            <v>12,09,</v>
          </cell>
          <cell r="AF5" t="str">
            <v>19,09,</v>
          </cell>
          <cell r="AG5" t="str">
            <v>26,09,</v>
          </cell>
          <cell r="AH5" t="str">
            <v>02,10,</v>
          </cell>
        </row>
        <row r="6">
          <cell r="E6">
            <v>140621.47200000001</v>
          </cell>
          <cell r="F6">
            <v>106692.43600000003</v>
          </cell>
          <cell r="J6">
            <v>143996.48099999997</v>
          </cell>
          <cell r="K6">
            <v>-3375.0090000000009</v>
          </cell>
          <cell r="L6">
            <v>21930</v>
          </cell>
          <cell r="M6">
            <v>27610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25650.150600000001</v>
          </cell>
          <cell r="X6">
            <v>28620</v>
          </cell>
          <cell r="AA6">
            <v>0</v>
          </cell>
          <cell r="AB6">
            <v>0</v>
          </cell>
          <cell r="AC6">
            <v>0</v>
          </cell>
          <cell r="AD6">
            <v>12370.719000000001</v>
          </cell>
          <cell r="AE6">
            <v>27879.229399999986</v>
          </cell>
          <cell r="AF6">
            <v>27899.437199999997</v>
          </cell>
          <cell r="AG6">
            <v>26748.493200000015</v>
          </cell>
          <cell r="AH6">
            <v>24301.569000000003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494.79700000000003</v>
          </cell>
          <cell r="D7">
            <v>507.23599999999999</v>
          </cell>
          <cell r="E7">
            <v>574.06500000000005</v>
          </cell>
          <cell r="F7">
            <v>415.78</v>
          </cell>
          <cell r="G7" t="str">
            <v>н</v>
          </cell>
          <cell r="H7">
            <v>1</v>
          </cell>
          <cell r="I7">
            <v>45</v>
          </cell>
          <cell r="J7">
            <v>587.56500000000005</v>
          </cell>
          <cell r="K7">
            <v>-13.5</v>
          </cell>
          <cell r="L7">
            <v>160</v>
          </cell>
          <cell r="M7">
            <v>150</v>
          </cell>
          <cell r="W7">
            <v>114.81300000000002</v>
          </cell>
          <cell r="X7">
            <v>80</v>
          </cell>
          <cell r="Y7">
            <v>7.0181948037243158</v>
          </cell>
          <cell r="Z7">
            <v>3.6213669183803221</v>
          </cell>
          <cell r="AD7">
            <v>0</v>
          </cell>
          <cell r="AE7">
            <v>97.224599999999995</v>
          </cell>
          <cell r="AF7">
            <v>117.8916</v>
          </cell>
          <cell r="AG7">
            <v>120.7056</v>
          </cell>
          <cell r="AH7">
            <v>16.350999999999999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365.827</v>
          </cell>
          <cell r="D8">
            <v>752.80899999999997</v>
          </cell>
          <cell r="E8">
            <v>605.59699999999998</v>
          </cell>
          <cell r="F8">
            <v>500.971</v>
          </cell>
          <cell r="G8" t="str">
            <v>ябл</v>
          </cell>
          <cell r="H8">
            <v>1</v>
          </cell>
          <cell r="I8">
            <v>45</v>
          </cell>
          <cell r="J8">
            <v>624.42200000000003</v>
          </cell>
          <cell r="K8">
            <v>-18.825000000000045</v>
          </cell>
          <cell r="L8">
            <v>50</v>
          </cell>
          <cell r="M8">
            <v>120</v>
          </cell>
          <cell r="W8">
            <v>121.1194</v>
          </cell>
          <cell r="X8">
            <v>170</v>
          </cell>
          <cell r="Y8">
            <v>6.9433220441977088</v>
          </cell>
          <cell r="Z8">
            <v>4.1361747168496539</v>
          </cell>
          <cell r="AD8">
            <v>0</v>
          </cell>
          <cell r="AE8">
            <v>151.69239999999999</v>
          </cell>
          <cell r="AF8">
            <v>138.071</v>
          </cell>
          <cell r="AG8">
            <v>129.86520000000002</v>
          </cell>
          <cell r="AH8">
            <v>123.504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1187.9079999999999</v>
          </cell>
          <cell r="D9">
            <v>3344.8069999999998</v>
          </cell>
          <cell r="E9">
            <v>2369.2150000000001</v>
          </cell>
          <cell r="F9">
            <v>2100.9780000000001</v>
          </cell>
          <cell r="G9">
            <v>0</v>
          </cell>
          <cell r="H9">
            <v>1</v>
          </cell>
          <cell r="I9">
            <v>45</v>
          </cell>
          <cell r="J9">
            <v>2413.0830000000001</v>
          </cell>
          <cell r="K9">
            <v>-43.867999999999938</v>
          </cell>
          <cell r="L9">
            <v>400</v>
          </cell>
          <cell r="M9">
            <v>550</v>
          </cell>
          <cell r="W9">
            <v>473.84300000000002</v>
          </cell>
          <cell r="X9">
            <v>260</v>
          </cell>
          <cell r="Y9">
            <v>6.9875000791401369</v>
          </cell>
          <cell r="Z9">
            <v>4.4339116542821149</v>
          </cell>
          <cell r="AD9">
            <v>0</v>
          </cell>
          <cell r="AE9">
            <v>531.34899999999993</v>
          </cell>
          <cell r="AF9">
            <v>515.20799999999997</v>
          </cell>
          <cell r="AG9">
            <v>528.71760000000006</v>
          </cell>
          <cell r="AH9">
            <v>187.327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1084.104</v>
          </cell>
          <cell r="D10">
            <v>5082</v>
          </cell>
          <cell r="E10">
            <v>2785</v>
          </cell>
          <cell r="F10">
            <v>3346.1039999999998</v>
          </cell>
          <cell r="G10" t="str">
            <v>ябл</v>
          </cell>
          <cell r="H10">
            <v>0.4</v>
          </cell>
          <cell r="I10">
            <v>45</v>
          </cell>
          <cell r="J10">
            <v>2818</v>
          </cell>
          <cell r="K10">
            <v>-33</v>
          </cell>
          <cell r="L10">
            <v>600</v>
          </cell>
          <cell r="M10">
            <v>400</v>
          </cell>
          <cell r="W10">
            <v>487</v>
          </cell>
          <cell r="X10">
            <v>250</v>
          </cell>
          <cell r="Y10">
            <v>9.4375852156057487</v>
          </cell>
          <cell r="Z10">
            <v>6.8708501026694044</v>
          </cell>
          <cell r="AD10">
            <v>350</v>
          </cell>
          <cell r="AE10">
            <v>513.77920000000006</v>
          </cell>
          <cell r="AF10">
            <v>481.8</v>
          </cell>
          <cell r="AG10">
            <v>509</v>
          </cell>
          <cell r="AH10">
            <v>312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2409</v>
          </cell>
          <cell r="D11">
            <v>7371</v>
          </cell>
          <cell r="E11">
            <v>6305</v>
          </cell>
          <cell r="F11">
            <v>3421</v>
          </cell>
          <cell r="G11">
            <v>0</v>
          </cell>
          <cell r="H11">
            <v>0.45</v>
          </cell>
          <cell r="I11">
            <v>45</v>
          </cell>
          <cell r="J11">
            <v>6334</v>
          </cell>
          <cell r="K11">
            <v>-29</v>
          </cell>
          <cell r="L11">
            <v>700</v>
          </cell>
          <cell r="M11">
            <v>1000</v>
          </cell>
          <cell r="W11">
            <v>860.2</v>
          </cell>
          <cell r="X11">
            <v>800</v>
          </cell>
          <cell r="Y11">
            <v>6.8832829574517547</v>
          </cell>
          <cell r="Z11">
            <v>3.9769820971867005</v>
          </cell>
          <cell r="AD11">
            <v>2004</v>
          </cell>
          <cell r="AE11">
            <v>996.6</v>
          </cell>
          <cell r="AF11">
            <v>958</v>
          </cell>
          <cell r="AG11">
            <v>912.2</v>
          </cell>
          <cell r="AH11">
            <v>683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1618</v>
          </cell>
          <cell r="D12">
            <v>7184</v>
          </cell>
          <cell r="E12">
            <v>5363</v>
          </cell>
          <cell r="F12">
            <v>3247</v>
          </cell>
          <cell r="G12">
            <v>0</v>
          </cell>
          <cell r="H12">
            <v>0.45</v>
          </cell>
          <cell r="I12">
            <v>45</v>
          </cell>
          <cell r="J12">
            <v>5632</v>
          </cell>
          <cell r="K12">
            <v>-269</v>
          </cell>
          <cell r="L12">
            <v>1400</v>
          </cell>
          <cell r="M12">
            <v>1300</v>
          </cell>
          <cell r="W12">
            <v>1012.6</v>
          </cell>
          <cell r="X12">
            <v>1000</v>
          </cell>
          <cell r="Y12">
            <v>6.8605569820264662</v>
          </cell>
          <cell r="Z12">
            <v>3.206596879320561</v>
          </cell>
          <cell r="AD12">
            <v>300</v>
          </cell>
          <cell r="AE12">
            <v>1015.6</v>
          </cell>
          <cell r="AF12">
            <v>915.8</v>
          </cell>
          <cell r="AG12">
            <v>999.4</v>
          </cell>
          <cell r="AH12">
            <v>785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33</v>
          </cell>
          <cell r="D13">
            <v>121</v>
          </cell>
          <cell r="E13">
            <v>76</v>
          </cell>
          <cell r="F13">
            <v>77</v>
          </cell>
          <cell r="G13">
            <v>0</v>
          </cell>
          <cell r="H13">
            <v>0.4</v>
          </cell>
          <cell r="I13">
            <v>50</v>
          </cell>
          <cell r="J13">
            <v>81</v>
          </cell>
          <cell r="K13">
            <v>-5</v>
          </cell>
          <cell r="L13">
            <v>0</v>
          </cell>
          <cell r="M13">
            <v>20</v>
          </cell>
          <cell r="W13">
            <v>15.2</v>
          </cell>
          <cell r="X13">
            <v>20</v>
          </cell>
          <cell r="Y13">
            <v>7.6973684210526319</v>
          </cell>
          <cell r="Z13">
            <v>5.0657894736842106</v>
          </cell>
          <cell r="AD13">
            <v>0</v>
          </cell>
          <cell r="AE13">
            <v>15.6</v>
          </cell>
          <cell r="AF13">
            <v>14.4</v>
          </cell>
          <cell r="AG13">
            <v>15.8</v>
          </cell>
          <cell r="AH13">
            <v>34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433</v>
          </cell>
          <cell r="D14">
            <v>513</v>
          </cell>
          <cell r="E14">
            <v>396</v>
          </cell>
          <cell r="F14">
            <v>547</v>
          </cell>
          <cell r="G14">
            <v>0</v>
          </cell>
          <cell r="H14">
            <v>0.17</v>
          </cell>
          <cell r="I14">
            <v>180</v>
          </cell>
          <cell r="J14">
            <v>416</v>
          </cell>
          <cell r="K14">
            <v>-20</v>
          </cell>
          <cell r="L14">
            <v>0</v>
          </cell>
          <cell r="M14">
            <v>0</v>
          </cell>
          <cell r="W14">
            <v>79.2</v>
          </cell>
          <cell r="X14">
            <v>100</v>
          </cell>
          <cell r="Y14">
            <v>8.1691919191919187</v>
          </cell>
          <cell r="Z14">
            <v>6.9065656565656566</v>
          </cell>
          <cell r="AD14">
            <v>0</v>
          </cell>
          <cell r="AE14">
            <v>79.8</v>
          </cell>
          <cell r="AF14">
            <v>82.2</v>
          </cell>
          <cell r="AG14">
            <v>72.400000000000006</v>
          </cell>
          <cell r="AH14">
            <v>116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83</v>
          </cell>
          <cell r="D15">
            <v>726</v>
          </cell>
          <cell r="E15">
            <v>382</v>
          </cell>
          <cell r="F15">
            <v>418</v>
          </cell>
          <cell r="G15">
            <v>0</v>
          </cell>
          <cell r="H15">
            <v>0.3</v>
          </cell>
          <cell r="I15">
            <v>40</v>
          </cell>
          <cell r="J15">
            <v>447</v>
          </cell>
          <cell r="K15">
            <v>-65</v>
          </cell>
          <cell r="L15">
            <v>0</v>
          </cell>
          <cell r="M15">
            <v>60</v>
          </cell>
          <cell r="W15">
            <v>76.400000000000006</v>
          </cell>
          <cell r="X15">
            <v>50</v>
          </cell>
          <cell r="Y15">
            <v>6.9109947643979055</v>
          </cell>
          <cell r="Z15">
            <v>5.4712041884816749</v>
          </cell>
          <cell r="AD15">
            <v>0</v>
          </cell>
          <cell r="AE15">
            <v>92.2</v>
          </cell>
          <cell r="AF15">
            <v>82</v>
          </cell>
          <cell r="AG15">
            <v>101</v>
          </cell>
          <cell r="AH15">
            <v>111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1252</v>
          </cell>
          <cell r="D16">
            <v>2148</v>
          </cell>
          <cell r="E16">
            <v>1716</v>
          </cell>
          <cell r="F16">
            <v>1663</v>
          </cell>
          <cell r="G16">
            <v>0</v>
          </cell>
          <cell r="H16">
            <v>0.17</v>
          </cell>
          <cell r="I16">
            <v>180</v>
          </cell>
          <cell r="J16">
            <v>1742</v>
          </cell>
          <cell r="K16">
            <v>-26</v>
          </cell>
          <cell r="L16">
            <v>0</v>
          </cell>
          <cell r="M16">
            <v>0</v>
          </cell>
          <cell r="W16">
            <v>319.2</v>
          </cell>
          <cell r="X16">
            <v>600</v>
          </cell>
          <cell r="Y16">
            <v>7.0895989974937343</v>
          </cell>
          <cell r="Z16">
            <v>5.2098997493734336</v>
          </cell>
          <cell r="AD16">
            <v>120</v>
          </cell>
          <cell r="AE16">
            <v>358.4</v>
          </cell>
          <cell r="AF16">
            <v>323.8</v>
          </cell>
          <cell r="AG16">
            <v>317.39999999999998</v>
          </cell>
          <cell r="AH16">
            <v>453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163</v>
          </cell>
          <cell r="D17">
            <v>6</v>
          </cell>
          <cell r="E17">
            <v>236</v>
          </cell>
          <cell r="F17">
            <v>-69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346</v>
          </cell>
          <cell r="K17">
            <v>-110</v>
          </cell>
          <cell r="L17">
            <v>0</v>
          </cell>
          <cell r="M17">
            <v>0</v>
          </cell>
          <cell r="W17">
            <v>47.2</v>
          </cell>
          <cell r="X17">
            <v>200</v>
          </cell>
          <cell r="Y17">
            <v>2.7754237288135593</v>
          </cell>
          <cell r="Z17">
            <v>-1.4618644067796609</v>
          </cell>
          <cell r="AD17">
            <v>0</v>
          </cell>
          <cell r="AE17">
            <v>105.6</v>
          </cell>
          <cell r="AF17">
            <v>104</v>
          </cell>
          <cell r="AG17">
            <v>103.4</v>
          </cell>
          <cell r="AH17">
            <v>-7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69</v>
          </cell>
          <cell r="D18">
            <v>134</v>
          </cell>
          <cell r="E18">
            <v>125</v>
          </cell>
          <cell r="F18">
            <v>78</v>
          </cell>
          <cell r="G18" t="str">
            <v>н</v>
          </cell>
          <cell r="H18">
            <v>0.35</v>
          </cell>
          <cell r="I18">
            <v>45</v>
          </cell>
          <cell r="J18">
            <v>149</v>
          </cell>
          <cell r="K18">
            <v>-24</v>
          </cell>
          <cell r="L18">
            <v>30</v>
          </cell>
          <cell r="M18">
            <v>30</v>
          </cell>
          <cell r="W18">
            <v>25</v>
          </cell>
          <cell r="X18">
            <v>40</v>
          </cell>
          <cell r="Y18">
            <v>7.12</v>
          </cell>
          <cell r="Z18">
            <v>3.12</v>
          </cell>
          <cell r="AD18">
            <v>0</v>
          </cell>
          <cell r="AE18">
            <v>28.6</v>
          </cell>
          <cell r="AF18">
            <v>19</v>
          </cell>
          <cell r="AG18">
            <v>23.4</v>
          </cell>
          <cell r="AH18">
            <v>34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99</v>
          </cell>
          <cell r="D19">
            <v>182</v>
          </cell>
          <cell r="E19">
            <v>168</v>
          </cell>
          <cell r="F19">
            <v>111</v>
          </cell>
          <cell r="G19">
            <v>0</v>
          </cell>
          <cell r="H19">
            <v>0.35</v>
          </cell>
          <cell r="I19">
            <v>45</v>
          </cell>
          <cell r="J19">
            <v>178</v>
          </cell>
          <cell r="K19">
            <v>-10</v>
          </cell>
          <cell r="L19">
            <v>20</v>
          </cell>
          <cell r="M19">
            <v>30</v>
          </cell>
          <cell r="W19">
            <v>33.6</v>
          </cell>
          <cell r="X19">
            <v>70</v>
          </cell>
          <cell r="Y19">
            <v>6.875</v>
          </cell>
          <cell r="Z19">
            <v>3.3035714285714284</v>
          </cell>
          <cell r="AD19">
            <v>0</v>
          </cell>
          <cell r="AE19">
            <v>33.4</v>
          </cell>
          <cell r="AF19">
            <v>31.8</v>
          </cell>
          <cell r="AG19">
            <v>31.2</v>
          </cell>
          <cell r="AH19">
            <v>45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462</v>
          </cell>
          <cell r="D20">
            <v>613</v>
          </cell>
          <cell r="E20">
            <v>585</v>
          </cell>
          <cell r="F20">
            <v>477</v>
          </cell>
          <cell r="G20">
            <v>0</v>
          </cell>
          <cell r="H20">
            <v>0.35</v>
          </cell>
          <cell r="I20">
            <v>45</v>
          </cell>
          <cell r="J20">
            <v>589</v>
          </cell>
          <cell r="K20">
            <v>-4</v>
          </cell>
          <cell r="L20">
            <v>150</v>
          </cell>
          <cell r="M20">
            <v>140</v>
          </cell>
          <cell r="W20">
            <v>117</v>
          </cell>
          <cell r="X20">
            <v>100</v>
          </cell>
          <cell r="Y20">
            <v>7.4102564102564106</v>
          </cell>
          <cell r="Z20">
            <v>4.0769230769230766</v>
          </cell>
          <cell r="AD20">
            <v>0</v>
          </cell>
          <cell r="AE20">
            <v>119.6</v>
          </cell>
          <cell r="AF20">
            <v>115.8</v>
          </cell>
          <cell r="AG20">
            <v>114.4</v>
          </cell>
          <cell r="AH20">
            <v>48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260.37900000000002</v>
          </cell>
          <cell r="D21">
            <v>1078.9190000000001</v>
          </cell>
          <cell r="E21">
            <v>612.33799999999997</v>
          </cell>
          <cell r="F21">
            <v>715.44799999999998</v>
          </cell>
          <cell r="G21">
            <v>0</v>
          </cell>
          <cell r="H21">
            <v>1</v>
          </cell>
          <cell r="I21">
            <v>50</v>
          </cell>
          <cell r="J21">
            <v>592.43899999999996</v>
          </cell>
          <cell r="K21">
            <v>19.899000000000001</v>
          </cell>
          <cell r="L21">
            <v>100</v>
          </cell>
          <cell r="M21">
            <v>100</v>
          </cell>
          <cell r="W21">
            <v>122.46759999999999</v>
          </cell>
          <cell r="X21">
            <v>120</v>
          </cell>
          <cell r="Y21">
            <v>8.4548729623181966</v>
          </cell>
          <cell r="Z21">
            <v>5.8419369694515124</v>
          </cell>
          <cell r="AD21">
            <v>0</v>
          </cell>
          <cell r="AE21">
            <v>123.0128</v>
          </cell>
          <cell r="AF21">
            <v>136.4692</v>
          </cell>
          <cell r="AG21">
            <v>115.4742</v>
          </cell>
          <cell r="AH21">
            <v>96.418999999999997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3050.5149999999999</v>
          </cell>
          <cell r="D22">
            <v>6377.4629999999997</v>
          </cell>
          <cell r="E22">
            <v>5463.5119999999997</v>
          </cell>
          <cell r="F22">
            <v>3871.73</v>
          </cell>
          <cell r="G22">
            <v>0</v>
          </cell>
          <cell r="H22">
            <v>1</v>
          </cell>
          <cell r="I22">
            <v>50</v>
          </cell>
          <cell r="J22">
            <v>5585.5709999999999</v>
          </cell>
          <cell r="K22">
            <v>-122.0590000000002</v>
          </cell>
          <cell r="L22">
            <v>1100</v>
          </cell>
          <cell r="M22">
            <v>1300</v>
          </cell>
          <cell r="W22">
            <v>1068.6554000000001</v>
          </cell>
          <cell r="X22">
            <v>1100</v>
          </cell>
          <cell r="Y22">
            <v>6.8981357320610543</v>
          </cell>
          <cell r="Z22">
            <v>3.6229920327918612</v>
          </cell>
          <cell r="AD22">
            <v>120.235</v>
          </cell>
          <cell r="AE22">
            <v>1122.3402000000001</v>
          </cell>
          <cell r="AF22">
            <v>1207.2152000000001</v>
          </cell>
          <cell r="AG22">
            <v>1103.8036</v>
          </cell>
          <cell r="AH22">
            <v>783.49400000000003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171.44200000000001</v>
          </cell>
          <cell r="D23">
            <v>442.26600000000002</v>
          </cell>
          <cell r="E23">
            <v>383.30500000000001</v>
          </cell>
          <cell r="F23">
            <v>226.88900000000001</v>
          </cell>
          <cell r="G23">
            <v>0</v>
          </cell>
          <cell r="H23">
            <v>1</v>
          </cell>
          <cell r="I23">
            <v>50</v>
          </cell>
          <cell r="J23">
            <v>377.77100000000002</v>
          </cell>
          <cell r="K23">
            <v>5.5339999999999918</v>
          </cell>
          <cell r="L23">
            <v>140</v>
          </cell>
          <cell r="M23">
            <v>100</v>
          </cell>
          <cell r="W23">
            <v>76.661000000000001</v>
          </cell>
          <cell r="X23">
            <v>70</v>
          </cell>
          <cell r="Y23">
            <v>7.0034176439128109</v>
          </cell>
          <cell r="Z23">
            <v>2.9596404951670343</v>
          </cell>
          <cell r="AD23">
            <v>0</v>
          </cell>
          <cell r="AE23">
            <v>64.405600000000007</v>
          </cell>
          <cell r="AF23">
            <v>71.013000000000005</v>
          </cell>
          <cell r="AG23">
            <v>71.898600000000002</v>
          </cell>
          <cell r="AH23">
            <v>64.513000000000005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1209.2090000000001</v>
          </cell>
          <cell r="D24">
            <v>1703.4349999999999</v>
          </cell>
          <cell r="E24">
            <v>1588.636</v>
          </cell>
          <cell r="F24">
            <v>1304.058</v>
          </cell>
          <cell r="G24">
            <v>0</v>
          </cell>
          <cell r="H24">
            <v>1</v>
          </cell>
          <cell r="I24">
            <v>60</v>
          </cell>
          <cell r="J24">
            <v>1631.2380000000001</v>
          </cell>
          <cell r="K24">
            <v>-42.602000000000089</v>
          </cell>
          <cell r="L24">
            <v>200</v>
          </cell>
          <cell r="M24">
            <v>350</v>
          </cell>
          <cell r="W24">
            <v>317.72719999999998</v>
          </cell>
          <cell r="X24">
            <v>350</v>
          </cell>
          <cell r="Y24">
            <v>6.9369509440803307</v>
          </cell>
          <cell r="Z24">
            <v>4.1043322699473013</v>
          </cell>
          <cell r="AD24">
            <v>0</v>
          </cell>
          <cell r="AE24">
            <v>329.62540000000001</v>
          </cell>
          <cell r="AF24">
            <v>437.83860000000004</v>
          </cell>
          <cell r="AG24">
            <v>355.51480000000004</v>
          </cell>
          <cell r="AH24">
            <v>261.56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235.56</v>
          </cell>
          <cell r="D25">
            <v>970.97500000000002</v>
          </cell>
          <cell r="E25">
            <v>640.25900000000001</v>
          </cell>
          <cell r="F25">
            <v>552.09699999999998</v>
          </cell>
          <cell r="G25">
            <v>0</v>
          </cell>
          <cell r="H25">
            <v>1</v>
          </cell>
          <cell r="I25">
            <v>50</v>
          </cell>
          <cell r="J25">
            <v>629.14200000000005</v>
          </cell>
          <cell r="K25">
            <v>11.116999999999962</v>
          </cell>
          <cell r="L25">
            <v>80</v>
          </cell>
          <cell r="M25">
            <v>150</v>
          </cell>
          <cell r="W25">
            <v>128.05180000000001</v>
          </cell>
          <cell r="X25">
            <v>100</v>
          </cell>
          <cell r="Y25">
            <v>6.8885950841768713</v>
          </cell>
          <cell r="Z25">
            <v>4.3115129970839918</v>
          </cell>
          <cell r="AD25">
            <v>0</v>
          </cell>
          <cell r="AE25">
            <v>124.6786</v>
          </cell>
          <cell r="AF25">
            <v>135.7158</v>
          </cell>
          <cell r="AG25">
            <v>138.27699999999999</v>
          </cell>
          <cell r="AH25">
            <v>110.77200000000001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108.752</v>
          </cell>
          <cell r="D26">
            <v>258.30799999999999</v>
          </cell>
          <cell r="E26">
            <v>176.78899999999999</v>
          </cell>
          <cell r="F26">
            <v>183.23099999999999</v>
          </cell>
          <cell r="G26">
            <v>0</v>
          </cell>
          <cell r="H26">
            <v>1</v>
          </cell>
          <cell r="I26">
            <v>60</v>
          </cell>
          <cell r="J26">
            <v>173.08099999999999</v>
          </cell>
          <cell r="K26">
            <v>3.7079999999999984</v>
          </cell>
          <cell r="L26">
            <v>0</v>
          </cell>
          <cell r="M26">
            <v>20</v>
          </cell>
          <cell r="W26">
            <v>35.357799999999997</v>
          </cell>
          <cell r="X26">
            <v>50</v>
          </cell>
          <cell r="Y26">
            <v>7.1619557777916052</v>
          </cell>
          <cell r="Z26">
            <v>5.1821945935550291</v>
          </cell>
          <cell r="AD26">
            <v>0</v>
          </cell>
          <cell r="AE26">
            <v>38.356999999999999</v>
          </cell>
          <cell r="AF26">
            <v>41.589999999999996</v>
          </cell>
          <cell r="AG26">
            <v>36.849800000000002</v>
          </cell>
          <cell r="AH26">
            <v>43.183999999999997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86.605999999999995</v>
          </cell>
          <cell r="D27">
            <v>960.101</v>
          </cell>
          <cell r="E27">
            <v>329.92599999999999</v>
          </cell>
          <cell r="F27">
            <v>708.87300000000005</v>
          </cell>
          <cell r="G27">
            <v>0</v>
          </cell>
          <cell r="H27">
            <v>1</v>
          </cell>
          <cell r="I27">
            <v>60</v>
          </cell>
          <cell r="J27">
            <v>323.95</v>
          </cell>
          <cell r="K27">
            <v>5.9759999999999991</v>
          </cell>
          <cell r="L27">
            <v>0</v>
          </cell>
          <cell r="M27">
            <v>60</v>
          </cell>
          <cell r="W27">
            <v>65.985199999999992</v>
          </cell>
          <cell r="X27">
            <v>100</v>
          </cell>
          <cell r="Y27">
            <v>13.167695180131304</v>
          </cell>
          <cell r="Z27">
            <v>10.742909015961157</v>
          </cell>
          <cell r="AD27">
            <v>0</v>
          </cell>
          <cell r="AE27">
            <v>34.6922</v>
          </cell>
          <cell r="AF27">
            <v>38.533200000000001</v>
          </cell>
          <cell r="AG27">
            <v>38.438800000000001</v>
          </cell>
          <cell r="AH27">
            <v>112.94199999999999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209.73500000000001</v>
          </cell>
          <cell r="D28">
            <v>636.649</v>
          </cell>
          <cell r="E28">
            <v>443.34899999999999</v>
          </cell>
          <cell r="F28">
            <v>367.988</v>
          </cell>
          <cell r="G28">
            <v>0</v>
          </cell>
          <cell r="H28">
            <v>1</v>
          </cell>
          <cell r="I28">
            <v>60</v>
          </cell>
          <cell r="J28">
            <v>453.09399999999999</v>
          </cell>
          <cell r="K28">
            <v>-9.7450000000000045</v>
          </cell>
          <cell r="L28">
            <v>80</v>
          </cell>
          <cell r="M28">
            <v>100</v>
          </cell>
          <cell r="W28">
            <v>88.669799999999995</v>
          </cell>
          <cell r="X28">
            <v>80</v>
          </cell>
          <cell r="Y28">
            <v>7.0823211510570685</v>
          </cell>
          <cell r="Z28">
            <v>4.150093944048594</v>
          </cell>
          <cell r="AD28">
            <v>0</v>
          </cell>
          <cell r="AE28">
            <v>123.874</v>
          </cell>
          <cell r="AF28">
            <v>109.23820000000001</v>
          </cell>
          <cell r="AG28">
            <v>98.478999999999999</v>
          </cell>
          <cell r="AH28">
            <v>72.498000000000005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59.866999999999997</v>
          </cell>
          <cell r="D29">
            <v>177.01</v>
          </cell>
          <cell r="E29">
            <v>111.937</v>
          </cell>
          <cell r="F29">
            <v>123.533</v>
          </cell>
          <cell r="G29">
            <v>0</v>
          </cell>
          <cell r="H29">
            <v>1</v>
          </cell>
          <cell r="I29">
            <v>30</v>
          </cell>
          <cell r="J29">
            <v>107.729</v>
          </cell>
          <cell r="K29">
            <v>4.2079999999999984</v>
          </cell>
          <cell r="L29">
            <v>0</v>
          </cell>
          <cell r="M29">
            <v>30</v>
          </cell>
          <cell r="W29">
            <v>22.3874</v>
          </cell>
          <cell r="Y29">
            <v>6.8580094160107929</v>
          </cell>
          <cell r="Z29">
            <v>5.5179699295139235</v>
          </cell>
          <cell r="AD29">
            <v>0</v>
          </cell>
          <cell r="AE29">
            <v>24.746199999999998</v>
          </cell>
          <cell r="AF29">
            <v>26.262400000000003</v>
          </cell>
          <cell r="AG29">
            <v>26.1082</v>
          </cell>
          <cell r="AH29">
            <v>16.664999999999999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103.318</v>
          </cell>
          <cell r="D30">
            <v>251.744</v>
          </cell>
          <cell r="E30">
            <v>167.39699999999999</v>
          </cell>
          <cell r="F30">
            <v>184.828</v>
          </cell>
          <cell r="G30" t="str">
            <v>н</v>
          </cell>
          <cell r="H30">
            <v>1</v>
          </cell>
          <cell r="I30">
            <v>30</v>
          </cell>
          <cell r="J30">
            <v>168.125</v>
          </cell>
          <cell r="K30">
            <v>-0.72800000000000864</v>
          </cell>
          <cell r="L30">
            <v>20</v>
          </cell>
          <cell r="M30">
            <v>40</v>
          </cell>
          <cell r="W30">
            <v>33.479399999999998</v>
          </cell>
          <cell r="Y30">
            <v>7.3127953308601716</v>
          </cell>
          <cell r="Z30">
            <v>5.5206485181932772</v>
          </cell>
          <cell r="AD30">
            <v>0</v>
          </cell>
          <cell r="AE30">
            <v>33.492200000000004</v>
          </cell>
          <cell r="AF30">
            <v>30.011599999999998</v>
          </cell>
          <cell r="AG30">
            <v>35.2134</v>
          </cell>
          <cell r="AH30">
            <v>13.25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623.79100000000005</v>
          </cell>
          <cell r="D31">
            <v>2739.4319999999998</v>
          </cell>
          <cell r="E31">
            <v>1968.057</v>
          </cell>
          <cell r="F31">
            <v>1373.9659999999999</v>
          </cell>
          <cell r="G31">
            <v>0</v>
          </cell>
          <cell r="H31">
            <v>1</v>
          </cell>
          <cell r="I31">
            <v>30</v>
          </cell>
          <cell r="J31">
            <v>2034.11</v>
          </cell>
          <cell r="K31">
            <v>-66.052999999999884</v>
          </cell>
          <cell r="L31">
            <v>400</v>
          </cell>
          <cell r="M31">
            <v>400</v>
          </cell>
          <cell r="W31">
            <v>393.6114</v>
          </cell>
          <cell r="X31">
            <v>400</v>
          </cell>
          <cell r="Y31">
            <v>6.5393583620799598</v>
          </cell>
          <cell r="Z31">
            <v>3.4906661748109933</v>
          </cell>
          <cell r="AD31">
            <v>0</v>
          </cell>
          <cell r="AE31">
            <v>353.10399999999998</v>
          </cell>
          <cell r="AF31">
            <v>419.09280000000001</v>
          </cell>
          <cell r="AG31">
            <v>401.41219999999998</v>
          </cell>
          <cell r="AH31">
            <v>240.05600000000001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73.236000000000004</v>
          </cell>
          <cell r="D32">
            <v>227.97399999999999</v>
          </cell>
          <cell r="E32">
            <v>109.819</v>
          </cell>
          <cell r="F32">
            <v>187.00899999999999</v>
          </cell>
          <cell r="G32">
            <v>0</v>
          </cell>
          <cell r="H32">
            <v>1</v>
          </cell>
          <cell r="I32">
            <v>40</v>
          </cell>
          <cell r="J32">
            <v>111.95</v>
          </cell>
          <cell r="K32">
            <v>-2.1310000000000002</v>
          </cell>
          <cell r="L32">
            <v>0</v>
          </cell>
          <cell r="M32">
            <v>20</v>
          </cell>
          <cell r="W32">
            <v>21.963799999999999</v>
          </cell>
          <cell r="Y32">
            <v>9.4250084229504907</v>
          </cell>
          <cell r="Z32">
            <v>8.5144191806517995</v>
          </cell>
          <cell r="AD32">
            <v>0</v>
          </cell>
          <cell r="AE32">
            <v>24.514400000000002</v>
          </cell>
          <cell r="AF32">
            <v>29.279800000000002</v>
          </cell>
          <cell r="AG32">
            <v>27.809800000000003</v>
          </cell>
          <cell r="AH32">
            <v>16.510000000000002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155.292</v>
          </cell>
          <cell r="D33">
            <v>166.977</v>
          </cell>
          <cell r="E33">
            <v>105.511</v>
          </cell>
          <cell r="F33">
            <v>216.75800000000001</v>
          </cell>
          <cell r="G33" t="str">
            <v>н</v>
          </cell>
          <cell r="H33">
            <v>1</v>
          </cell>
          <cell r="I33">
            <v>35</v>
          </cell>
          <cell r="J33">
            <v>112.8</v>
          </cell>
          <cell r="K33">
            <v>-7.2890000000000015</v>
          </cell>
          <cell r="L33">
            <v>0</v>
          </cell>
          <cell r="M33">
            <v>0</v>
          </cell>
          <cell r="W33">
            <v>21.1022</v>
          </cell>
          <cell r="Y33">
            <v>10.271819999810447</v>
          </cell>
          <cell r="Z33">
            <v>10.271819999810447</v>
          </cell>
          <cell r="AD33">
            <v>0</v>
          </cell>
          <cell r="AE33">
            <v>50.785800000000002</v>
          </cell>
          <cell r="AF33">
            <v>40.351399999999998</v>
          </cell>
          <cell r="AG33">
            <v>29.194799999999997</v>
          </cell>
          <cell r="AH33">
            <v>21.940999999999999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49.35</v>
          </cell>
          <cell r="D34">
            <v>648.15800000000002</v>
          </cell>
          <cell r="E34">
            <v>484.67700000000002</v>
          </cell>
          <cell r="F34">
            <v>209.99700000000001</v>
          </cell>
          <cell r="G34">
            <v>0</v>
          </cell>
          <cell r="H34">
            <v>1</v>
          </cell>
          <cell r="I34">
            <v>30</v>
          </cell>
          <cell r="J34">
            <v>485.17599999999999</v>
          </cell>
          <cell r="K34">
            <v>-0.4989999999999668</v>
          </cell>
          <cell r="L34">
            <v>120</v>
          </cell>
          <cell r="M34">
            <v>150</v>
          </cell>
          <cell r="W34">
            <v>96.935400000000001</v>
          </cell>
          <cell r="X34">
            <v>250</v>
          </cell>
          <cell r="Y34">
            <v>7.5307575973277059</v>
          </cell>
          <cell r="Z34">
            <v>2.1663602770504893</v>
          </cell>
          <cell r="AD34">
            <v>0</v>
          </cell>
          <cell r="AE34">
            <v>27.1432</v>
          </cell>
          <cell r="AF34">
            <v>26.719200000000001</v>
          </cell>
          <cell r="AG34">
            <v>31.2606</v>
          </cell>
          <cell r="AH34">
            <v>246.41499999999999</v>
          </cell>
          <cell r="AI34" t="str">
            <v>жц100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16.806000000000001</v>
          </cell>
          <cell r="D35">
            <v>10.986000000000001</v>
          </cell>
          <cell r="E35">
            <v>6.2720000000000002</v>
          </cell>
          <cell r="F35">
            <v>21.52</v>
          </cell>
          <cell r="G35" t="str">
            <v>н</v>
          </cell>
          <cell r="H35">
            <v>1</v>
          </cell>
          <cell r="I35">
            <v>45</v>
          </cell>
          <cell r="J35">
            <v>8.5</v>
          </cell>
          <cell r="K35">
            <v>-2.2279999999999998</v>
          </cell>
          <cell r="L35">
            <v>0</v>
          </cell>
          <cell r="M35">
            <v>0</v>
          </cell>
          <cell r="W35">
            <v>1.2544</v>
          </cell>
          <cell r="Y35">
            <v>17.155612244897959</v>
          </cell>
          <cell r="Z35">
            <v>17.155612244897959</v>
          </cell>
          <cell r="AD35">
            <v>0</v>
          </cell>
          <cell r="AE35">
            <v>1.0913999999999999</v>
          </cell>
          <cell r="AF35">
            <v>3.9704000000000002</v>
          </cell>
          <cell r="AG35">
            <v>0.89300000000000002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3.3029999999999999</v>
          </cell>
          <cell r="D36">
            <v>32.307000000000002</v>
          </cell>
          <cell r="E36">
            <v>6.2759999999999998</v>
          </cell>
          <cell r="F36">
            <v>29.334</v>
          </cell>
          <cell r="G36" t="str">
            <v>н</v>
          </cell>
          <cell r="H36">
            <v>1</v>
          </cell>
          <cell r="I36">
            <v>45</v>
          </cell>
          <cell r="J36">
            <v>9.6</v>
          </cell>
          <cell r="K36">
            <v>-3.3239999999999998</v>
          </cell>
          <cell r="L36">
            <v>0</v>
          </cell>
          <cell r="M36">
            <v>0</v>
          </cell>
          <cell r="W36">
            <v>1.2551999999999999</v>
          </cell>
          <cell r="Y36">
            <v>23.36998087954111</v>
          </cell>
          <cell r="Z36">
            <v>23.36998087954111</v>
          </cell>
          <cell r="AD36">
            <v>0</v>
          </cell>
          <cell r="AE36">
            <v>2.4024000000000001</v>
          </cell>
          <cell r="AF36">
            <v>1.0964</v>
          </cell>
          <cell r="AG36">
            <v>0.18560000000000001</v>
          </cell>
          <cell r="AH36">
            <v>-0.94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27.85</v>
          </cell>
          <cell r="E37">
            <v>9.0649999999999995</v>
          </cell>
          <cell r="F37">
            <v>18.785</v>
          </cell>
          <cell r="G37" t="str">
            <v>н</v>
          </cell>
          <cell r="H37">
            <v>1</v>
          </cell>
          <cell r="I37">
            <v>45</v>
          </cell>
          <cell r="J37">
            <v>11.000999999999999</v>
          </cell>
          <cell r="K37">
            <v>-1.9359999999999999</v>
          </cell>
          <cell r="L37">
            <v>0</v>
          </cell>
          <cell r="M37">
            <v>0</v>
          </cell>
          <cell r="W37">
            <v>1.8129999999999999</v>
          </cell>
          <cell r="Y37">
            <v>10.361279646993934</v>
          </cell>
          <cell r="Z37">
            <v>10.361279646993934</v>
          </cell>
          <cell r="AD37">
            <v>0</v>
          </cell>
          <cell r="AE37">
            <v>2.1936</v>
          </cell>
          <cell r="AF37">
            <v>1.8228000000000002</v>
          </cell>
          <cell r="AG37">
            <v>0.54400000000000004</v>
          </cell>
          <cell r="AH37">
            <v>0.876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899</v>
          </cell>
          <cell r="D38">
            <v>2997</v>
          </cell>
          <cell r="E38">
            <v>2420</v>
          </cell>
          <cell r="F38">
            <v>1448</v>
          </cell>
          <cell r="G38" t="str">
            <v>отк</v>
          </cell>
          <cell r="H38">
            <v>0.35</v>
          </cell>
          <cell r="I38">
            <v>40</v>
          </cell>
          <cell r="J38">
            <v>2467</v>
          </cell>
          <cell r="K38">
            <v>-47</v>
          </cell>
          <cell r="L38">
            <v>850</v>
          </cell>
          <cell r="M38">
            <v>700</v>
          </cell>
          <cell r="W38">
            <v>484</v>
          </cell>
          <cell r="X38">
            <v>360</v>
          </cell>
          <cell r="Y38">
            <v>6.9380165289256199</v>
          </cell>
          <cell r="Z38">
            <v>2.9917355371900825</v>
          </cell>
          <cell r="AD38">
            <v>0</v>
          </cell>
          <cell r="AE38">
            <v>289</v>
          </cell>
          <cell r="AF38">
            <v>458.8</v>
          </cell>
          <cell r="AG38">
            <v>466.2</v>
          </cell>
          <cell r="AH38">
            <v>163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1526</v>
          </cell>
          <cell r="D39">
            <v>5096</v>
          </cell>
          <cell r="E39">
            <v>3730</v>
          </cell>
          <cell r="F39">
            <v>2851</v>
          </cell>
          <cell r="G39">
            <v>0</v>
          </cell>
          <cell r="H39">
            <v>0.4</v>
          </cell>
          <cell r="I39">
            <v>40</v>
          </cell>
          <cell r="J39">
            <v>3797</v>
          </cell>
          <cell r="K39">
            <v>-67</v>
          </cell>
          <cell r="L39">
            <v>200</v>
          </cell>
          <cell r="M39">
            <v>900</v>
          </cell>
          <cell r="W39">
            <v>656</v>
          </cell>
          <cell r="X39">
            <v>600</v>
          </cell>
          <cell r="Y39">
            <v>6.9375</v>
          </cell>
          <cell r="Z39">
            <v>4.3460365853658534</v>
          </cell>
          <cell r="AD39">
            <v>450</v>
          </cell>
          <cell r="AE39">
            <v>819.8</v>
          </cell>
          <cell r="AF39">
            <v>733.4</v>
          </cell>
          <cell r="AG39">
            <v>753.6</v>
          </cell>
          <cell r="AH39">
            <v>851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1753</v>
          </cell>
          <cell r="D40">
            <v>9770</v>
          </cell>
          <cell r="E40">
            <v>7295</v>
          </cell>
          <cell r="F40">
            <v>4137</v>
          </cell>
          <cell r="G40">
            <v>0</v>
          </cell>
          <cell r="H40">
            <v>0.45</v>
          </cell>
          <cell r="I40">
            <v>45</v>
          </cell>
          <cell r="J40">
            <v>7390</v>
          </cell>
          <cell r="K40">
            <v>-95</v>
          </cell>
          <cell r="L40">
            <v>400</v>
          </cell>
          <cell r="M40">
            <v>600</v>
          </cell>
          <cell r="W40">
            <v>659</v>
          </cell>
          <cell r="X40">
            <v>300</v>
          </cell>
          <cell r="Y40">
            <v>8.2503793626707136</v>
          </cell>
          <cell r="Z40">
            <v>6.2776934749620636</v>
          </cell>
          <cell r="AD40">
            <v>4000</v>
          </cell>
          <cell r="AE40">
            <v>703.4</v>
          </cell>
          <cell r="AF40">
            <v>685</v>
          </cell>
          <cell r="AG40">
            <v>692</v>
          </cell>
          <cell r="AH40">
            <v>510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663.95100000000002</v>
          </cell>
          <cell r="D41">
            <v>1892.55</v>
          </cell>
          <cell r="E41">
            <v>1463.4770000000001</v>
          </cell>
          <cell r="F41">
            <v>1081.394</v>
          </cell>
          <cell r="G41">
            <v>0</v>
          </cell>
          <cell r="H41">
            <v>1</v>
          </cell>
          <cell r="I41">
            <v>40</v>
          </cell>
          <cell r="J41">
            <v>1376.7750000000001</v>
          </cell>
          <cell r="K41">
            <v>86.701999999999998</v>
          </cell>
          <cell r="L41">
            <v>100</v>
          </cell>
          <cell r="M41">
            <v>320</v>
          </cell>
          <cell r="W41">
            <v>292.69540000000001</v>
          </cell>
          <cell r="X41">
            <v>450</v>
          </cell>
          <cell r="Y41">
            <v>6.6669787089240211</v>
          </cell>
          <cell r="Z41">
            <v>3.6946053815673223</v>
          </cell>
          <cell r="AD41">
            <v>0</v>
          </cell>
          <cell r="AE41">
            <v>273.89260000000002</v>
          </cell>
          <cell r="AF41">
            <v>283.8408</v>
          </cell>
          <cell r="AG41">
            <v>267.31119999999999</v>
          </cell>
          <cell r="AH41">
            <v>384.68200000000002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2146</v>
          </cell>
          <cell r="D42">
            <v>19</v>
          </cell>
          <cell r="E42">
            <v>1016</v>
          </cell>
          <cell r="F42">
            <v>1127</v>
          </cell>
          <cell r="G42">
            <v>0</v>
          </cell>
          <cell r="H42">
            <v>0.1</v>
          </cell>
          <cell r="I42">
            <v>730</v>
          </cell>
          <cell r="J42">
            <v>1048</v>
          </cell>
          <cell r="K42">
            <v>-32</v>
          </cell>
          <cell r="L42">
            <v>0</v>
          </cell>
          <cell r="M42">
            <v>0</v>
          </cell>
          <cell r="W42">
            <v>203.2</v>
          </cell>
          <cell r="X42">
            <v>1000</v>
          </cell>
          <cell r="Y42">
            <v>10.46751968503937</v>
          </cell>
          <cell r="Z42">
            <v>5.5462598425196852</v>
          </cell>
          <cell r="AD42">
            <v>0</v>
          </cell>
          <cell r="AE42">
            <v>223</v>
          </cell>
          <cell r="AF42">
            <v>200.2</v>
          </cell>
          <cell r="AG42">
            <v>175.2</v>
          </cell>
          <cell r="AH42">
            <v>324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680</v>
          </cell>
          <cell r="D43">
            <v>1269</v>
          </cell>
          <cell r="E43">
            <v>1178</v>
          </cell>
          <cell r="F43">
            <v>754</v>
          </cell>
          <cell r="G43">
            <v>0</v>
          </cell>
          <cell r="H43">
            <v>0.35</v>
          </cell>
          <cell r="I43">
            <v>40</v>
          </cell>
          <cell r="J43">
            <v>1200</v>
          </cell>
          <cell r="K43">
            <v>-22</v>
          </cell>
          <cell r="L43">
            <v>200</v>
          </cell>
          <cell r="M43">
            <v>280</v>
          </cell>
          <cell r="W43">
            <v>235.6</v>
          </cell>
          <cell r="X43">
            <v>400</v>
          </cell>
          <cell r="Y43">
            <v>6.935483870967742</v>
          </cell>
          <cell r="Z43">
            <v>3.2003395585738539</v>
          </cell>
          <cell r="AD43">
            <v>0</v>
          </cell>
          <cell r="AE43">
            <v>269.8</v>
          </cell>
          <cell r="AF43">
            <v>250.6</v>
          </cell>
          <cell r="AG43">
            <v>240.2</v>
          </cell>
          <cell r="AH43">
            <v>316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190.529</v>
          </cell>
          <cell r="D44">
            <v>362.25400000000002</v>
          </cell>
          <cell r="E44">
            <v>295.77199999999999</v>
          </cell>
          <cell r="F44">
            <v>251.995</v>
          </cell>
          <cell r="G44">
            <v>0</v>
          </cell>
          <cell r="H44">
            <v>1</v>
          </cell>
          <cell r="I44">
            <v>40</v>
          </cell>
          <cell r="J44">
            <v>307.97000000000003</v>
          </cell>
          <cell r="K44">
            <v>-12.198000000000036</v>
          </cell>
          <cell r="L44">
            <v>20</v>
          </cell>
          <cell r="M44">
            <v>70</v>
          </cell>
          <cell r="W44">
            <v>59.154399999999995</v>
          </cell>
          <cell r="X44">
            <v>70</v>
          </cell>
          <cell r="Y44">
            <v>6.9647397319556958</v>
          </cell>
          <cell r="Z44">
            <v>4.2599536129180589</v>
          </cell>
          <cell r="AD44">
            <v>0</v>
          </cell>
          <cell r="AE44">
            <v>70.370199999999997</v>
          </cell>
          <cell r="AF44">
            <v>63.961199999999998</v>
          </cell>
          <cell r="AG44">
            <v>63.243399999999994</v>
          </cell>
          <cell r="AH44">
            <v>54.231999999999999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364</v>
          </cell>
          <cell r="D45">
            <v>1267</v>
          </cell>
          <cell r="E45">
            <v>948</v>
          </cell>
          <cell r="F45">
            <v>657</v>
          </cell>
          <cell r="G45">
            <v>0</v>
          </cell>
          <cell r="H45">
            <v>0.4</v>
          </cell>
          <cell r="I45">
            <v>35</v>
          </cell>
          <cell r="J45">
            <v>974</v>
          </cell>
          <cell r="K45">
            <v>-26</v>
          </cell>
          <cell r="L45">
            <v>150</v>
          </cell>
          <cell r="M45">
            <v>250</v>
          </cell>
          <cell r="W45">
            <v>189.6</v>
          </cell>
          <cell r="X45">
            <v>270</v>
          </cell>
          <cell r="Y45">
            <v>6.9989451476793247</v>
          </cell>
          <cell r="Z45">
            <v>3.4651898734177218</v>
          </cell>
          <cell r="AD45">
            <v>0</v>
          </cell>
          <cell r="AE45">
            <v>229.8</v>
          </cell>
          <cell r="AF45">
            <v>199.8</v>
          </cell>
          <cell r="AG45">
            <v>198.8</v>
          </cell>
          <cell r="AH45">
            <v>255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911</v>
          </cell>
          <cell r="D46">
            <v>2573</v>
          </cell>
          <cell r="E46">
            <v>1660</v>
          </cell>
          <cell r="F46">
            <v>1765</v>
          </cell>
          <cell r="G46">
            <v>0</v>
          </cell>
          <cell r="H46">
            <v>0.4</v>
          </cell>
          <cell r="I46">
            <v>40</v>
          </cell>
          <cell r="J46">
            <v>1717</v>
          </cell>
          <cell r="K46">
            <v>-57</v>
          </cell>
          <cell r="L46">
            <v>0</v>
          </cell>
          <cell r="M46">
            <v>250</v>
          </cell>
          <cell r="W46">
            <v>332</v>
          </cell>
          <cell r="X46">
            <v>300</v>
          </cell>
          <cell r="Y46">
            <v>6.9728915662650603</v>
          </cell>
          <cell r="Z46">
            <v>5.3162650602409638</v>
          </cell>
          <cell r="AD46">
            <v>0</v>
          </cell>
          <cell r="AE46">
            <v>512.20000000000005</v>
          </cell>
          <cell r="AF46">
            <v>471.8</v>
          </cell>
          <cell r="AG46">
            <v>416.8</v>
          </cell>
          <cell r="AH46">
            <v>335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53.728999999999999</v>
          </cell>
          <cell r="D47">
            <v>276.96100000000001</v>
          </cell>
          <cell r="E47">
            <v>169.458</v>
          </cell>
          <cell r="F47">
            <v>158.33099999999999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175.637</v>
          </cell>
          <cell r="K47">
            <v>-6.179000000000002</v>
          </cell>
          <cell r="L47">
            <v>20</v>
          </cell>
          <cell r="M47">
            <v>30</v>
          </cell>
          <cell r="W47">
            <v>33.891599999999997</v>
          </cell>
          <cell r="X47">
            <v>30</v>
          </cell>
          <cell r="Y47">
            <v>7.032155460350058</v>
          </cell>
          <cell r="Z47">
            <v>4.6716885599971674</v>
          </cell>
          <cell r="AD47">
            <v>0</v>
          </cell>
          <cell r="AE47">
            <v>35.769400000000005</v>
          </cell>
          <cell r="AF47">
            <v>36.773000000000003</v>
          </cell>
          <cell r="AG47">
            <v>32.924400000000006</v>
          </cell>
          <cell r="AH47">
            <v>26.256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499.58699999999999</v>
          </cell>
          <cell r="D48">
            <v>689.40499999999997</v>
          </cell>
          <cell r="E48">
            <v>695.97199999999998</v>
          </cell>
          <cell r="F48">
            <v>483.65600000000001</v>
          </cell>
          <cell r="G48">
            <v>0</v>
          </cell>
          <cell r="H48">
            <v>1</v>
          </cell>
          <cell r="I48">
            <v>40</v>
          </cell>
          <cell r="J48">
            <v>703.04</v>
          </cell>
          <cell r="K48">
            <v>-7.0679999999999836</v>
          </cell>
          <cell r="L48">
            <v>100</v>
          </cell>
          <cell r="M48">
            <v>170</v>
          </cell>
          <cell r="W48">
            <v>139.1944</v>
          </cell>
          <cell r="X48">
            <v>200</v>
          </cell>
          <cell r="Y48">
            <v>6.8512526366003224</v>
          </cell>
          <cell r="Z48">
            <v>3.4746800158627069</v>
          </cell>
          <cell r="AD48">
            <v>0</v>
          </cell>
          <cell r="AE48">
            <v>140.85399999999998</v>
          </cell>
          <cell r="AF48">
            <v>156.97639999999998</v>
          </cell>
          <cell r="AG48">
            <v>144.7886</v>
          </cell>
          <cell r="AH48">
            <v>161.59299999999999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784</v>
          </cell>
          <cell r="D49">
            <v>1616</v>
          </cell>
          <cell r="E49">
            <v>1401</v>
          </cell>
          <cell r="F49">
            <v>972</v>
          </cell>
          <cell r="G49" t="str">
            <v>лид, я</v>
          </cell>
          <cell r="H49">
            <v>0.35</v>
          </cell>
          <cell r="I49">
            <v>40</v>
          </cell>
          <cell r="J49">
            <v>1435</v>
          </cell>
          <cell r="K49">
            <v>-34</v>
          </cell>
          <cell r="L49">
            <v>300</v>
          </cell>
          <cell r="M49">
            <v>400</v>
          </cell>
          <cell r="W49">
            <v>280.2</v>
          </cell>
          <cell r="X49">
            <v>280</v>
          </cell>
          <cell r="Y49">
            <v>6.9664525339043539</v>
          </cell>
          <cell r="Z49">
            <v>3.4689507494646681</v>
          </cell>
          <cell r="AD49">
            <v>0</v>
          </cell>
          <cell r="AE49">
            <v>315.39999999999998</v>
          </cell>
          <cell r="AF49">
            <v>300</v>
          </cell>
          <cell r="AG49">
            <v>288.39999999999998</v>
          </cell>
          <cell r="AH49">
            <v>285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1692</v>
          </cell>
          <cell r="D50">
            <v>2690</v>
          </cell>
          <cell r="E50">
            <v>1842</v>
          </cell>
          <cell r="F50">
            <v>1636</v>
          </cell>
          <cell r="G50" t="str">
            <v>оконч</v>
          </cell>
          <cell r="H50">
            <v>0.35</v>
          </cell>
          <cell r="I50">
            <v>40</v>
          </cell>
          <cell r="J50">
            <v>1889</v>
          </cell>
          <cell r="K50">
            <v>-47</v>
          </cell>
          <cell r="L50">
            <v>0</v>
          </cell>
          <cell r="M50">
            <v>400</v>
          </cell>
          <cell r="W50">
            <v>368.4</v>
          </cell>
          <cell r="X50">
            <v>500</v>
          </cell>
          <cell r="Y50">
            <v>6.8838219326818679</v>
          </cell>
          <cell r="Z50">
            <v>4.440825190010858</v>
          </cell>
          <cell r="AD50">
            <v>0</v>
          </cell>
          <cell r="AE50">
            <v>585.20000000000005</v>
          </cell>
          <cell r="AF50">
            <v>583.79999999999995</v>
          </cell>
          <cell r="AG50">
            <v>510.2</v>
          </cell>
          <cell r="AH50">
            <v>455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700</v>
          </cell>
          <cell r="D51">
            <v>1639</v>
          </cell>
          <cell r="E51">
            <v>1219</v>
          </cell>
          <cell r="F51">
            <v>1093</v>
          </cell>
          <cell r="G51">
            <v>0</v>
          </cell>
          <cell r="H51">
            <v>0.4</v>
          </cell>
          <cell r="I51">
            <v>35</v>
          </cell>
          <cell r="J51">
            <v>1259</v>
          </cell>
          <cell r="K51">
            <v>-40</v>
          </cell>
          <cell r="L51">
            <v>0</v>
          </cell>
          <cell r="M51">
            <v>300</v>
          </cell>
          <cell r="W51">
            <v>243.8</v>
          </cell>
          <cell r="X51">
            <v>300</v>
          </cell>
          <cell r="Y51">
            <v>6.9442165709598029</v>
          </cell>
          <cell r="Z51">
            <v>4.4831829368334697</v>
          </cell>
          <cell r="AD51">
            <v>0</v>
          </cell>
          <cell r="AE51">
            <v>302</v>
          </cell>
          <cell r="AF51">
            <v>299.39999999999998</v>
          </cell>
          <cell r="AG51">
            <v>281.60000000000002</v>
          </cell>
          <cell r="AH51">
            <v>303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85.738</v>
          </cell>
          <cell r="D52">
            <v>1296.922</v>
          </cell>
          <cell r="E52">
            <v>544.43600000000004</v>
          </cell>
          <cell r="F52">
            <v>834.17700000000002</v>
          </cell>
          <cell r="G52">
            <v>0</v>
          </cell>
          <cell r="H52">
            <v>1</v>
          </cell>
          <cell r="I52">
            <v>50</v>
          </cell>
          <cell r="J52">
            <v>552.57500000000005</v>
          </cell>
          <cell r="K52">
            <v>-8.13900000000001</v>
          </cell>
          <cell r="L52">
            <v>0</v>
          </cell>
          <cell r="M52">
            <v>100</v>
          </cell>
          <cell r="W52">
            <v>108.88720000000001</v>
          </cell>
          <cell r="X52">
            <v>150</v>
          </cell>
          <cell r="Y52">
            <v>9.9568819842920018</v>
          </cell>
          <cell r="Z52">
            <v>7.6609280062303</v>
          </cell>
          <cell r="AD52">
            <v>0</v>
          </cell>
          <cell r="AE52">
            <v>75.669399999999996</v>
          </cell>
          <cell r="AF52">
            <v>59.508000000000003</v>
          </cell>
          <cell r="AG52">
            <v>70.16040000000001</v>
          </cell>
          <cell r="AH52">
            <v>250.27099999999999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644.89300000000003</v>
          </cell>
          <cell r="D53">
            <v>2063.0610000000001</v>
          </cell>
          <cell r="E53">
            <v>938.95699999999999</v>
          </cell>
          <cell r="F53">
            <v>1762.316</v>
          </cell>
          <cell r="G53" t="str">
            <v>н</v>
          </cell>
          <cell r="H53">
            <v>1</v>
          </cell>
          <cell r="I53">
            <v>50</v>
          </cell>
          <cell r="J53">
            <v>931.66</v>
          </cell>
          <cell r="K53">
            <v>7.2970000000000255</v>
          </cell>
          <cell r="L53">
            <v>0</v>
          </cell>
          <cell r="M53">
            <v>200</v>
          </cell>
          <cell r="W53">
            <v>187.79140000000001</v>
          </cell>
          <cell r="X53">
            <v>100</v>
          </cell>
          <cell r="Y53">
            <v>10.981951250163744</v>
          </cell>
          <cell r="Z53">
            <v>9.3844340049650832</v>
          </cell>
          <cell r="AD53">
            <v>0</v>
          </cell>
          <cell r="AE53">
            <v>241.7122</v>
          </cell>
          <cell r="AF53">
            <v>227.77280000000002</v>
          </cell>
          <cell r="AG53">
            <v>238.5532</v>
          </cell>
          <cell r="AH53">
            <v>60.503999999999998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11.112</v>
          </cell>
          <cell r="D54">
            <v>36.069000000000003</v>
          </cell>
          <cell r="E54">
            <v>28.5</v>
          </cell>
          <cell r="F54">
            <v>18.681000000000001</v>
          </cell>
          <cell r="G54">
            <v>0</v>
          </cell>
          <cell r="H54">
            <v>1</v>
          </cell>
          <cell r="I54">
            <v>50</v>
          </cell>
          <cell r="J54">
            <v>29.6</v>
          </cell>
          <cell r="K54">
            <v>-1.1000000000000014</v>
          </cell>
          <cell r="L54">
            <v>0</v>
          </cell>
          <cell r="M54">
            <v>10</v>
          </cell>
          <cell r="W54">
            <v>5.7</v>
          </cell>
          <cell r="X54">
            <v>20</v>
          </cell>
          <cell r="Y54">
            <v>8.5405263157894726</v>
          </cell>
          <cell r="Z54">
            <v>3.2773684210526315</v>
          </cell>
          <cell r="AD54">
            <v>0</v>
          </cell>
          <cell r="AE54">
            <v>3.3231999999999999</v>
          </cell>
          <cell r="AF54">
            <v>4.8218000000000005</v>
          </cell>
          <cell r="AG54">
            <v>4.2051999999999996</v>
          </cell>
          <cell r="AH54">
            <v>11.994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2077.54</v>
          </cell>
          <cell r="D55">
            <v>5686.4269999999997</v>
          </cell>
          <cell r="E55">
            <v>4125.7139999999999</v>
          </cell>
          <cell r="F55">
            <v>3614.4830000000002</v>
          </cell>
          <cell r="G55">
            <v>0</v>
          </cell>
          <cell r="H55">
            <v>1</v>
          </cell>
          <cell r="I55">
            <v>40</v>
          </cell>
          <cell r="J55">
            <v>4095.9580000000001</v>
          </cell>
          <cell r="K55">
            <v>29.755999999999858</v>
          </cell>
          <cell r="L55">
            <v>900</v>
          </cell>
          <cell r="M55">
            <v>1000</v>
          </cell>
          <cell r="W55">
            <v>825.14279999999997</v>
          </cell>
          <cell r="X55">
            <v>200</v>
          </cell>
          <cell r="Y55">
            <v>6.925447328632087</v>
          </cell>
          <cell r="Z55">
            <v>4.3804333019690658</v>
          </cell>
          <cell r="AD55">
            <v>0</v>
          </cell>
          <cell r="AE55">
            <v>923.68320000000006</v>
          </cell>
          <cell r="AF55">
            <v>904.60799999999995</v>
          </cell>
          <cell r="AG55">
            <v>886.07540000000006</v>
          </cell>
          <cell r="AH55">
            <v>286.755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3172</v>
          </cell>
          <cell r="D56">
            <v>7382</v>
          </cell>
          <cell r="E56">
            <v>3252</v>
          </cell>
          <cell r="F56">
            <v>4137</v>
          </cell>
          <cell r="G56" t="str">
            <v>оконч</v>
          </cell>
          <cell r="H56">
            <v>0.45</v>
          </cell>
          <cell r="I56">
            <v>50</v>
          </cell>
          <cell r="J56">
            <v>3301</v>
          </cell>
          <cell r="K56">
            <v>-49</v>
          </cell>
          <cell r="L56">
            <v>0</v>
          </cell>
          <cell r="M56">
            <v>0</v>
          </cell>
          <cell r="W56">
            <v>650.4</v>
          </cell>
          <cell r="X56">
            <v>300</v>
          </cell>
          <cell r="Y56">
            <v>6.821955719557196</v>
          </cell>
          <cell r="Z56">
            <v>6.3607011070110699</v>
          </cell>
          <cell r="AD56">
            <v>0</v>
          </cell>
          <cell r="AE56">
            <v>1094.8</v>
          </cell>
          <cell r="AF56">
            <v>1068.4000000000001</v>
          </cell>
          <cell r="AG56">
            <v>1078.8</v>
          </cell>
          <cell r="AH56">
            <v>492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2399</v>
          </cell>
          <cell r="D57">
            <v>5218</v>
          </cell>
          <cell r="E57">
            <v>4708</v>
          </cell>
          <cell r="F57">
            <v>2824</v>
          </cell>
          <cell r="G57">
            <v>0</v>
          </cell>
          <cell r="H57">
            <v>0.45</v>
          </cell>
          <cell r="I57">
            <v>50</v>
          </cell>
          <cell r="J57">
            <v>4808</v>
          </cell>
          <cell r="K57">
            <v>-100</v>
          </cell>
          <cell r="L57">
            <v>1100</v>
          </cell>
          <cell r="M57">
            <v>1000</v>
          </cell>
          <cell r="W57">
            <v>891.6</v>
          </cell>
          <cell r="X57">
            <v>1000</v>
          </cell>
          <cell r="Y57">
            <v>6.6442350829968593</v>
          </cell>
          <cell r="Z57">
            <v>3.1673396141767607</v>
          </cell>
          <cell r="AD57">
            <v>250</v>
          </cell>
          <cell r="AE57">
            <v>821.4</v>
          </cell>
          <cell r="AF57">
            <v>934.2</v>
          </cell>
          <cell r="AG57">
            <v>897.2</v>
          </cell>
          <cell r="AH57">
            <v>706.99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636</v>
          </cell>
          <cell r="D58">
            <v>2541</v>
          </cell>
          <cell r="E58">
            <v>1696</v>
          </cell>
          <cell r="F58">
            <v>1446</v>
          </cell>
          <cell r="G58">
            <v>0</v>
          </cell>
          <cell r="H58">
            <v>0.45</v>
          </cell>
          <cell r="I58">
            <v>50</v>
          </cell>
          <cell r="J58">
            <v>1716</v>
          </cell>
          <cell r="K58">
            <v>-20</v>
          </cell>
          <cell r="L58">
            <v>0</v>
          </cell>
          <cell r="M58">
            <v>300</v>
          </cell>
          <cell r="W58">
            <v>339.2</v>
          </cell>
          <cell r="X58">
            <v>600</v>
          </cell>
          <cell r="Y58">
            <v>6.9162735849056602</v>
          </cell>
          <cell r="Z58">
            <v>4.2629716981132075</v>
          </cell>
          <cell r="AD58">
            <v>0</v>
          </cell>
          <cell r="AE58">
            <v>265.60000000000002</v>
          </cell>
          <cell r="AF58">
            <v>297.39999999999998</v>
          </cell>
          <cell r="AG58">
            <v>287.39999999999998</v>
          </cell>
          <cell r="AH58">
            <v>397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236</v>
          </cell>
          <cell r="D59">
            <v>565</v>
          </cell>
          <cell r="E59">
            <v>408</v>
          </cell>
          <cell r="F59">
            <v>389</v>
          </cell>
          <cell r="G59">
            <v>0</v>
          </cell>
          <cell r="H59">
            <v>0.4</v>
          </cell>
          <cell r="I59">
            <v>40</v>
          </cell>
          <cell r="J59">
            <v>431</v>
          </cell>
          <cell r="K59">
            <v>-23</v>
          </cell>
          <cell r="L59">
            <v>0</v>
          </cell>
          <cell r="M59">
            <v>100</v>
          </cell>
          <cell r="W59">
            <v>81.599999999999994</v>
          </cell>
          <cell r="X59">
            <v>80</v>
          </cell>
          <cell r="Y59">
            <v>6.973039215686275</v>
          </cell>
          <cell r="Z59">
            <v>4.7671568627450984</v>
          </cell>
          <cell r="AD59">
            <v>0</v>
          </cell>
          <cell r="AE59">
            <v>125.2</v>
          </cell>
          <cell r="AF59">
            <v>106.4</v>
          </cell>
          <cell r="AG59">
            <v>95.6</v>
          </cell>
          <cell r="AH59">
            <v>102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232</v>
          </cell>
          <cell r="D60">
            <v>309</v>
          </cell>
          <cell r="E60">
            <v>338</v>
          </cell>
          <cell r="F60">
            <v>200</v>
          </cell>
          <cell r="G60">
            <v>0</v>
          </cell>
          <cell r="H60">
            <v>0.4</v>
          </cell>
          <cell r="I60">
            <v>40</v>
          </cell>
          <cell r="J60">
            <v>348</v>
          </cell>
          <cell r="K60">
            <v>-10</v>
          </cell>
          <cell r="L60">
            <v>80</v>
          </cell>
          <cell r="M60">
            <v>80</v>
          </cell>
          <cell r="W60">
            <v>67.599999999999994</v>
          </cell>
          <cell r="X60">
            <v>100</v>
          </cell>
          <cell r="Y60">
            <v>6.8047337278106514</v>
          </cell>
          <cell r="Z60">
            <v>2.9585798816568052</v>
          </cell>
          <cell r="AD60">
            <v>0</v>
          </cell>
          <cell r="AE60">
            <v>103.8</v>
          </cell>
          <cell r="AF60">
            <v>81.8</v>
          </cell>
          <cell r="AG60">
            <v>63.2</v>
          </cell>
          <cell r="AH60">
            <v>89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324.72000000000003</v>
          </cell>
          <cell r="D61">
            <v>1243.8119999999999</v>
          </cell>
          <cell r="E61">
            <v>827.90800000000002</v>
          </cell>
          <cell r="F61">
            <v>719.03599999999994</v>
          </cell>
          <cell r="G61">
            <v>0</v>
          </cell>
          <cell r="H61">
            <v>1</v>
          </cell>
          <cell r="I61">
            <v>50</v>
          </cell>
          <cell r="J61">
            <v>819.24400000000003</v>
          </cell>
          <cell r="K61">
            <v>8.6639999999999873</v>
          </cell>
          <cell r="L61">
            <v>0</v>
          </cell>
          <cell r="M61">
            <v>200</v>
          </cell>
          <cell r="W61">
            <v>165.58160000000001</v>
          </cell>
          <cell r="X61">
            <v>200</v>
          </cell>
          <cell r="Y61">
            <v>6.7582146808582593</v>
          </cell>
          <cell r="Z61">
            <v>4.3424873295100417</v>
          </cell>
          <cell r="AD61">
            <v>0</v>
          </cell>
          <cell r="AE61">
            <v>180.03059999999999</v>
          </cell>
          <cell r="AF61">
            <v>158.96780000000001</v>
          </cell>
          <cell r="AG61">
            <v>177.6302</v>
          </cell>
          <cell r="AH61">
            <v>154.96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955</v>
          </cell>
          <cell r="D62">
            <v>10</v>
          </cell>
          <cell r="E62">
            <v>615</v>
          </cell>
          <cell r="F62">
            <v>339</v>
          </cell>
          <cell r="G62">
            <v>0</v>
          </cell>
          <cell r="H62">
            <v>0.1</v>
          </cell>
          <cell r="I62">
            <v>730</v>
          </cell>
          <cell r="J62">
            <v>631</v>
          </cell>
          <cell r="K62">
            <v>-16</v>
          </cell>
          <cell r="L62">
            <v>500</v>
          </cell>
          <cell r="M62">
            <v>0</v>
          </cell>
          <cell r="W62">
            <v>123</v>
          </cell>
          <cell r="X62">
            <v>1000</v>
          </cell>
          <cell r="Y62">
            <v>14.951219512195122</v>
          </cell>
          <cell r="Z62">
            <v>2.7560975609756095</v>
          </cell>
          <cell r="AD62">
            <v>0</v>
          </cell>
          <cell r="AE62">
            <v>160.4</v>
          </cell>
          <cell r="AF62">
            <v>122.8</v>
          </cell>
          <cell r="AG62">
            <v>112.4</v>
          </cell>
          <cell r="AH62">
            <v>177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102.86799999999999</v>
          </cell>
          <cell r="D63">
            <v>1188.9649999999999</v>
          </cell>
          <cell r="E63">
            <v>536.26900000000001</v>
          </cell>
          <cell r="F63">
            <v>738.15300000000002</v>
          </cell>
          <cell r="G63">
            <v>0</v>
          </cell>
          <cell r="H63">
            <v>1</v>
          </cell>
          <cell r="I63">
            <v>50</v>
          </cell>
          <cell r="J63">
            <v>613.38599999999997</v>
          </cell>
          <cell r="K63">
            <v>-77.116999999999962</v>
          </cell>
          <cell r="L63">
            <v>100</v>
          </cell>
          <cell r="M63">
            <v>200</v>
          </cell>
          <cell r="W63">
            <v>107.2538</v>
          </cell>
          <cell r="X63">
            <v>200</v>
          </cell>
          <cell r="Y63">
            <v>11.544141093369186</v>
          </cell>
          <cell r="Z63">
            <v>6.8823016060969406</v>
          </cell>
          <cell r="AD63">
            <v>0</v>
          </cell>
          <cell r="AE63">
            <v>43.049599999999998</v>
          </cell>
          <cell r="AF63">
            <v>42.587800000000001</v>
          </cell>
          <cell r="AG63">
            <v>45.511600000000001</v>
          </cell>
          <cell r="AH63">
            <v>189.024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1601</v>
          </cell>
          <cell r="D64">
            <v>3880</v>
          </cell>
          <cell r="E64">
            <v>3101</v>
          </cell>
          <cell r="F64">
            <v>2327</v>
          </cell>
          <cell r="G64">
            <v>0</v>
          </cell>
          <cell r="H64">
            <v>0.4</v>
          </cell>
          <cell r="I64">
            <v>40</v>
          </cell>
          <cell r="J64">
            <v>3162</v>
          </cell>
          <cell r="K64">
            <v>-61</v>
          </cell>
          <cell r="L64">
            <v>50</v>
          </cell>
          <cell r="M64">
            <v>500</v>
          </cell>
          <cell r="W64">
            <v>500.2</v>
          </cell>
          <cell r="X64">
            <v>600</v>
          </cell>
          <cell r="Y64">
            <v>6.9512195121951219</v>
          </cell>
          <cell r="Z64">
            <v>4.6521391443422635</v>
          </cell>
          <cell r="AD64">
            <v>600</v>
          </cell>
          <cell r="AE64">
            <v>701.6</v>
          </cell>
          <cell r="AF64">
            <v>663.6</v>
          </cell>
          <cell r="AG64">
            <v>587.20000000000005</v>
          </cell>
          <cell r="AH64">
            <v>559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1712</v>
          </cell>
          <cell r="D65">
            <v>2292</v>
          </cell>
          <cell r="E65">
            <v>2137</v>
          </cell>
          <cell r="F65">
            <v>1815</v>
          </cell>
          <cell r="G65">
            <v>0</v>
          </cell>
          <cell r="H65">
            <v>0.4</v>
          </cell>
          <cell r="I65">
            <v>40</v>
          </cell>
          <cell r="J65">
            <v>2200</v>
          </cell>
          <cell r="K65">
            <v>-63</v>
          </cell>
          <cell r="L65">
            <v>100</v>
          </cell>
          <cell r="M65">
            <v>450</v>
          </cell>
          <cell r="W65">
            <v>427.4</v>
          </cell>
          <cell r="X65">
            <v>600</v>
          </cell>
          <cell r="Y65">
            <v>6.9372952737482452</v>
          </cell>
          <cell r="Z65">
            <v>4.246607393542349</v>
          </cell>
          <cell r="AD65">
            <v>0</v>
          </cell>
          <cell r="AE65">
            <v>634</v>
          </cell>
          <cell r="AF65">
            <v>612.4</v>
          </cell>
          <cell r="AG65">
            <v>482.6</v>
          </cell>
          <cell r="AH65">
            <v>498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211.15799999999999</v>
          </cell>
          <cell r="D66">
            <v>691.32299999999998</v>
          </cell>
          <cell r="E66">
            <v>597.61599999999999</v>
          </cell>
          <cell r="F66">
            <v>302.94799999999998</v>
          </cell>
          <cell r="G66" t="str">
            <v>ябл</v>
          </cell>
          <cell r="H66">
            <v>1</v>
          </cell>
          <cell r="I66">
            <v>40</v>
          </cell>
          <cell r="J66">
            <v>595.24300000000005</v>
          </cell>
          <cell r="K66">
            <v>2.3729999999999336</v>
          </cell>
          <cell r="L66">
            <v>150</v>
          </cell>
          <cell r="M66">
            <v>150</v>
          </cell>
          <cell r="W66">
            <v>119.5232</v>
          </cell>
          <cell r="X66">
            <v>200</v>
          </cell>
          <cell r="Y66">
            <v>6.7179258922117207</v>
          </cell>
          <cell r="Z66">
            <v>2.5346376268372999</v>
          </cell>
          <cell r="AD66">
            <v>0</v>
          </cell>
          <cell r="AE66">
            <v>113.4478</v>
          </cell>
          <cell r="AF66">
            <v>111.64320000000001</v>
          </cell>
          <cell r="AG66">
            <v>93.475800000000007</v>
          </cell>
          <cell r="AH66">
            <v>133.65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110.50700000000001</v>
          </cell>
          <cell r="D67">
            <v>322.923</v>
          </cell>
          <cell r="E67">
            <v>255.18199999999999</v>
          </cell>
          <cell r="F67">
            <v>177.24799999999999</v>
          </cell>
          <cell r="G67">
            <v>0</v>
          </cell>
          <cell r="H67">
            <v>1</v>
          </cell>
          <cell r="I67">
            <v>40</v>
          </cell>
          <cell r="J67">
            <v>240.80799999999999</v>
          </cell>
          <cell r="K67">
            <v>14.373999999999995</v>
          </cell>
          <cell r="L67">
            <v>50</v>
          </cell>
          <cell r="M67">
            <v>50</v>
          </cell>
          <cell r="W67">
            <v>51.0364</v>
          </cell>
          <cell r="X67">
            <v>80</v>
          </cell>
          <cell r="Y67">
            <v>6.9998667617621928</v>
          </cell>
          <cell r="Z67">
            <v>3.4729722315837321</v>
          </cell>
          <cell r="AD67">
            <v>0</v>
          </cell>
          <cell r="AE67">
            <v>52.587400000000002</v>
          </cell>
          <cell r="AF67">
            <v>49.446399999999997</v>
          </cell>
          <cell r="AG67">
            <v>48.9696</v>
          </cell>
          <cell r="AH67">
            <v>57.494999999999997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381.41699999999997</v>
          </cell>
          <cell r="D68">
            <v>2843.6109999999999</v>
          </cell>
          <cell r="E68">
            <v>1757.0809999999999</v>
          </cell>
          <cell r="F68">
            <v>1459.873</v>
          </cell>
          <cell r="G68" t="str">
            <v>ябл</v>
          </cell>
          <cell r="H68">
            <v>1</v>
          </cell>
          <cell r="I68">
            <v>40</v>
          </cell>
          <cell r="J68">
            <v>1676.2860000000001</v>
          </cell>
          <cell r="K68">
            <v>80.794999999999845</v>
          </cell>
          <cell r="L68">
            <v>0</v>
          </cell>
          <cell r="M68">
            <v>300</v>
          </cell>
          <cell r="W68">
            <v>351.4162</v>
          </cell>
          <cell r="X68">
            <v>550</v>
          </cell>
          <cell r="Y68">
            <v>6.5730407420033572</v>
          </cell>
          <cell r="Z68">
            <v>4.1542564059368923</v>
          </cell>
          <cell r="AD68">
            <v>0</v>
          </cell>
          <cell r="AE68">
            <v>283.94479999999999</v>
          </cell>
          <cell r="AF68">
            <v>303.86599999999999</v>
          </cell>
          <cell r="AG68">
            <v>302.5034</v>
          </cell>
          <cell r="AH68">
            <v>447.87900000000002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127.265</v>
          </cell>
          <cell r="D69">
            <v>317.29300000000001</v>
          </cell>
          <cell r="E69">
            <v>245.059</v>
          </cell>
          <cell r="F69">
            <v>197.68899999999999</v>
          </cell>
          <cell r="G69">
            <v>0</v>
          </cell>
          <cell r="H69">
            <v>1</v>
          </cell>
          <cell r="I69">
            <v>40</v>
          </cell>
          <cell r="J69">
            <v>335.25599999999997</v>
          </cell>
          <cell r="K69">
            <v>-90.196999999999974</v>
          </cell>
          <cell r="L69">
            <v>40</v>
          </cell>
          <cell r="M69">
            <v>50</v>
          </cell>
          <cell r="W69">
            <v>49.011800000000001</v>
          </cell>
          <cell r="X69">
            <v>50</v>
          </cell>
          <cell r="Y69">
            <v>6.8899530317188917</v>
          </cell>
          <cell r="Z69">
            <v>4.0334980555702913</v>
          </cell>
          <cell r="AD69">
            <v>0</v>
          </cell>
          <cell r="AE69">
            <v>51.873000000000005</v>
          </cell>
          <cell r="AF69">
            <v>52.854399999999998</v>
          </cell>
          <cell r="AG69">
            <v>47.210799999999999</v>
          </cell>
          <cell r="AH69">
            <v>47.816000000000003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87</v>
          </cell>
          <cell r="D70">
            <v>154</v>
          </cell>
          <cell r="E70">
            <v>121</v>
          </cell>
          <cell r="F70">
            <v>118</v>
          </cell>
          <cell r="G70" t="str">
            <v>дк</v>
          </cell>
          <cell r="H70">
            <v>0.6</v>
          </cell>
          <cell r="I70">
            <v>60</v>
          </cell>
          <cell r="J70">
            <v>126</v>
          </cell>
          <cell r="K70">
            <v>-5</v>
          </cell>
          <cell r="L70">
            <v>0</v>
          </cell>
          <cell r="M70">
            <v>30</v>
          </cell>
          <cell r="W70">
            <v>24.2</v>
          </cell>
          <cell r="X70">
            <v>30</v>
          </cell>
          <cell r="Y70">
            <v>7.3553719008264462</v>
          </cell>
          <cell r="Z70">
            <v>4.8760330578512399</v>
          </cell>
          <cell r="AD70">
            <v>0</v>
          </cell>
          <cell r="AE70">
            <v>22.8</v>
          </cell>
          <cell r="AF70">
            <v>29.6</v>
          </cell>
          <cell r="AG70">
            <v>27.8</v>
          </cell>
          <cell r="AH70">
            <v>37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288</v>
          </cell>
          <cell r="D71">
            <v>522</v>
          </cell>
          <cell r="E71">
            <v>380</v>
          </cell>
          <cell r="F71">
            <v>414</v>
          </cell>
          <cell r="G71" t="str">
            <v>ябл</v>
          </cell>
          <cell r="H71">
            <v>0.6</v>
          </cell>
          <cell r="I71">
            <v>60</v>
          </cell>
          <cell r="J71">
            <v>394</v>
          </cell>
          <cell r="K71">
            <v>-14</v>
          </cell>
          <cell r="L71">
            <v>0</v>
          </cell>
          <cell r="M71">
            <v>80</v>
          </cell>
          <cell r="W71">
            <v>76</v>
          </cell>
          <cell r="X71">
            <v>40</v>
          </cell>
          <cell r="Y71">
            <v>7.0263157894736841</v>
          </cell>
          <cell r="Z71">
            <v>5.4473684210526319</v>
          </cell>
          <cell r="AD71">
            <v>0</v>
          </cell>
          <cell r="AE71">
            <v>80.8</v>
          </cell>
          <cell r="AF71">
            <v>99</v>
          </cell>
          <cell r="AG71">
            <v>93.4</v>
          </cell>
          <cell r="AH71">
            <v>45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428</v>
          </cell>
          <cell r="D72">
            <v>497</v>
          </cell>
          <cell r="E72">
            <v>540</v>
          </cell>
          <cell r="F72">
            <v>377</v>
          </cell>
          <cell r="G72" t="str">
            <v>ябл</v>
          </cell>
          <cell r="H72">
            <v>0.6</v>
          </cell>
          <cell r="I72">
            <v>60</v>
          </cell>
          <cell r="J72">
            <v>631</v>
          </cell>
          <cell r="K72">
            <v>-91</v>
          </cell>
          <cell r="L72">
            <v>120</v>
          </cell>
          <cell r="M72">
            <v>120</v>
          </cell>
          <cell r="W72">
            <v>108</v>
          </cell>
          <cell r="X72">
            <v>130</v>
          </cell>
          <cell r="Y72">
            <v>6.916666666666667</v>
          </cell>
          <cell r="Z72">
            <v>3.4907407407407409</v>
          </cell>
          <cell r="AD72">
            <v>0</v>
          </cell>
          <cell r="AE72">
            <v>98.2</v>
          </cell>
          <cell r="AF72">
            <v>119.8</v>
          </cell>
          <cell r="AG72">
            <v>111.2</v>
          </cell>
          <cell r="AH72">
            <v>99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72.277000000000001</v>
          </cell>
          <cell r="D73">
            <v>295.47000000000003</v>
          </cell>
          <cell r="E73">
            <v>205.941</v>
          </cell>
          <cell r="F73">
            <v>161.80600000000001</v>
          </cell>
          <cell r="G73">
            <v>0</v>
          </cell>
          <cell r="H73">
            <v>1</v>
          </cell>
          <cell r="I73">
            <v>30</v>
          </cell>
          <cell r="J73">
            <v>217.16900000000001</v>
          </cell>
          <cell r="K73">
            <v>-11.228000000000009</v>
          </cell>
          <cell r="L73">
            <v>20</v>
          </cell>
          <cell r="M73">
            <v>50</v>
          </cell>
          <cell r="W73">
            <v>41.188200000000002</v>
          </cell>
          <cell r="X73">
            <v>60</v>
          </cell>
          <cell r="Y73">
            <v>7.0846990157375176</v>
          </cell>
          <cell r="Z73">
            <v>3.9284552371795805</v>
          </cell>
          <cell r="AD73">
            <v>0</v>
          </cell>
          <cell r="AE73">
            <v>50.535199999999996</v>
          </cell>
          <cell r="AF73">
            <v>31.479399999999998</v>
          </cell>
          <cell r="AG73">
            <v>42.158200000000001</v>
          </cell>
          <cell r="AH73">
            <v>64.111999999999995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366</v>
          </cell>
          <cell r="D74">
            <v>825</v>
          </cell>
          <cell r="E74">
            <v>694</v>
          </cell>
          <cell r="F74">
            <v>489</v>
          </cell>
          <cell r="G74" t="str">
            <v>ябл,дк</v>
          </cell>
          <cell r="H74">
            <v>0.6</v>
          </cell>
          <cell r="I74">
            <v>60</v>
          </cell>
          <cell r="J74">
            <v>701</v>
          </cell>
          <cell r="K74">
            <v>-7</v>
          </cell>
          <cell r="L74">
            <v>180</v>
          </cell>
          <cell r="M74">
            <v>180</v>
          </cell>
          <cell r="W74">
            <v>138.80000000000001</v>
          </cell>
          <cell r="X74">
            <v>110</v>
          </cell>
          <cell r="Y74">
            <v>6.9092219020172907</v>
          </cell>
          <cell r="Z74">
            <v>3.5230547550432272</v>
          </cell>
          <cell r="AD74">
            <v>0</v>
          </cell>
          <cell r="AE74">
            <v>153.6</v>
          </cell>
          <cell r="AF74">
            <v>147</v>
          </cell>
          <cell r="AG74">
            <v>138.19999999999999</v>
          </cell>
          <cell r="AH74">
            <v>97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629</v>
          </cell>
          <cell r="D75">
            <v>1128</v>
          </cell>
          <cell r="E75">
            <v>851</v>
          </cell>
          <cell r="F75">
            <v>886</v>
          </cell>
          <cell r="G75" t="str">
            <v>ябл,дк</v>
          </cell>
          <cell r="H75">
            <v>0.6</v>
          </cell>
          <cell r="I75">
            <v>60</v>
          </cell>
          <cell r="J75">
            <v>933</v>
          </cell>
          <cell r="K75">
            <v>-82</v>
          </cell>
          <cell r="L75">
            <v>80</v>
          </cell>
          <cell r="M75">
            <v>180</v>
          </cell>
          <cell r="W75">
            <v>170.2</v>
          </cell>
          <cell r="X75">
            <v>40</v>
          </cell>
          <cell r="Y75">
            <v>6.9682726204465339</v>
          </cell>
          <cell r="Z75">
            <v>5.2056404230317277</v>
          </cell>
          <cell r="AD75">
            <v>0</v>
          </cell>
          <cell r="AE75">
            <v>201.6</v>
          </cell>
          <cell r="AF75">
            <v>200.2</v>
          </cell>
          <cell r="AG75">
            <v>202.4</v>
          </cell>
          <cell r="AH75">
            <v>96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344</v>
          </cell>
          <cell r="D76">
            <v>935</v>
          </cell>
          <cell r="E76">
            <v>714</v>
          </cell>
          <cell r="F76">
            <v>553</v>
          </cell>
          <cell r="G76">
            <v>0</v>
          </cell>
          <cell r="H76">
            <v>0.4</v>
          </cell>
          <cell r="I76" t="e">
            <v>#N/A</v>
          </cell>
          <cell r="J76">
            <v>732</v>
          </cell>
          <cell r="K76">
            <v>-18</v>
          </cell>
          <cell r="L76">
            <v>100</v>
          </cell>
          <cell r="M76">
            <v>150</v>
          </cell>
          <cell r="W76">
            <v>142.80000000000001</v>
          </cell>
          <cell r="X76">
            <v>180</v>
          </cell>
          <cell r="Y76">
            <v>6.8837535014005597</v>
          </cell>
          <cell r="Z76">
            <v>3.8725490196078427</v>
          </cell>
          <cell r="AD76">
            <v>0</v>
          </cell>
          <cell r="AE76">
            <v>139.80000000000001</v>
          </cell>
          <cell r="AF76">
            <v>156</v>
          </cell>
          <cell r="AG76">
            <v>150.4</v>
          </cell>
          <cell r="AH76">
            <v>177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434</v>
          </cell>
          <cell r="D77">
            <v>1222</v>
          </cell>
          <cell r="E77">
            <v>893</v>
          </cell>
          <cell r="F77">
            <v>753</v>
          </cell>
          <cell r="G77">
            <v>0</v>
          </cell>
          <cell r="H77">
            <v>0.33</v>
          </cell>
          <cell r="I77">
            <v>60</v>
          </cell>
          <cell r="J77">
            <v>922</v>
          </cell>
          <cell r="K77">
            <v>-29</v>
          </cell>
          <cell r="L77">
            <v>0</v>
          </cell>
          <cell r="M77">
            <v>160</v>
          </cell>
          <cell r="W77">
            <v>178.6</v>
          </cell>
          <cell r="X77">
            <v>300</v>
          </cell>
          <cell r="Y77">
            <v>6.7917133258678613</v>
          </cell>
          <cell r="Z77">
            <v>4.2161254199328111</v>
          </cell>
          <cell r="AD77">
            <v>0</v>
          </cell>
          <cell r="AE77">
            <v>206.6</v>
          </cell>
          <cell r="AF77">
            <v>199.6</v>
          </cell>
          <cell r="AG77">
            <v>193</v>
          </cell>
          <cell r="AH77">
            <v>261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418</v>
          </cell>
          <cell r="D78">
            <v>670</v>
          </cell>
          <cell r="E78">
            <v>670</v>
          </cell>
          <cell r="F78">
            <v>413</v>
          </cell>
          <cell r="G78">
            <v>0</v>
          </cell>
          <cell r="H78">
            <v>0.35</v>
          </cell>
          <cell r="I78" t="e">
            <v>#N/A</v>
          </cell>
          <cell r="J78">
            <v>695</v>
          </cell>
          <cell r="K78">
            <v>-25</v>
          </cell>
          <cell r="L78">
            <v>120</v>
          </cell>
          <cell r="M78">
            <v>150</v>
          </cell>
          <cell r="W78">
            <v>134</v>
          </cell>
          <cell r="X78">
            <v>200</v>
          </cell>
          <cell r="Y78">
            <v>6.58955223880597</v>
          </cell>
          <cell r="Z78">
            <v>3.0820895522388061</v>
          </cell>
          <cell r="AD78">
            <v>0</v>
          </cell>
          <cell r="AE78">
            <v>133</v>
          </cell>
          <cell r="AF78">
            <v>137.6</v>
          </cell>
          <cell r="AG78">
            <v>126.6</v>
          </cell>
          <cell r="AH78">
            <v>177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139</v>
          </cell>
          <cell r="D79">
            <v>1065</v>
          </cell>
          <cell r="E79">
            <v>335</v>
          </cell>
          <cell r="F79">
            <v>852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362</v>
          </cell>
          <cell r="K79">
            <v>-27</v>
          </cell>
          <cell r="L79">
            <v>60</v>
          </cell>
          <cell r="M79">
            <v>60</v>
          </cell>
          <cell r="W79">
            <v>67</v>
          </cell>
          <cell r="X79">
            <v>60</v>
          </cell>
          <cell r="Y79">
            <v>15.402985074626866</v>
          </cell>
          <cell r="Z79">
            <v>12.716417910447761</v>
          </cell>
          <cell r="AD79">
            <v>0</v>
          </cell>
          <cell r="AE79">
            <v>59.6</v>
          </cell>
          <cell r="AF79">
            <v>59</v>
          </cell>
          <cell r="AG79">
            <v>67</v>
          </cell>
          <cell r="AH79">
            <v>44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1397</v>
          </cell>
          <cell r="D80">
            <v>7837</v>
          </cell>
          <cell r="E80">
            <v>5396</v>
          </cell>
          <cell r="F80">
            <v>3735</v>
          </cell>
          <cell r="G80">
            <v>0</v>
          </cell>
          <cell r="H80">
            <v>0.35</v>
          </cell>
          <cell r="I80">
            <v>40</v>
          </cell>
          <cell r="J80">
            <v>5498</v>
          </cell>
          <cell r="K80">
            <v>-102</v>
          </cell>
          <cell r="L80">
            <v>1000</v>
          </cell>
          <cell r="M80">
            <v>1000</v>
          </cell>
          <cell r="W80">
            <v>968.8</v>
          </cell>
          <cell r="X80">
            <v>1900</v>
          </cell>
          <cell r="Y80">
            <v>7.8808835672997528</v>
          </cell>
          <cell r="Z80">
            <v>3.8552848885218829</v>
          </cell>
          <cell r="AD80">
            <v>552</v>
          </cell>
          <cell r="AE80">
            <v>739.8</v>
          </cell>
          <cell r="AF80">
            <v>689</v>
          </cell>
          <cell r="AG80">
            <v>671.4</v>
          </cell>
          <cell r="AH80">
            <v>1347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4830</v>
          </cell>
          <cell r="D81">
            <v>16631</v>
          </cell>
          <cell r="E81">
            <v>14698</v>
          </cell>
          <cell r="F81">
            <v>6197</v>
          </cell>
          <cell r="G81">
            <v>0</v>
          </cell>
          <cell r="H81">
            <v>0.35</v>
          </cell>
          <cell r="I81">
            <v>45</v>
          </cell>
          <cell r="J81">
            <v>15307</v>
          </cell>
          <cell r="K81">
            <v>-609</v>
          </cell>
          <cell r="L81">
            <v>3200</v>
          </cell>
          <cell r="M81">
            <v>3200</v>
          </cell>
          <cell r="W81">
            <v>2339.6</v>
          </cell>
          <cell r="X81">
            <v>2700</v>
          </cell>
          <cell r="Y81">
            <v>6.5382971448110787</v>
          </cell>
          <cell r="Z81">
            <v>2.6487433749358864</v>
          </cell>
          <cell r="AD81">
            <v>3000</v>
          </cell>
          <cell r="AE81">
            <v>2322.6</v>
          </cell>
          <cell r="AF81">
            <v>2194.4</v>
          </cell>
          <cell r="AG81">
            <v>2216.8000000000002</v>
          </cell>
          <cell r="AH81">
            <v>2228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579</v>
          </cell>
          <cell r="D82">
            <v>1105</v>
          </cell>
          <cell r="E82">
            <v>708</v>
          </cell>
          <cell r="F82">
            <v>970</v>
          </cell>
          <cell r="G82">
            <v>0</v>
          </cell>
          <cell r="H82">
            <v>0.4</v>
          </cell>
          <cell r="I82" t="e">
            <v>#N/A</v>
          </cell>
          <cell r="J82">
            <v>709</v>
          </cell>
          <cell r="K82">
            <v>-1</v>
          </cell>
          <cell r="L82">
            <v>0</v>
          </cell>
          <cell r="M82">
            <v>100</v>
          </cell>
          <cell r="W82">
            <v>141.6</v>
          </cell>
          <cell r="X82">
            <v>50</v>
          </cell>
          <cell r="Y82">
            <v>7.9096045197740112</v>
          </cell>
          <cell r="Z82">
            <v>6.8502824858757068</v>
          </cell>
          <cell r="AD82">
            <v>0</v>
          </cell>
          <cell r="AE82">
            <v>157.80000000000001</v>
          </cell>
          <cell r="AF82">
            <v>165</v>
          </cell>
          <cell r="AG82">
            <v>163.4</v>
          </cell>
          <cell r="AH82">
            <v>163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278.05500000000001</v>
          </cell>
          <cell r="D83">
            <v>340.66199999999998</v>
          </cell>
          <cell r="E83">
            <v>252.07499999999999</v>
          </cell>
          <cell r="F83">
            <v>324.88600000000002</v>
          </cell>
          <cell r="G83" t="str">
            <v>н</v>
          </cell>
          <cell r="H83">
            <v>1</v>
          </cell>
          <cell r="I83" t="e">
            <v>#N/A</v>
          </cell>
          <cell r="J83">
            <v>281.24</v>
          </cell>
          <cell r="K83">
            <v>-29.16500000000002</v>
          </cell>
          <cell r="L83">
            <v>0</v>
          </cell>
          <cell r="M83">
            <v>30</v>
          </cell>
          <cell r="W83">
            <v>50.414999999999999</v>
          </cell>
          <cell r="X83">
            <v>30</v>
          </cell>
          <cell r="Y83">
            <v>7.6343548547059417</v>
          </cell>
          <cell r="Z83">
            <v>6.4442328672022224</v>
          </cell>
          <cell r="AD83">
            <v>0</v>
          </cell>
          <cell r="AE83">
            <v>110.8706</v>
          </cell>
          <cell r="AF83">
            <v>92.279799999999994</v>
          </cell>
          <cell r="AG83">
            <v>65.90979999999999</v>
          </cell>
          <cell r="AH83">
            <v>31.513000000000002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137</v>
          </cell>
          <cell r="D84">
            <v>320</v>
          </cell>
          <cell r="E84">
            <v>261</v>
          </cell>
          <cell r="F84">
            <v>195</v>
          </cell>
          <cell r="G84">
            <v>0</v>
          </cell>
          <cell r="H84">
            <v>0.4</v>
          </cell>
          <cell r="I84" t="e">
            <v>#N/A</v>
          </cell>
          <cell r="J84">
            <v>328</v>
          </cell>
          <cell r="K84">
            <v>-67</v>
          </cell>
          <cell r="L84">
            <v>100</v>
          </cell>
          <cell r="M84">
            <v>80</v>
          </cell>
          <cell r="W84">
            <v>52.2</v>
          </cell>
          <cell r="X84">
            <v>50</v>
          </cell>
          <cell r="Y84">
            <v>8.1417624521072796</v>
          </cell>
          <cell r="Z84">
            <v>3.735632183908046</v>
          </cell>
          <cell r="AD84">
            <v>0</v>
          </cell>
          <cell r="AE84">
            <v>59.4</v>
          </cell>
          <cell r="AF84">
            <v>53.8</v>
          </cell>
          <cell r="AG84">
            <v>51.6</v>
          </cell>
          <cell r="AH84">
            <v>39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1.42</v>
          </cell>
          <cell r="D85">
            <v>209.815</v>
          </cell>
          <cell r="E85">
            <v>56.500999999999998</v>
          </cell>
          <cell r="F85">
            <v>153.30000000000001</v>
          </cell>
          <cell r="G85">
            <v>0</v>
          </cell>
          <cell r="H85">
            <v>1</v>
          </cell>
          <cell r="I85" t="e">
            <v>#N/A</v>
          </cell>
          <cell r="J85">
            <v>65.2</v>
          </cell>
          <cell r="K85">
            <v>-8.6990000000000052</v>
          </cell>
          <cell r="L85">
            <v>0</v>
          </cell>
          <cell r="M85">
            <v>0</v>
          </cell>
          <cell r="W85">
            <v>11.3002</v>
          </cell>
          <cell r="Y85">
            <v>13.566131572892516</v>
          </cell>
          <cell r="Z85">
            <v>13.566131572892516</v>
          </cell>
          <cell r="AD85">
            <v>0</v>
          </cell>
          <cell r="AE85">
            <v>15.334999999999999</v>
          </cell>
          <cell r="AF85">
            <v>14.1768</v>
          </cell>
          <cell r="AG85">
            <v>20.174799999999998</v>
          </cell>
          <cell r="AH85">
            <v>11.605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377</v>
          </cell>
          <cell r="D86">
            <v>657</v>
          </cell>
          <cell r="E86">
            <v>691</v>
          </cell>
          <cell r="F86">
            <v>336</v>
          </cell>
          <cell r="G86">
            <v>0</v>
          </cell>
          <cell r="H86">
            <v>0.2</v>
          </cell>
          <cell r="I86" t="e">
            <v>#N/A</v>
          </cell>
          <cell r="J86">
            <v>696</v>
          </cell>
          <cell r="K86">
            <v>-5</v>
          </cell>
          <cell r="L86">
            <v>150</v>
          </cell>
          <cell r="M86">
            <v>200</v>
          </cell>
          <cell r="W86">
            <v>138.19999999999999</v>
          </cell>
          <cell r="X86">
            <v>200</v>
          </cell>
          <cell r="Y86">
            <v>6.4109985528219973</v>
          </cell>
          <cell r="Z86">
            <v>2.4312590448625184</v>
          </cell>
          <cell r="AD86">
            <v>0</v>
          </cell>
          <cell r="AE86">
            <v>142</v>
          </cell>
          <cell r="AF86">
            <v>147.6</v>
          </cell>
          <cell r="AG86">
            <v>123</v>
          </cell>
          <cell r="AH86">
            <v>163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636</v>
          </cell>
          <cell r="D87">
            <v>630</v>
          </cell>
          <cell r="E87">
            <v>824</v>
          </cell>
          <cell r="F87">
            <v>440</v>
          </cell>
          <cell r="G87">
            <v>0</v>
          </cell>
          <cell r="H87">
            <v>0.3</v>
          </cell>
          <cell r="I87" t="e">
            <v>#N/A</v>
          </cell>
          <cell r="J87">
            <v>854</v>
          </cell>
          <cell r="K87">
            <v>-30</v>
          </cell>
          <cell r="L87">
            <v>200</v>
          </cell>
          <cell r="M87">
            <v>200</v>
          </cell>
          <cell r="W87">
            <v>164.8</v>
          </cell>
          <cell r="X87">
            <v>80</v>
          </cell>
          <cell r="Y87">
            <v>5.5825242718446599</v>
          </cell>
          <cell r="Z87">
            <v>2.6699029126213589</v>
          </cell>
          <cell r="AD87">
            <v>0</v>
          </cell>
          <cell r="AE87">
            <v>143.80000000000001</v>
          </cell>
          <cell r="AF87">
            <v>193.4</v>
          </cell>
          <cell r="AG87">
            <v>192.2</v>
          </cell>
          <cell r="AH87">
            <v>61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324.09699999999998</v>
          </cell>
          <cell r="D88">
            <v>443.36900000000003</v>
          </cell>
          <cell r="E88">
            <v>408.34699999999998</v>
          </cell>
          <cell r="F88">
            <v>355.721</v>
          </cell>
          <cell r="G88">
            <v>0</v>
          </cell>
          <cell r="H88">
            <v>1</v>
          </cell>
          <cell r="I88" t="e">
            <v>#N/A</v>
          </cell>
          <cell r="J88">
            <v>419.32900000000001</v>
          </cell>
          <cell r="K88">
            <v>-10.982000000000028</v>
          </cell>
          <cell r="L88">
            <v>50</v>
          </cell>
          <cell r="M88">
            <v>100</v>
          </cell>
          <cell r="W88">
            <v>81.669399999999996</v>
          </cell>
          <cell r="X88">
            <v>100</v>
          </cell>
          <cell r="Y88">
            <v>7.4167436028671698</v>
          </cell>
          <cell r="Z88">
            <v>4.3556215669516369</v>
          </cell>
          <cell r="AD88">
            <v>0</v>
          </cell>
          <cell r="AE88">
            <v>83.373800000000003</v>
          </cell>
          <cell r="AF88">
            <v>101.1546</v>
          </cell>
          <cell r="AG88">
            <v>84.976599999999991</v>
          </cell>
          <cell r="AH88">
            <v>57.942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1742.711</v>
          </cell>
          <cell r="D89">
            <v>5979.63</v>
          </cell>
          <cell r="E89">
            <v>3988.7339999999999</v>
          </cell>
          <cell r="F89">
            <v>3686.1379999999999</v>
          </cell>
          <cell r="G89">
            <v>0</v>
          </cell>
          <cell r="H89">
            <v>1</v>
          </cell>
          <cell r="I89" t="e">
            <v>#N/A</v>
          </cell>
          <cell r="J89">
            <v>4043.4209999999998</v>
          </cell>
          <cell r="K89">
            <v>-54.686999999999898</v>
          </cell>
          <cell r="L89">
            <v>500</v>
          </cell>
          <cell r="M89">
            <v>1000</v>
          </cell>
          <cell r="W89">
            <v>797.74680000000001</v>
          </cell>
          <cell r="X89">
            <v>800</v>
          </cell>
          <cell r="Y89">
            <v>7.5038069723375891</v>
          </cell>
          <cell r="Z89">
            <v>4.6206866639891251</v>
          </cell>
          <cell r="AD89">
            <v>0</v>
          </cell>
          <cell r="AE89">
            <v>815.20180000000005</v>
          </cell>
          <cell r="AF89">
            <v>839.7023999999999</v>
          </cell>
          <cell r="AG89">
            <v>864.83359999999993</v>
          </cell>
          <cell r="AH89">
            <v>785.34500000000003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4069.3539999999998</v>
          </cell>
          <cell r="D90">
            <v>6992.9549999999999</v>
          </cell>
          <cell r="E90">
            <v>6502.9709999999995</v>
          </cell>
          <cell r="F90">
            <v>4516.9889999999996</v>
          </cell>
          <cell r="G90">
            <v>0</v>
          </cell>
          <cell r="H90">
            <v>1</v>
          </cell>
          <cell r="I90" t="e">
            <v>#N/A</v>
          </cell>
          <cell r="J90">
            <v>6567.8850000000002</v>
          </cell>
          <cell r="K90">
            <v>-64.914000000000669</v>
          </cell>
          <cell r="L90">
            <v>1500</v>
          </cell>
          <cell r="M90">
            <v>1500</v>
          </cell>
          <cell r="W90">
            <v>1288.4969999999998</v>
          </cell>
          <cell r="X90">
            <v>1000</v>
          </cell>
          <cell r="Y90">
            <v>6.6100184944163631</v>
          </cell>
          <cell r="Z90">
            <v>3.5056263227621018</v>
          </cell>
          <cell r="AD90">
            <v>60.485999999999997</v>
          </cell>
          <cell r="AE90">
            <v>1247.8334</v>
          </cell>
          <cell r="AF90">
            <v>1493.7356</v>
          </cell>
          <cell r="AG90">
            <v>1370.1155999999999</v>
          </cell>
          <cell r="AH90">
            <v>890.74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2722.5619999999999</v>
          </cell>
          <cell r="D91">
            <v>9214.2900000000009</v>
          </cell>
          <cell r="E91">
            <v>6812.06</v>
          </cell>
          <cell r="F91">
            <v>4997.6760000000004</v>
          </cell>
          <cell r="G91">
            <v>0</v>
          </cell>
          <cell r="H91">
            <v>1</v>
          </cell>
          <cell r="I91" t="e">
            <v>#N/A</v>
          </cell>
          <cell r="J91">
            <v>6927.5780000000004</v>
          </cell>
          <cell r="K91">
            <v>-115.51800000000003</v>
          </cell>
          <cell r="L91">
            <v>1200</v>
          </cell>
          <cell r="M91">
            <v>1900</v>
          </cell>
          <cell r="W91">
            <v>1344.4124000000002</v>
          </cell>
          <cell r="X91">
            <v>1600</v>
          </cell>
          <cell r="Y91">
            <v>7.2133193653971048</v>
          </cell>
          <cell r="Z91">
            <v>3.7173682718189744</v>
          </cell>
          <cell r="AD91">
            <v>89.998000000000005</v>
          </cell>
          <cell r="AE91">
            <v>1336.8832</v>
          </cell>
          <cell r="AF91">
            <v>1235.8150000000001</v>
          </cell>
          <cell r="AG91">
            <v>1273.5524</v>
          </cell>
          <cell r="AH91">
            <v>1479.925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174.95400000000001</v>
          </cell>
          <cell r="D92">
            <v>219.55799999999999</v>
          </cell>
          <cell r="E92">
            <v>232.46299999999999</v>
          </cell>
          <cell r="F92">
            <v>158.81100000000001</v>
          </cell>
          <cell r="G92">
            <v>0</v>
          </cell>
          <cell r="H92">
            <v>1</v>
          </cell>
          <cell r="I92" t="e">
            <v>#N/A</v>
          </cell>
          <cell r="J92">
            <v>233.97399999999999</v>
          </cell>
          <cell r="K92">
            <v>-1.5109999999999957</v>
          </cell>
          <cell r="L92">
            <v>30</v>
          </cell>
          <cell r="M92">
            <v>60</v>
          </cell>
          <cell r="W92">
            <v>46.492599999999996</v>
          </cell>
          <cell r="X92">
            <v>80</v>
          </cell>
          <cell r="Y92">
            <v>7.0723297901171387</v>
          </cell>
          <cell r="Z92">
            <v>3.4158339176557133</v>
          </cell>
          <cell r="AD92">
            <v>0</v>
          </cell>
          <cell r="AE92">
            <v>45.338799999999999</v>
          </cell>
          <cell r="AF92">
            <v>44.132600000000004</v>
          </cell>
          <cell r="AG92">
            <v>40.779000000000003</v>
          </cell>
          <cell r="AH92">
            <v>66.953999999999994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52</v>
          </cell>
          <cell r="D93">
            <v>215</v>
          </cell>
          <cell r="E93">
            <v>128</v>
          </cell>
          <cell r="F93">
            <v>134</v>
          </cell>
          <cell r="G93">
            <v>0</v>
          </cell>
          <cell r="H93">
            <v>0.5</v>
          </cell>
          <cell r="I93" t="e">
            <v>#N/A</v>
          </cell>
          <cell r="J93">
            <v>167</v>
          </cell>
          <cell r="K93">
            <v>-39</v>
          </cell>
          <cell r="L93">
            <v>0</v>
          </cell>
          <cell r="M93">
            <v>20</v>
          </cell>
          <cell r="W93">
            <v>25.6</v>
          </cell>
          <cell r="X93">
            <v>30</v>
          </cell>
          <cell r="Y93">
            <v>7.1875</v>
          </cell>
          <cell r="Z93">
            <v>5.234375</v>
          </cell>
          <cell r="AD93">
            <v>0</v>
          </cell>
          <cell r="AE93">
            <v>20.8</v>
          </cell>
          <cell r="AF93">
            <v>26.4</v>
          </cell>
          <cell r="AG93">
            <v>28.8</v>
          </cell>
          <cell r="AH93">
            <v>41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5.3049999999999997</v>
          </cell>
          <cell r="D94">
            <v>98.924000000000007</v>
          </cell>
          <cell r="E94">
            <v>17.977</v>
          </cell>
          <cell r="F94">
            <v>86.251999999999995</v>
          </cell>
          <cell r="G94">
            <v>0</v>
          </cell>
          <cell r="H94">
            <v>1</v>
          </cell>
          <cell r="I94" t="e">
            <v>#N/A</v>
          </cell>
          <cell r="J94">
            <v>18.899999999999999</v>
          </cell>
          <cell r="K94">
            <v>-0.92299999999999827</v>
          </cell>
          <cell r="L94">
            <v>0</v>
          </cell>
          <cell r="M94">
            <v>0</v>
          </cell>
          <cell r="W94">
            <v>3.5954000000000002</v>
          </cell>
          <cell r="Y94">
            <v>23.98954219280191</v>
          </cell>
          <cell r="Z94">
            <v>23.98954219280191</v>
          </cell>
          <cell r="AD94">
            <v>0</v>
          </cell>
          <cell r="AE94">
            <v>5.5460000000000003</v>
          </cell>
          <cell r="AF94">
            <v>2.3428</v>
          </cell>
          <cell r="AG94">
            <v>9.5841999999999992</v>
          </cell>
          <cell r="AH94">
            <v>2.9950000000000001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812</v>
          </cell>
          <cell r="D95">
            <v>1705</v>
          </cell>
          <cell r="E95">
            <v>1655</v>
          </cell>
          <cell r="F95">
            <v>843</v>
          </cell>
          <cell r="G95">
            <v>0</v>
          </cell>
          <cell r="H95">
            <v>0.3</v>
          </cell>
          <cell r="I95" t="e">
            <v>#N/A</v>
          </cell>
          <cell r="J95">
            <v>1671</v>
          </cell>
          <cell r="K95">
            <v>-16</v>
          </cell>
          <cell r="L95">
            <v>150</v>
          </cell>
          <cell r="M95">
            <v>300</v>
          </cell>
          <cell r="W95">
            <v>271</v>
          </cell>
          <cell r="X95">
            <v>450</v>
          </cell>
          <cell r="Y95">
            <v>6.4317343173431736</v>
          </cell>
          <cell r="Z95">
            <v>3.1107011070110699</v>
          </cell>
          <cell r="AD95">
            <v>300</v>
          </cell>
          <cell r="AE95">
            <v>278</v>
          </cell>
          <cell r="AF95">
            <v>297</v>
          </cell>
          <cell r="AG95">
            <v>261.8</v>
          </cell>
          <cell r="AH95">
            <v>403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565</v>
          </cell>
          <cell r="D96">
            <v>763</v>
          </cell>
          <cell r="E96">
            <v>781</v>
          </cell>
          <cell r="F96">
            <v>537</v>
          </cell>
          <cell r="G96">
            <v>0</v>
          </cell>
          <cell r="H96">
            <v>0.3</v>
          </cell>
          <cell r="I96" t="e">
            <v>#N/A</v>
          </cell>
          <cell r="J96">
            <v>788</v>
          </cell>
          <cell r="K96">
            <v>-7</v>
          </cell>
          <cell r="L96">
            <v>150</v>
          </cell>
          <cell r="M96">
            <v>200</v>
          </cell>
          <cell r="W96">
            <v>156.19999999999999</v>
          </cell>
          <cell r="X96">
            <v>200</v>
          </cell>
          <cell r="Y96">
            <v>6.9590268886043543</v>
          </cell>
          <cell r="Z96">
            <v>3.4379001280409733</v>
          </cell>
          <cell r="AD96">
            <v>0</v>
          </cell>
          <cell r="AE96">
            <v>170.8</v>
          </cell>
          <cell r="AF96">
            <v>187.4</v>
          </cell>
          <cell r="AG96">
            <v>156</v>
          </cell>
          <cell r="AH96">
            <v>171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642</v>
          </cell>
          <cell r="D97">
            <v>1344</v>
          </cell>
          <cell r="E97">
            <v>1150</v>
          </cell>
          <cell r="F97">
            <v>821</v>
          </cell>
          <cell r="G97">
            <v>0</v>
          </cell>
          <cell r="H97">
            <v>0.3</v>
          </cell>
          <cell r="I97" t="e">
            <v>#N/A</v>
          </cell>
          <cell r="J97">
            <v>1169</v>
          </cell>
          <cell r="K97">
            <v>-19</v>
          </cell>
          <cell r="L97">
            <v>150</v>
          </cell>
          <cell r="M97">
            <v>250</v>
          </cell>
          <cell r="W97">
            <v>204.8</v>
          </cell>
          <cell r="X97">
            <v>200</v>
          </cell>
          <cell r="Y97">
            <v>6.9384765625</v>
          </cell>
          <cell r="Z97">
            <v>4.0087890625</v>
          </cell>
          <cell r="AD97">
            <v>126</v>
          </cell>
          <cell r="AE97">
            <v>251.8</v>
          </cell>
          <cell r="AF97">
            <v>237.8</v>
          </cell>
          <cell r="AG97">
            <v>221.4</v>
          </cell>
          <cell r="AH97">
            <v>219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515</v>
          </cell>
          <cell r="D98">
            <v>767</v>
          </cell>
          <cell r="E98">
            <v>708</v>
          </cell>
          <cell r="F98">
            <v>563</v>
          </cell>
          <cell r="G98">
            <v>0</v>
          </cell>
          <cell r="H98">
            <v>0.3</v>
          </cell>
          <cell r="I98" t="e">
            <v>#N/A</v>
          </cell>
          <cell r="J98">
            <v>719</v>
          </cell>
          <cell r="K98">
            <v>-11</v>
          </cell>
          <cell r="L98">
            <v>100</v>
          </cell>
          <cell r="M98">
            <v>180</v>
          </cell>
          <cell r="W98">
            <v>141.6</v>
          </cell>
          <cell r="X98">
            <v>150</v>
          </cell>
          <cell r="Y98">
            <v>7.0127118644067803</v>
          </cell>
          <cell r="Z98">
            <v>3.9759887005649719</v>
          </cell>
          <cell r="AD98">
            <v>0</v>
          </cell>
          <cell r="AE98">
            <v>161</v>
          </cell>
          <cell r="AF98">
            <v>170.6</v>
          </cell>
          <cell r="AG98">
            <v>150</v>
          </cell>
          <cell r="AH98">
            <v>157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48</v>
          </cell>
          <cell r="E99">
            <v>48</v>
          </cell>
          <cell r="F99">
            <v>4</v>
          </cell>
          <cell r="G99">
            <v>0</v>
          </cell>
          <cell r="H99">
            <v>0.33</v>
          </cell>
          <cell r="I99" t="e">
            <v>#N/A</v>
          </cell>
          <cell r="J99">
            <v>48</v>
          </cell>
          <cell r="K99">
            <v>0</v>
          </cell>
          <cell r="L99">
            <v>0</v>
          </cell>
          <cell r="M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48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12</v>
          </cell>
          <cell r="D100">
            <v>1</v>
          </cell>
          <cell r="E100">
            <v>9</v>
          </cell>
          <cell r="F100">
            <v>3</v>
          </cell>
          <cell r="G100">
            <v>0</v>
          </cell>
          <cell r="H100">
            <v>0.3</v>
          </cell>
          <cell r="I100" t="e">
            <v>#N/A</v>
          </cell>
          <cell r="J100">
            <v>15</v>
          </cell>
          <cell r="K100">
            <v>-6</v>
          </cell>
          <cell r="L100">
            <v>10</v>
          </cell>
          <cell r="M100">
            <v>0</v>
          </cell>
          <cell r="W100">
            <v>1.8</v>
          </cell>
          <cell r="Y100">
            <v>7.2222222222222223</v>
          </cell>
          <cell r="Z100">
            <v>1.6666666666666665</v>
          </cell>
          <cell r="AD100">
            <v>0</v>
          </cell>
          <cell r="AE100">
            <v>1</v>
          </cell>
          <cell r="AF100">
            <v>1.8</v>
          </cell>
          <cell r="AG100">
            <v>1.4</v>
          </cell>
          <cell r="AH100">
            <v>1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455</v>
          </cell>
          <cell r="D101">
            <v>320</v>
          </cell>
          <cell r="E101">
            <v>306</v>
          </cell>
          <cell r="F101">
            <v>463</v>
          </cell>
          <cell r="G101">
            <v>0</v>
          </cell>
          <cell r="H101">
            <v>0.12</v>
          </cell>
          <cell r="I101" t="e">
            <v>#N/A</v>
          </cell>
          <cell r="J101">
            <v>313</v>
          </cell>
          <cell r="K101">
            <v>-7</v>
          </cell>
          <cell r="L101">
            <v>0</v>
          </cell>
          <cell r="M101">
            <v>0</v>
          </cell>
          <cell r="W101">
            <v>61.2</v>
          </cell>
          <cell r="X101">
            <v>150</v>
          </cell>
          <cell r="Y101">
            <v>10.016339869281046</v>
          </cell>
          <cell r="Z101">
            <v>7.5653594771241828</v>
          </cell>
          <cell r="AD101">
            <v>0</v>
          </cell>
          <cell r="AE101">
            <v>104.2</v>
          </cell>
          <cell r="AF101">
            <v>92.4</v>
          </cell>
          <cell r="AG101">
            <v>68.599999999999994</v>
          </cell>
          <cell r="AH101">
            <v>103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533</v>
          </cell>
          <cell r="D102">
            <v>273</v>
          </cell>
          <cell r="E102">
            <v>393</v>
          </cell>
          <cell r="F102">
            <v>406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408</v>
          </cell>
          <cell r="K102">
            <v>-15</v>
          </cell>
          <cell r="L102">
            <v>400</v>
          </cell>
          <cell r="M102">
            <v>0</v>
          </cell>
          <cell r="W102">
            <v>78.599999999999994</v>
          </cell>
          <cell r="Y102">
            <v>10.254452926208652</v>
          </cell>
          <cell r="Z102">
            <v>5.1653944020356235</v>
          </cell>
          <cell r="AD102">
            <v>0</v>
          </cell>
          <cell r="AE102">
            <v>78</v>
          </cell>
          <cell r="AF102">
            <v>98.4</v>
          </cell>
          <cell r="AG102">
            <v>70.2</v>
          </cell>
          <cell r="AH102">
            <v>74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73</v>
          </cell>
          <cell r="D103">
            <v>428</v>
          </cell>
          <cell r="E103">
            <v>253</v>
          </cell>
          <cell r="F103">
            <v>243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290</v>
          </cell>
          <cell r="K103">
            <v>-37</v>
          </cell>
          <cell r="L103">
            <v>200</v>
          </cell>
          <cell r="M103">
            <v>50</v>
          </cell>
          <cell r="W103">
            <v>50.6</v>
          </cell>
          <cell r="X103">
            <v>50</v>
          </cell>
          <cell r="Y103">
            <v>10.731225296442688</v>
          </cell>
          <cell r="Z103">
            <v>4.8023715415019765</v>
          </cell>
          <cell r="AD103">
            <v>0</v>
          </cell>
          <cell r="AE103">
            <v>58.2</v>
          </cell>
          <cell r="AF103">
            <v>70.599999999999994</v>
          </cell>
          <cell r="AG103">
            <v>65</v>
          </cell>
          <cell r="AH103">
            <v>75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761</v>
          </cell>
          <cell r="D104">
            <v>497</v>
          </cell>
          <cell r="E104">
            <v>592</v>
          </cell>
          <cell r="F104">
            <v>652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610</v>
          </cell>
          <cell r="K104">
            <v>-18</v>
          </cell>
          <cell r="L104">
            <v>500</v>
          </cell>
          <cell r="M104">
            <v>0</v>
          </cell>
          <cell r="W104">
            <v>118.4</v>
          </cell>
          <cell r="X104">
            <v>100</v>
          </cell>
          <cell r="Y104">
            <v>10.574324324324325</v>
          </cell>
          <cell r="Z104">
            <v>5.5067567567567561</v>
          </cell>
          <cell r="AD104">
            <v>0</v>
          </cell>
          <cell r="AE104">
            <v>165</v>
          </cell>
          <cell r="AF104">
            <v>146.80000000000001</v>
          </cell>
          <cell r="AG104">
            <v>111</v>
          </cell>
          <cell r="AH104">
            <v>156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257</v>
          </cell>
          <cell r="D105">
            <v>1037</v>
          </cell>
          <cell r="E105">
            <v>645</v>
          </cell>
          <cell r="F105">
            <v>634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666</v>
          </cell>
          <cell r="K105">
            <v>-21</v>
          </cell>
          <cell r="L105">
            <v>500</v>
          </cell>
          <cell r="M105">
            <v>100</v>
          </cell>
          <cell r="W105">
            <v>129</v>
          </cell>
          <cell r="X105">
            <v>100</v>
          </cell>
          <cell r="Y105">
            <v>10.34108527131783</v>
          </cell>
          <cell r="Z105">
            <v>4.9147286821705425</v>
          </cell>
          <cell r="AD105">
            <v>0</v>
          </cell>
          <cell r="AE105">
            <v>145</v>
          </cell>
          <cell r="AF105">
            <v>171.8</v>
          </cell>
          <cell r="AG105">
            <v>125.4</v>
          </cell>
          <cell r="AH105">
            <v>162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724</v>
          </cell>
          <cell r="D106">
            <v>389</v>
          </cell>
          <cell r="E106">
            <v>356</v>
          </cell>
          <cell r="F106">
            <v>744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374</v>
          </cell>
          <cell r="K106">
            <v>-18</v>
          </cell>
          <cell r="L106">
            <v>0</v>
          </cell>
          <cell r="M106">
            <v>0</v>
          </cell>
          <cell r="W106">
            <v>71.2</v>
          </cell>
          <cell r="Y106">
            <v>10.44943820224719</v>
          </cell>
          <cell r="Z106">
            <v>10.44943820224719</v>
          </cell>
          <cell r="AD106">
            <v>0</v>
          </cell>
          <cell r="AE106">
            <v>137.4</v>
          </cell>
          <cell r="AF106">
            <v>136.4</v>
          </cell>
          <cell r="AG106">
            <v>88.4</v>
          </cell>
          <cell r="AH106">
            <v>118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724</v>
          </cell>
          <cell r="D107">
            <v>150</v>
          </cell>
          <cell r="E107">
            <v>244</v>
          </cell>
          <cell r="F107">
            <v>623</v>
          </cell>
          <cell r="G107">
            <v>0</v>
          </cell>
          <cell r="H107">
            <v>5.5E-2</v>
          </cell>
          <cell r="I107" t="e">
            <v>#N/A</v>
          </cell>
          <cell r="J107">
            <v>251</v>
          </cell>
          <cell r="K107">
            <v>-7</v>
          </cell>
          <cell r="L107">
            <v>0</v>
          </cell>
          <cell r="M107">
            <v>0</v>
          </cell>
          <cell r="W107">
            <v>48.8</v>
          </cell>
          <cell r="Y107">
            <v>12.766393442622952</v>
          </cell>
          <cell r="Z107">
            <v>12.766393442622952</v>
          </cell>
          <cell r="AD107">
            <v>0</v>
          </cell>
          <cell r="AE107">
            <v>88</v>
          </cell>
          <cell r="AF107">
            <v>100.4</v>
          </cell>
          <cell r="AG107">
            <v>64</v>
          </cell>
          <cell r="AH107">
            <v>69</v>
          </cell>
          <cell r="AI107" t="str">
            <v>увел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-115</v>
          </cell>
          <cell r="D108">
            <v>810</v>
          </cell>
          <cell r="E108">
            <v>301</v>
          </cell>
          <cell r="F108">
            <v>379</v>
          </cell>
          <cell r="G108" t="str">
            <v>оконч</v>
          </cell>
          <cell r="H108">
            <v>0</v>
          </cell>
          <cell r="I108" t="e">
            <v>#N/A</v>
          </cell>
          <cell r="J108">
            <v>311</v>
          </cell>
          <cell r="K108">
            <v>-10</v>
          </cell>
          <cell r="L108">
            <v>0</v>
          </cell>
          <cell r="M108">
            <v>0</v>
          </cell>
          <cell r="W108">
            <v>60.2</v>
          </cell>
          <cell r="Y108">
            <v>6.295681063122923</v>
          </cell>
          <cell r="Z108">
            <v>6.295681063122923</v>
          </cell>
          <cell r="AD108">
            <v>0</v>
          </cell>
          <cell r="AE108">
            <v>122.6</v>
          </cell>
          <cell r="AF108">
            <v>124.2</v>
          </cell>
          <cell r="AG108">
            <v>109.8</v>
          </cell>
          <cell r="AH108">
            <v>1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-772</v>
          </cell>
          <cell r="D109">
            <v>2022</v>
          </cell>
          <cell r="E109">
            <v>1061</v>
          </cell>
          <cell r="F109">
            <v>127</v>
          </cell>
          <cell r="G109" t="str">
            <v>оконч</v>
          </cell>
          <cell r="H109">
            <v>0</v>
          </cell>
          <cell r="I109" t="e">
            <v>#N/A</v>
          </cell>
          <cell r="J109">
            <v>1135</v>
          </cell>
          <cell r="K109">
            <v>-74</v>
          </cell>
          <cell r="L109">
            <v>0</v>
          </cell>
          <cell r="M109">
            <v>0</v>
          </cell>
          <cell r="W109">
            <v>212.2</v>
          </cell>
          <cell r="Y109">
            <v>0.59849198868991516</v>
          </cell>
          <cell r="Z109">
            <v>0.59849198868991516</v>
          </cell>
          <cell r="AD109">
            <v>0</v>
          </cell>
          <cell r="AE109">
            <v>458.6</v>
          </cell>
          <cell r="AF109">
            <v>408.2</v>
          </cell>
          <cell r="AG109">
            <v>386</v>
          </cell>
          <cell r="AH109">
            <v>0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27.09.2025 - 03.10.2025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6.3490000000000002</v>
          </cell>
          <cell r="F7">
            <v>544.08500000000004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6.76</v>
          </cell>
          <cell r="F8">
            <v>604.76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16.96</v>
          </cell>
          <cell r="F9">
            <v>2291.8389999999999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371</v>
          </cell>
          <cell r="F10">
            <v>2715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2050</v>
          </cell>
          <cell r="F11">
            <v>6199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346</v>
          </cell>
          <cell r="F12">
            <v>5466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14</v>
          </cell>
          <cell r="F14">
            <v>429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482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144</v>
          </cell>
          <cell r="F16">
            <v>1819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218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  <cell r="F18">
            <v>157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</v>
          </cell>
          <cell r="F19">
            <v>166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557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8.6</v>
          </cell>
          <cell r="F21">
            <v>593.66300000000001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199.6</v>
          </cell>
          <cell r="F22">
            <v>5714.0969999999998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4.5</v>
          </cell>
          <cell r="F23">
            <v>383.36099999999999</v>
          </cell>
        </row>
        <row r="24">
          <cell r="A24" t="str">
            <v xml:space="preserve"> 217  Колбаса Докторская Дугушка, ВЕС, НЕ ГОСТ, ТМ Стародворье ПОКОМ</v>
          </cell>
          <cell r="F24">
            <v>1.7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1806.2049999999999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11.837999999999999</v>
          </cell>
          <cell r="F26">
            <v>642.46600000000001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6.1879999999999997</v>
          </cell>
          <cell r="F27">
            <v>174.465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3.46</v>
          </cell>
          <cell r="F28">
            <v>425.83600000000001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2.488</v>
          </cell>
          <cell r="F29">
            <v>440.548</v>
          </cell>
        </row>
        <row r="30">
          <cell r="A30" t="str">
            <v xml:space="preserve"> 247  Сардельки Нежные, ВЕС.  ПОКОМ</v>
          </cell>
          <cell r="F30">
            <v>110.87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147.58500000000001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11.861000000000001</v>
          </cell>
          <cell r="F32">
            <v>1907.0029999999999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99.1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15.5</v>
          </cell>
          <cell r="F34">
            <v>82.4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706.77599999999995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5.8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12.3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11.901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12</v>
          </cell>
          <cell r="F39">
            <v>2194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471</v>
          </cell>
          <cell r="F40">
            <v>3795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4031</v>
          </cell>
          <cell r="F41">
            <v>7245</v>
          </cell>
        </row>
        <row r="42">
          <cell r="A42" t="str">
            <v xml:space="preserve"> 283  Сосиски Сочинки, ВЕС, ТМ Стародворье ПОКОМ</v>
          </cell>
          <cell r="D42">
            <v>14.361000000000001</v>
          </cell>
          <cell r="F42">
            <v>1483.2639999999999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12</v>
          </cell>
          <cell r="F43">
            <v>1113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</v>
          </cell>
          <cell r="F44">
            <v>1260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5.0999999999999996</v>
          </cell>
          <cell r="F45">
            <v>315.75400000000002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21</v>
          </cell>
          <cell r="F46">
            <v>983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25</v>
          </cell>
          <cell r="F47">
            <v>2009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2.1</v>
          </cell>
          <cell r="F48">
            <v>151.58699999999999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8.7200000000000006</v>
          </cell>
          <cell r="F49">
            <v>781.05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20</v>
          </cell>
          <cell r="F50">
            <v>1433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36</v>
          </cell>
          <cell r="F51">
            <v>2144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17</v>
          </cell>
          <cell r="F52">
            <v>1261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10.3</v>
          </cell>
          <cell r="F53">
            <v>753.34699999999998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7.7</v>
          </cell>
          <cell r="F54">
            <v>792.9</v>
          </cell>
        </row>
        <row r="55">
          <cell r="A55" t="str">
            <v xml:space="preserve"> 316  Колбаса Нежная ТМ Зареченские ВЕС  ПОКОМ</v>
          </cell>
          <cell r="F55">
            <v>40.6</v>
          </cell>
        </row>
        <row r="56">
          <cell r="A56" t="str">
            <v xml:space="preserve"> 318  Сосиски Датские ТМ Зареченские, ВЕС  ПОКОМ</v>
          </cell>
          <cell r="D56">
            <v>76.3</v>
          </cell>
          <cell r="F56">
            <v>4238.6559999999999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34</v>
          </cell>
          <cell r="F57">
            <v>3167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292</v>
          </cell>
          <cell r="F58">
            <v>4738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24</v>
          </cell>
          <cell r="F59">
            <v>1844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5</v>
          </cell>
          <cell r="F60">
            <v>411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</v>
          </cell>
          <cell r="F61">
            <v>360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6.3</v>
          </cell>
          <cell r="F62">
            <v>859.79600000000005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</v>
          </cell>
          <cell r="F63">
            <v>689</v>
          </cell>
        </row>
        <row r="64">
          <cell r="A64" t="str">
            <v xml:space="preserve"> 335  Колбаса Сливушка ТМ Вязанка. ВЕС.  ПОКОМ </v>
          </cell>
          <cell r="D64">
            <v>5.32</v>
          </cell>
          <cell r="F64">
            <v>819.63699999999994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628</v>
          </cell>
          <cell r="F65">
            <v>3584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18</v>
          </cell>
          <cell r="F66">
            <v>2538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4.92</v>
          </cell>
          <cell r="F67">
            <v>572.178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4.12</v>
          </cell>
          <cell r="F68">
            <v>235.982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17.239999999999998</v>
          </cell>
          <cell r="F69">
            <v>1836.096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4.12</v>
          </cell>
          <cell r="F70">
            <v>330.00799999999998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F71">
            <v>142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</v>
          </cell>
          <cell r="F72">
            <v>427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</v>
          </cell>
          <cell r="F73">
            <v>636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205.221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3</v>
          </cell>
          <cell r="F75">
            <v>680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3</v>
          </cell>
          <cell r="F76">
            <v>887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26</v>
          </cell>
          <cell r="F77">
            <v>773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33</v>
          </cell>
          <cell r="F78">
            <v>909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23</v>
          </cell>
          <cell r="F79">
            <v>697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</v>
          </cell>
          <cell r="F80">
            <v>297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621</v>
          </cell>
          <cell r="F81">
            <v>6191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3087</v>
          </cell>
          <cell r="F82">
            <v>15413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1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2</v>
          </cell>
          <cell r="F84">
            <v>678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253.79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285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69.7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4</v>
          </cell>
          <cell r="F88">
            <v>728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3</v>
          </cell>
          <cell r="F89">
            <v>739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3.48</v>
          </cell>
          <cell r="F90">
            <v>461.34300000000002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140.05000000000001</v>
          </cell>
          <cell r="F91">
            <v>4195.6890000000003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205.05</v>
          </cell>
          <cell r="F92">
            <v>6410.4250000000002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144.6</v>
          </cell>
          <cell r="F93">
            <v>7432.9040000000005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249.36199999999999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185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43.5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314</v>
          </cell>
          <cell r="F97">
            <v>1754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7</v>
          </cell>
          <cell r="F98">
            <v>788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140</v>
          </cell>
          <cell r="F99">
            <v>1180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12</v>
          </cell>
          <cell r="F100">
            <v>728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48</v>
          </cell>
          <cell r="F101">
            <v>48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13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</v>
          </cell>
          <cell r="F103">
            <v>343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630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F105">
            <v>318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1</v>
          </cell>
          <cell r="F106">
            <v>843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1</v>
          </cell>
          <cell r="F107">
            <v>906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1</v>
          </cell>
          <cell r="F108">
            <v>389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300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16.2</v>
          </cell>
          <cell r="F110">
            <v>16.2</v>
          </cell>
        </row>
        <row r="111">
          <cell r="A111" t="str">
            <v>0447 Сыр Голландский 45% Нарезка 125г ТМ Папа может ОСТАНКИНО</v>
          </cell>
          <cell r="D111">
            <v>30</v>
          </cell>
          <cell r="F111">
            <v>30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61</v>
          </cell>
          <cell r="F112">
            <v>61</v>
          </cell>
        </row>
        <row r="113">
          <cell r="A113" t="str">
            <v>3215 ВЕТЧ.МЯСНАЯ Папа может п/о 0.4кг 8шт.    ОСТАНКИНО</v>
          </cell>
          <cell r="D113">
            <v>743</v>
          </cell>
          <cell r="F113">
            <v>749</v>
          </cell>
        </row>
        <row r="114">
          <cell r="A114" t="str">
            <v>3684 ПРЕСИЖН с/к в/у 1/250 8шт.   ОСТАНКИНО</v>
          </cell>
          <cell r="D114">
            <v>83</v>
          </cell>
          <cell r="F114">
            <v>84</v>
          </cell>
        </row>
        <row r="115">
          <cell r="A115" t="str">
            <v>4063 МЯСНАЯ Папа может вар п/о_Л   ОСТАНКИНО</v>
          </cell>
          <cell r="D115">
            <v>1456.3</v>
          </cell>
          <cell r="F115">
            <v>1457.67</v>
          </cell>
        </row>
        <row r="116">
          <cell r="A116" t="str">
            <v>4117 ЭКСТРА Папа может с/к в/у_Л   ОСТАНКИНО</v>
          </cell>
          <cell r="D116">
            <v>29</v>
          </cell>
          <cell r="F116">
            <v>29.484000000000002</v>
          </cell>
        </row>
        <row r="117">
          <cell r="A117" t="str">
            <v>4163 Сыр Боккончини копченый 40% 100 гр.  ОСТАНКИНО</v>
          </cell>
          <cell r="D117">
            <v>148</v>
          </cell>
          <cell r="F117">
            <v>148</v>
          </cell>
        </row>
        <row r="118">
          <cell r="A118" t="str">
            <v>4170 Сыр Скаморца свежий 40% 100 гр.  ОСТАНКИНО</v>
          </cell>
          <cell r="D118">
            <v>45</v>
          </cell>
          <cell r="F118">
            <v>45</v>
          </cell>
        </row>
        <row r="119">
          <cell r="A119" t="str">
            <v>4187 Сыр рассольный жирный Чечил 45% 100 гр  ОСТАНКИНО</v>
          </cell>
          <cell r="D119">
            <v>2</v>
          </cell>
          <cell r="F119">
            <v>2</v>
          </cell>
        </row>
        <row r="120">
          <cell r="A120" t="str">
            <v>4187 Сыр Чечил свежий 45% 100г/6шт ТМ Папа Может  ОСТАНКИНО</v>
          </cell>
          <cell r="D120">
            <v>194</v>
          </cell>
          <cell r="F120">
            <v>194</v>
          </cell>
        </row>
        <row r="121">
          <cell r="A121" t="str">
            <v>4194 Сыр Чечил копченый 43% 100г/6шт ТМ Папа Может  ОСТАНКИНО</v>
          </cell>
          <cell r="D121">
            <v>149</v>
          </cell>
          <cell r="F121">
            <v>149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111.2</v>
          </cell>
          <cell r="F122">
            <v>111.2</v>
          </cell>
        </row>
        <row r="123">
          <cell r="A123" t="str">
            <v>4813 ФИЛЕЙНАЯ Папа может вар п/о_Л   ОСТАНКИНО</v>
          </cell>
          <cell r="D123">
            <v>506.19</v>
          </cell>
          <cell r="F123">
            <v>506.19</v>
          </cell>
        </row>
        <row r="124">
          <cell r="A124" t="str">
            <v>4819 Сыр "Пармезан" 40% кусок 180 гр  ОСТАНКИНО</v>
          </cell>
          <cell r="D124">
            <v>119</v>
          </cell>
          <cell r="F124">
            <v>119</v>
          </cell>
        </row>
        <row r="125">
          <cell r="A125" t="str">
            <v>4903 Сыр Перлини 40% 100гр (8шт)  ОСТАНКИНО</v>
          </cell>
          <cell r="D125">
            <v>55</v>
          </cell>
          <cell r="F125">
            <v>55</v>
          </cell>
        </row>
        <row r="126">
          <cell r="A126" t="str">
            <v>4910 Сыр Перлини копченый 40% 100гр (8шт)  ОСТАНКИНО</v>
          </cell>
          <cell r="D126">
            <v>25</v>
          </cell>
          <cell r="F126">
            <v>25</v>
          </cell>
        </row>
        <row r="127">
          <cell r="A127" t="str">
            <v>4927 Сыр Перлини со вкусом Васаби 40% 100гр (8шт)  ОСТАНКИНО</v>
          </cell>
          <cell r="D127">
            <v>35</v>
          </cell>
          <cell r="F127">
            <v>35</v>
          </cell>
        </row>
        <row r="128">
          <cell r="A128" t="str">
            <v>4993 САЛЯМИ ИТАЛЬЯНСКАЯ с/к в/у 1/250*8_120c ОСТАНКИНО</v>
          </cell>
          <cell r="D128">
            <v>477</v>
          </cell>
          <cell r="F128">
            <v>479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84.1</v>
          </cell>
          <cell r="F129">
            <v>84.1</v>
          </cell>
        </row>
        <row r="130">
          <cell r="A130" t="str">
            <v>5235 Сыр полутвердый "Голландский" 45%, брус ВЕС  ОСТАНКИНО</v>
          </cell>
          <cell r="D130">
            <v>25</v>
          </cell>
          <cell r="F130">
            <v>25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15</v>
          </cell>
          <cell r="F131">
            <v>15</v>
          </cell>
        </row>
        <row r="132">
          <cell r="A132" t="str">
            <v>5246 ДОКТОРСКАЯ ПРЕМИУМ вар б/о мгс_30с ОСТАНКИНО</v>
          </cell>
          <cell r="D132">
            <v>67.599999999999994</v>
          </cell>
          <cell r="F132">
            <v>67.599999999999994</v>
          </cell>
        </row>
        <row r="133">
          <cell r="A133" t="str">
            <v>5247 РУССКАЯ ПРЕМИУМ вар б/о мгс_30с ОСТАНКИНО</v>
          </cell>
          <cell r="D133">
            <v>49.8</v>
          </cell>
          <cell r="F133">
            <v>49.8</v>
          </cell>
        </row>
        <row r="134">
          <cell r="A134" t="str">
            <v>5483 ЭКСТРА Папа может с/к в/у 1/250 8шт.   ОСТАНКИНО</v>
          </cell>
          <cell r="D134">
            <v>743</v>
          </cell>
          <cell r="F134">
            <v>748</v>
          </cell>
        </row>
        <row r="135">
          <cell r="A135" t="str">
            <v>5544 Сервелат Финский в/к в/у_45с НОВАЯ ОСТАНКИНО</v>
          </cell>
          <cell r="D135">
            <v>1021.1</v>
          </cell>
          <cell r="F135">
            <v>1021.1</v>
          </cell>
        </row>
        <row r="136">
          <cell r="A136" t="str">
            <v>5679 САЛЯМИ ИТАЛЬЯНСКАЯ с/к в/у 1/150_60с ОСТАНКИНО</v>
          </cell>
          <cell r="D136">
            <v>321</v>
          </cell>
          <cell r="F136">
            <v>327</v>
          </cell>
        </row>
        <row r="137">
          <cell r="A137" t="str">
            <v>5682 САЛЯМИ МЕЛКОЗЕРНЕНАЯ с/к в/у 1/120_60с   ОСТАНКИНО</v>
          </cell>
          <cell r="D137">
            <v>1937</v>
          </cell>
          <cell r="F137">
            <v>1937</v>
          </cell>
        </row>
        <row r="138">
          <cell r="A138" t="str">
            <v>5706 АРОМАТНАЯ Папа может с/к в/у 1/250 8шт.  ОСТАНКИНО</v>
          </cell>
          <cell r="D138">
            <v>709</v>
          </cell>
          <cell r="F138">
            <v>711</v>
          </cell>
        </row>
        <row r="139">
          <cell r="A139" t="str">
            <v>5708 ПОСОЛЬСКАЯ Папа может с/к в/у ОСТАНКИНО</v>
          </cell>
          <cell r="D139">
            <v>43.9</v>
          </cell>
          <cell r="F139">
            <v>43.9</v>
          </cell>
        </row>
        <row r="140">
          <cell r="A140" t="str">
            <v>5851 ЭКСТРА Папа может вар п/о   ОСТАНКИНО</v>
          </cell>
          <cell r="D140">
            <v>221.5</v>
          </cell>
          <cell r="F140">
            <v>221.5</v>
          </cell>
        </row>
        <row r="141">
          <cell r="A141" t="str">
            <v>5931 ОХОТНИЧЬЯ Папа может с/к в/у 1/220 8шт.   ОСТАНКИНО</v>
          </cell>
          <cell r="D141">
            <v>1414</v>
          </cell>
          <cell r="F141">
            <v>1416</v>
          </cell>
        </row>
        <row r="142">
          <cell r="A142" t="str">
            <v>5992 ВРЕМЯ ОКРОШКИ Папа может вар п/о 0.4кг   ОСТАНКИНО</v>
          </cell>
          <cell r="D142">
            <v>1062</v>
          </cell>
          <cell r="F142">
            <v>1062</v>
          </cell>
        </row>
        <row r="143">
          <cell r="A143" t="str">
            <v>6004 РАГУ СВИНОЕ 1кг 8шт.зам_120с ОСТАНКИНО</v>
          </cell>
          <cell r="D143">
            <v>105</v>
          </cell>
          <cell r="F143">
            <v>105</v>
          </cell>
        </row>
        <row r="144">
          <cell r="A144" t="str">
            <v>6220 ГОВЯЖЬЯ Папа может вар п/о  ОСТАНКИНО</v>
          </cell>
          <cell r="D144">
            <v>23.3</v>
          </cell>
          <cell r="F144">
            <v>23.3</v>
          </cell>
        </row>
        <row r="145">
          <cell r="A145" t="str">
            <v>6221 НЕАПОЛИТАНСКИЙ ДУЭТ с/к с/н мгс 1/90  ОСТАНКИНО</v>
          </cell>
          <cell r="D145">
            <v>575</v>
          </cell>
          <cell r="F145">
            <v>581</v>
          </cell>
        </row>
        <row r="146">
          <cell r="A146" t="str">
            <v>6228 МЯСНОЕ АССОРТИ к/з с/н мгс 1/90 10шт.  ОСТАНКИНО</v>
          </cell>
          <cell r="D146">
            <v>427</v>
          </cell>
          <cell r="F146">
            <v>427</v>
          </cell>
        </row>
        <row r="147">
          <cell r="A147" t="str">
            <v>6247 ДОМАШНЯЯ Папа может вар п/о 0,4кг 8шт.  ОСТАНКИНО</v>
          </cell>
          <cell r="D147">
            <v>122</v>
          </cell>
          <cell r="F147">
            <v>122</v>
          </cell>
        </row>
        <row r="148">
          <cell r="A148" t="str">
            <v>6268 ГОВЯЖЬЯ Папа может вар п/о 0,4кг 8 шт.  ОСТАНКИНО</v>
          </cell>
          <cell r="D148">
            <v>768</v>
          </cell>
          <cell r="F148">
            <v>775</v>
          </cell>
        </row>
        <row r="149">
          <cell r="A149" t="str">
            <v>6279 КОРЕЙКА ПО-ОСТ.к/в в/с с/н в/у 1/150_45с  ОСТАНКИНО</v>
          </cell>
          <cell r="D149">
            <v>601</v>
          </cell>
          <cell r="F149">
            <v>605</v>
          </cell>
        </row>
        <row r="150">
          <cell r="A150" t="str">
            <v>6303 МЯСНЫЕ Папа может сос п/о мгс 1.5*3  ОСТАНКИНО</v>
          </cell>
          <cell r="D150">
            <v>456.4</v>
          </cell>
          <cell r="F150">
            <v>456.4</v>
          </cell>
        </row>
        <row r="151">
          <cell r="A151" t="str">
            <v>6324 ДОКТОРСКАЯ ГОСТ вар п/о 0.4кг 8шт.  ОСТАНКИНО</v>
          </cell>
          <cell r="D151">
            <v>67</v>
          </cell>
          <cell r="F151">
            <v>67</v>
          </cell>
        </row>
        <row r="152">
          <cell r="A152" t="str">
            <v>6325 ДОКТОРСКАЯ ПРЕМИУМ вар п/о 0.4кг 8шт.  ОСТАНКИНО</v>
          </cell>
          <cell r="D152">
            <v>1455</v>
          </cell>
          <cell r="F152">
            <v>1456</v>
          </cell>
        </row>
        <row r="153">
          <cell r="A153" t="str">
            <v>6333 МЯСНАЯ Папа может вар п/о 0.4кг 8шт.  ОСТАНКИНО</v>
          </cell>
          <cell r="D153">
            <v>3550</v>
          </cell>
          <cell r="F153">
            <v>3554</v>
          </cell>
        </row>
        <row r="154">
          <cell r="A154" t="str">
            <v>6340 ДОМАШНИЙ РЕЦЕПТ Коровино 0.5кг 8шт.  ОСТАНКИНО</v>
          </cell>
          <cell r="D154">
            <v>281</v>
          </cell>
          <cell r="F154">
            <v>281</v>
          </cell>
        </row>
        <row r="155">
          <cell r="A155" t="str">
            <v>6353 ЭКСТРА Папа может вар п/о 0.4кг 8шт.  ОСТАНКИНО</v>
          </cell>
          <cell r="D155">
            <v>1355</v>
          </cell>
          <cell r="F155">
            <v>1364</v>
          </cell>
        </row>
        <row r="156">
          <cell r="A156" t="str">
            <v>6392 ФИЛЕЙНАЯ Папа может вар п/о 0.4кг. ОСТАНКИНО</v>
          </cell>
          <cell r="D156">
            <v>3449</v>
          </cell>
          <cell r="F156">
            <v>3470</v>
          </cell>
        </row>
        <row r="157">
          <cell r="A157" t="str">
            <v>6426 КЛАССИЧЕСКАЯ ПМ вар п/о 0.3кг 8шт.  ОСТАНКИНО</v>
          </cell>
          <cell r="D157">
            <v>1</v>
          </cell>
          <cell r="F157">
            <v>1</v>
          </cell>
        </row>
        <row r="158">
          <cell r="A158" t="str">
            <v>6448 СВИНИНА МАДЕРА с/к с/н в/у 1/100 10шт.   ОСТАНКИНО</v>
          </cell>
          <cell r="D158">
            <v>114</v>
          </cell>
          <cell r="F158">
            <v>114</v>
          </cell>
        </row>
        <row r="159">
          <cell r="A159" t="str">
            <v>6453 ЭКСТРА Папа может с/к с/н в/у 1/100 14шт.   ОСТАНКИНО</v>
          </cell>
          <cell r="D159">
            <v>2105</v>
          </cell>
          <cell r="F159">
            <v>2108</v>
          </cell>
        </row>
        <row r="160">
          <cell r="A160" t="str">
            <v>6454 АРОМАТНАЯ с/к с/н в/у 1/100 10шт.  ОСТАНКИНО</v>
          </cell>
          <cell r="D160">
            <v>1534</v>
          </cell>
          <cell r="F160">
            <v>1538</v>
          </cell>
        </row>
        <row r="161">
          <cell r="A161" t="str">
            <v>6459 СЕРВЕЛАТ ШВЕЙЦАРСК. в/к с/н в/у 1/100*10  ОСТАНКИНО</v>
          </cell>
          <cell r="D161">
            <v>1121</v>
          </cell>
          <cell r="F161">
            <v>1133</v>
          </cell>
        </row>
        <row r="162">
          <cell r="A162" t="str">
            <v>6470 ВЕТЧ.МРАМОРНАЯ в/у_45с  ОСТАНКИНО</v>
          </cell>
          <cell r="D162">
            <v>45.2</v>
          </cell>
          <cell r="F162">
            <v>45.2</v>
          </cell>
        </row>
        <row r="163">
          <cell r="A163" t="str">
            <v>6495 ВЕТЧ.МРАМОРНАЯ в/у срез 0.3кг 6шт_45с  ОСТАНКИНО</v>
          </cell>
          <cell r="D163">
            <v>346</v>
          </cell>
          <cell r="F163">
            <v>351</v>
          </cell>
        </row>
        <row r="164">
          <cell r="A164" t="str">
            <v>6527 ШПИКАЧКИ СОЧНЫЕ ПМ сар б/о мгс 1*3 45с ОСТАНКИНО</v>
          </cell>
          <cell r="D164">
            <v>358.5</v>
          </cell>
          <cell r="F164">
            <v>359.50700000000001</v>
          </cell>
        </row>
        <row r="165">
          <cell r="A165" t="str">
            <v>6528 ШПИКАЧКИ СОЧНЫЕ ПМ сар б/о мгс 0.4кг 45с  ОСТАНКИНО</v>
          </cell>
          <cell r="D165">
            <v>84</v>
          </cell>
          <cell r="F165">
            <v>88</v>
          </cell>
        </row>
        <row r="166">
          <cell r="A166" t="str">
            <v>6586 МРАМОРНАЯ И БАЛЫКОВАЯ в/к с/н мгс 1/90 ОСТАНКИНО</v>
          </cell>
          <cell r="D166">
            <v>18</v>
          </cell>
          <cell r="F166">
            <v>18</v>
          </cell>
        </row>
        <row r="167">
          <cell r="A167" t="str">
            <v>6609 С ГОВЯДИНОЙ ПМ сар б/о мгс 0.4кг_45с ОСТАНКИНО</v>
          </cell>
          <cell r="D167">
            <v>79</v>
          </cell>
          <cell r="F167">
            <v>79</v>
          </cell>
        </row>
        <row r="168">
          <cell r="A168" t="str">
            <v>6616 МОЛОЧНЫЕ КЛАССИЧЕСКИЕ сос п/о в/у 0.3кг  ОСТАНКИНО</v>
          </cell>
          <cell r="D168">
            <v>2387</v>
          </cell>
          <cell r="F168">
            <v>2392</v>
          </cell>
        </row>
        <row r="169">
          <cell r="A169" t="str">
            <v>6684 СЕРВЕЛАТ КАРЕЛЬСКИЙ ПМ в/к в/у 0.28кг  ОСТАНКИНО</v>
          </cell>
          <cell r="D169">
            <v>1</v>
          </cell>
          <cell r="F169">
            <v>1</v>
          </cell>
        </row>
        <row r="170">
          <cell r="A170" t="str">
            <v>6697 СЕРВЕЛАТ ФИНСКИЙ ПМ в/к в/у 0,35кг 8шт.  ОСТАНКИНО</v>
          </cell>
          <cell r="D170">
            <v>4528</v>
          </cell>
          <cell r="F170">
            <v>4549</v>
          </cell>
        </row>
        <row r="171">
          <cell r="A171" t="str">
            <v>6713 СОЧНЫЙ ГРИЛЬ ПМ сос п/о мгс 0.41кг 8шт.  ОСТАНКИНО</v>
          </cell>
          <cell r="D171">
            <v>1481</v>
          </cell>
          <cell r="F171">
            <v>1491</v>
          </cell>
        </row>
        <row r="172">
          <cell r="A172" t="str">
            <v>6724 МОЛОЧНЫЕ ПМ сос п/о мгс 0.41кг 10шт.  ОСТАНКИНО</v>
          </cell>
          <cell r="D172">
            <v>645</v>
          </cell>
          <cell r="F172">
            <v>646</v>
          </cell>
        </row>
        <row r="173">
          <cell r="A173" t="str">
            <v>6765 РУБЛЕНЫЕ сос ц/о мгс 0.36кг 6шт.  ОСТАНКИНО</v>
          </cell>
          <cell r="D173">
            <v>420</v>
          </cell>
          <cell r="F173">
            <v>426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156</v>
          </cell>
          <cell r="F175">
            <v>156</v>
          </cell>
        </row>
        <row r="176">
          <cell r="A176" t="str">
            <v>6787 СЕРВЕЛАТ КРЕМЛЕВСКИЙ в/к в/у 0,33кг 8шт.  ОСТАНКИНО</v>
          </cell>
          <cell r="D176">
            <v>179</v>
          </cell>
          <cell r="F176">
            <v>180</v>
          </cell>
        </row>
        <row r="177">
          <cell r="A177" t="str">
            <v>6793 БАЛЫКОВАЯ в/к в/у 0,33кг 8шт.  ОСТАНКИНО</v>
          </cell>
          <cell r="D177">
            <v>304</v>
          </cell>
          <cell r="F177">
            <v>305</v>
          </cell>
        </row>
        <row r="178">
          <cell r="A178" t="str">
            <v>6829 МОЛОЧНЫЕ КЛАССИЧЕСКИЕ сос п/о мгс 2*4_С  ОСТАНКИНО</v>
          </cell>
          <cell r="D178">
            <v>844.2</v>
          </cell>
          <cell r="F178">
            <v>844.2</v>
          </cell>
        </row>
        <row r="179">
          <cell r="A179" t="str">
            <v>6837 ФИЛЕЙНЫЕ Папа Может сос ц/о мгс 0.4кг  ОСТАНКИНО</v>
          </cell>
          <cell r="D179">
            <v>1090</v>
          </cell>
          <cell r="F179">
            <v>1104</v>
          </cell>
        </row>
        <row r="180">
          <cell r="A180" t="str">
            <v>6842 ДЫМОВИЦА ИЗ ОКОРОКА к/в мл/к в/у 0,3кг  ОСТАНКИНО</v>
          </cell>
          <cell r="D180">
            <v>218</v>
          </cell>
          <cell r="F180">
            <v>218</v>
          </cell>
        </row>
        <row r="181">
          <cell r="A181" t="str">
            <v>6861 ДОМАШНИЙ РЕЦЕПТ Коровино вар п/о  ОСТАНКИНО</v>
          </cell>
          <cell r="D181">
            <v>892.072</v>
          </cell>
          <cell r="F181">
            <v>892.072</v>
          </cell>
        </row>
        <row r="182">
          <cell r="A182" t="str">
            <v>6866 ВЕТЧ.НЕЖНАЯ Коровино п/о_Маяк  ОСТАНКИНО</v>
          </cell>
          <cell r="D182">
            <v>255</v>
          </cell>
          <cell r="F182">
            <v>255</v>
          </cell>
        </row>
        <row r="183">
          <cell r="A183" t="str">
            <v>7001 КЛАССИЧЕСКИЕ Папа может сар б/о мгс 1*3  ОСТАНКИНО</v>
          </cell>
          <cell r="D183">
            <v>269</v>
          </cell>
          <cell r="F183">
            <v>269</v>
          </cell>
        </row>
        <row r="184">
          <cell r="A184" t="str">
            <v>7040 С ИНДЕЙКОЙ ПМ сос ц/о в/у 1/270 8шт.  ОСТАНКИНО</v>
          </cell>
          <cell r="D184">
            <v>239</v>
          </cell>
          <cell r="F184">
            <v>239</v>
          </cell>
        </row>
        <row r="185">
          <cell r="A185" t="str">
            <v>7059 ШПИКАЧКИ СОЧНЫЕ С БЕК. п/о мгс 0.3кг_60с  ОСТАНКИНО</v>
          </cell>
          <cell r="D185">
            <v>402</v>
          </cell>
          <cell r="F185">
            <v>402</v>
          </cell>
        </row>
        <row r="186">
          <cell r="A186" t="str">
            <v>7064 СОЧНЫЕ ПМ сос п/о в/у 1/350 8 шт_50с ОСТАНКИНО</v>
          </cell>
          <cell r="D186">
            <v>1</v>
          </cell>
          <cell r="F186">
            <v>1</v>
          </cell>
        </row>
        <row r="187">
          <cell r="A187" t="str">
            <v>7066 СОЧНЫЕ ПМ сос п/о мгс 0.41кг 10шт_50с  ОСТАНКИНО</v>
          </cell>
          <cell r="D187">
            <v>7974</v>
          </cell>
          <cell r="F187">
            <v>7999</v>
          </cell>
        </row>
        <row r="188">
          <cell r="A188" t="str">
            <v>7070 СОЧНЫЕ ПМ сос п/о мгс 1.5*4_А_50с  ОСТАНКИНО</v>
          </cell>
          <cell r="D188">
            <v>3230.2</v>
          </cell>
          <cell r="F188">
            <v>3230.2</v>
          </cell>
        </row>
        <row r="189">
          <cell r="A189" t="str">
            <v>7073 МОЛОЧ.ПРЕМИУМ ПМ сос п/о в/у 1/350_50с  ОСТАНКИНО</v>
          </cell>
          <cell r="D189">
            <v>1703</v>
          </cell>
          <cell r="F189">
            <v>1703</v>
          </cell>
        </row>
        <row r="190">
          <cell r="A190" t="str">
            <v>7074 МОЛОЧ.ПРЕМИУМ ПМ сос п/о мгс 0.6кг_50с  ОСТАНКИНО</v>
          </cell>
          <cell r="D190">
            <v>34</v>
          </cell>
          <cell r="F190">
            <v>34</v>
          </cell>
        </row>
        <row r="191">
          <cell r="A191" t="str">
            <v>7075 МОЛОЧ.ПРЕМИУМ ПМ сос п/о мгс 1.5*4_О_50с  ОСТАНКИНО</v>
          </cell>
          <cell r="D191">
            <v>72.12</v>
          </cell>
          <cell r="F191">
            <v>73.676000000000002</v>
          </cell>
        </row>
        <row r="192">
          <cell r="A192" t="str">
            <v>7077 МЯСНЫЕ С ГОВЯД.ПМ сос п/о мгс 0.4кг_50с  ОСТАНКИНО</v>
          </cell>
          <cell r="D192">
            <v>2007</v>
          </cell>
          <cell r="F192">
            <v>2015</v>
          </cell>
        </row>
        <row r="193">
          <cell r="A193" t="str">
            <v>7080 СЛИВОЧНЫЕ ПМ сос п/о мгс 0.41кг 10шт. 50с  ОСТАНКИНО</v>
          </cell>
          <cell r="D193">
            <v>2959</v>
          </cell>
          <cell r="F193">
            <v>2965</v>
          </cell>
        </row>
        <row r="194">
          <cell r="A194" t="str">
            <v>7082 СЛИВОЧНЫЕ ПМ сос п/о мгс 1.5*4_50с  ОСТАНКИНО</v>
          </cell>
          <cell r="D194">
            <v>163.19999999999999</v>
          </cell>
          <cell r="F194">
            <v>164.76499999999999</v>
          </cell>
        </row>
        <row r="195">
          <cell r="A195" t="str">
            <v>7087 ШПИК С ЧЕСНОК.И ПЕРЦЕМ к/в в/у 0.3кг_50с  ОСТАНКИНО</v>
          </cell>
          <cell r="D195">
            <v>306</v>
          </cell>
          <cell r="F195">
            <v>306</v>
          </cell>
        </row>
        <row r="196">
          <cell r="A196" t="str">
            <v>7090 СВИНИНА ПО-ДОМ. к/в мл/к в/у 0.3кг_50с  ОСТАНКИНО</v>
          </cell>
          <cell r="D196">
            <v>639</v>
          </cell>
          <cell r="F196">
            <v>639</v>
          </cell>
        </row>
        <row r="197">
          <cell r="A197" t="str">
            <v>7092 БЕКОН Папа может с/к с/н в/у 1/140_50с  ОСТАНКИНО</v>
          </cell>
          <cell r="D197">
            <v>934</v>
          </cell>
          <cell r="F197">
            <v>934</v>
          </cell>
        </row>
        <row r="198">
          <cell r="A198" t="str">
            <v>7106 ТОСКАНО с/к с/н мгс 1/90 12шт.  ОСТАНКИНО</v>
          </cell>
          <cell r="D198">
            <v>32</v>
          </cell>
          <cell r="F198">
            <v>32</v>
          </cell>
        </row>
        <row r="199">
          <cell r="A199" t="str">
            <v>7107 САН-РЕМО с/в с/н мгс 1/90 12шт.  ОСТАНКИНО</v>
          </cell>
          <cell r="D199">
            <v>15</v>
          </cell>
          <cell r="F199">
            <v>15</v>
          </cell>
        </row>
        <row r="200">
          <cell r="A200" t="str">
            <v>7147 САЛЬЧИЧОН Останкино с/к в/у 1/220 8шт.  ОСТАНКИНО</v>
          </cell>
          <cell r="D200">
            <v>19</v>
          </cell>
          <cell r="F200">
            <v>19</v>
          </cell>
        </row>
        <row r="201">
          <cell r="A201" t="str">
            <v>7149 БАЛЫКОВАЯ Коровино п/к в/у 0.84кг_50с  ОСТАНКИНО</v>
          </cell>
          <cell r="D201">
            <v>36</v>
          </cell>
          <cell r="F201">
            <v>36</v>
          </cell>
        </row>
        <row r="202">
          <cell r="A202" t="str">
            <v>7154 СЕРВЕЛАТ ЗЕРНИСТЫЙ ПМ в/к в/у 0.35кг_50с  ОСТАНКИНО</v>
          </cell>
          <cell r="D202">
            <v>2722</v>
          </cell>
          <cell r="F202">
            <v>2735</v>
          </cell>
        </row>
        <row r="203">
          <cell r="A203" t="str">
            <v>7157 СЕРВЕЛАТ ЗЕРНИСНЫЙ ПМ в/к в/у_50с  ОСТАНКИНО</v>
          </cell>
          <cell r="D203">
            <v>77.2</v>
          </cell>
          <cell r="F203">
            <v>77.2</v>
          </cell>
        </row>
        <row r="204">
          <cell r="A204" t="str">
            <v>7166 СЕРВЕЛТ ОХОТНИЧИЙ ПМ в/к в/у_50с  ОСТАНКИНО</v>
          </cell>
          <cell r="D204">
            <v>385.4</v>
          </cell>
          <cell r="F204">
            <v>385.4</v>
          </cell>
        </row>
        <row r="205">
          <cell r="A205" t="str">
            <v>7169 СЕРВЕЛАТ ОХОТНИЧИЙ ПМ в/к в/у 0.35кг_50с  ОСТАНКИНО</v>
          </cell>
          <cell r="D205">
            <v>3558</v>
          </cell>
          <cell r="F205">
            <v>3568</v>
          </cell>
        </row>
        <row r="206">
          <cell r="A206" t="str">
            <v>7187 ГРУДИНКА ПРЕМИУМ к/в мл/к в/у 0,3кг_50с ОСТАНКИНО</v>
          </cell>
          <cell r="D206">
            <v>981</v>
          </cell>
          <cell r="F206">
            <v>1006</v>
          </cell>
        </row>
        <row r="207">
          <cell r="A207" t="str">
            <v>7227 САЛЯМИ ФИНСКАЯ Папа может с/к в/у 1/180  ОСТАНКИНО</v>
          </cell>
          <cell r="D207">
            <v>24</v>
          </cell>
          <cell r="F207">
            <v>27</v>
          </cell>
        </row>
        <row r="208">
          <cell r="A208" t="str">
            <v>7231 КЛАССИЧЕСКАЯ ПМ вар п/о 0,3кг 8шт_209к ОСТАНКИНО</v>
          </cell>
          <cell r="D208">
            <v>1519</v>
          </cell>
          <cell r="F208">
            <v>1519</v>
          </cell>
        </row>
        <row r="209">
          <cell r="A209" t="str">
            <v>7232 БОЯNСКАЯ ПМ п/к в/у 0,28кг 8шт_209к ОСТАНКИНО</v>
          </cell>
          <cell r="D209">
            <v>1506</v>
          </cell>
          <cell r="F209">
            <v>1512</v>
          </cell>
        </row>
        <row r="210">
          <cell r="A210" t="str">
            <v>7235 ВЕТЧ.КЛАССИЧЕСКАЯ ПМ п/о 0,35кг 8шт_209к ОСТАНКИНО</v>
          </cell>
          <cell r="D210">
            <v>48</v>
          </cell>
          <cell r="F210">
            <v>48</v>
          </cell>
        </row>
        <row r="211">
          <cell r="A211" t="str">
            <v>7236 СЕРВЕЛАТ КАРЕЛЬСКИЙ в/к в/у 0,28кг_209к ОСТАНКИНО</v>
          </cell>
          <cell r="D211">
            <v>3730</v>
          </cell>
          <cell r="F211">
            <v>3755</v>
          </cell>
        </row>
        <row r="212">
          <cell r="A212" t="str">
            <v>7241 САЛЯМИ Папа может п/к в/у 0,28кг_209к ОСТАНКИНО</v>
          </cell>
          <cell r="D212">
            <v>1009</v>
          </cell>
          <cell r="F212">
            <v>1017</v>
          </cell>
        </row>
        <row r="213">
          <cell r="A213" t="str">
            <v>7245 ВЕТЧ.ФИЛЕЙНАЯ ПМ п/о 0,4кг 8шт ОСТАНКИНО</v>
          </cell>
          <cell r="D213">
            <v>78</v>
          </cell>
          <cell r="F213">
            <v>78</v>
          </cell>
        </row>
        <row r="214">
          <cell r="A214" t="str">
            <v>7252 СЕРВЕЛАТ ФИНСКИЙ ПМ в/к с/н мгс 1/100*12  ОСТАНКИНО</v>
          </cell>
          <cell r="D214">
            <v>1</v>
          </cell>
          <cell r="F214">
            <v>1</v>
          </cell>
        </row>
        <row r="215">
          <cell r="A215" t="str">
            <v>7271 МЯСНЫЕ С ГОВЯДИНОЙ ПМ сос п/о мгс 1.5*4 ВЕС  ОСТАНКИНО</v>
          </cell>
          <cell r="D215">
            <v>117.5</v>
          </cell>
          <cell r="F215">
            <v>117.5</v>
          </cell>
        </row>
        <row r="216">
          <cell r="A216" t="str">
            <v>7284 ДЛЯ ДЕТЕЙ сос п/о мгс 0,33кг 6шт  ОСТАНКИНО</v>
          </cell>
          <cell r="D216">
            <v>135</v>
          </cell>
          <cell r="F216">
            <v>135</v>
          </cell>
        </row>
        <row r="217">
          <cell r="A217" t="str">
            <v>7332 БОЯРСКАЯ ПМ п/к в/у 0.28кг_СНГ  ОСТАНКИНО</v>
          </cell>
          <cell r="D217">
            <v>57</v>
          </cell>
          <cell r="F217">
            <v>57</v>
          </cell>
        </row>
        <row r="218">
          <cell r="A218" t="str">
            <v>7333 СЕРВЕЛАТ ОХОТНИЧИЙ ПМ в/к в/у 0.28кг_СНГ  ОСТАНКИНО</v>
          </cell>
          <cell r="D218">
            <v>66</v>
          </cell>
          <cell r="F218">
            <v>66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243</v>
          </cell>
          <cell r="F219">
            <v>243</v>
          </cell>
        </row>
        <row r="220">
          <cell r="A220" t="str">
            <v>8391 Сыр творожный с зеленью 60% Папа может 140 гр.  ОСТАНКИНО</v>
          </cell>
          <cell r="D220">
            <v>155</v>
          </cell>
          <cell r="F220">
            <v>155</v>
          </cell>
        </row>
        <row r="221">
          <cell r="A221" t="str">
            <v>8398 Сыр ПАПА МОЖЕТ "Тильзитер" 45% 180 г  ОСТАНКИНО</v>
          </cell>
          <cell r="D221">
            <v>384</v>
          </cell>
          <cell r="F221">
            <v>384</v>
          </cell>
        </row>
        <row r="222">
          <cell r="A222" t="str">
            <v>8411 Сыр ПАПА МОЖЕТ "Гауда Голд" 45% 180 г  ОСТАНКИНО</v>
          </cell>
          <cell r="D222">
            <v>392</v>
          </cell>
          <cell r="F222">
            <v>392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945</v>
          </cell>
          <cell r="F223">
            <v>955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26</v>
          </cell>
          <cell r="F224">
            <v>26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25</v>
          </cell>
          <cell r="F225">
            <v>25</v>
          </cell>
        </row>
        <row r="226">
          <cell r="A226" t="str">
            <v>8452 Сыр колбасный копченый Папа Может 400 гр  ОСТАНКИНО</v>
          </cell>
          <cell r="D226">
            <v>13</v>
          </cell>
          <cell r="F226">
            <v>13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903</v>
          </cell>
          <cell r="F227">
            <v>923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16</v>
          </cell>
          <cell r="F228">
            <v>16</v>
          </cell>
        </row>
        <row r="229">
          <cell r="A229" t="str">
            <v>8674 Плавленый сыр "Шоколадный" 30% 180 гр ТМ "ПАПА МОЖЕТ"  ОСТАНКИНО</v>
          </cell>
          <cell r="D229">
            <v>22</v>
          </cell>
          <cell r="F229">
            <v>22</v>
          </cell>
        </row>
        <row r="230">
          <cell r="A230" t="str">
            <v>8681 Сыр плавленый Сливочный ж 45 % 180г ТМ Папа Может (16шт) ОСТАНКИНО</v>
          </cell>
          <cell r="D230">
            <v>76</v>
          </cell>
          <cell r="F230">
            <v>76</v>
          </cell>
        </row>
        <row r="231">
          <cell r="A231" t="str">
            <v>8831 Сыр ПАПА МОЖЕТ "Министерский" 180гр, 45 %  ОСТАНКИНО</v>
          </cell>
          <cell r="D231">
            <v>72</v>
          </cell>
          <cell r="F231">
            <v>72</v>
          </cell>
        </row>
        <row r="232">
          <cell r="A232" t="str">
            <v>8855 Сыр ПАПА МОЖЕТ "Папин завтрак" 180гр, 45 %  ОСТАНКИНО</v>
          </cell>
          <cell r="D232">
            <v>77</v>
          </cell>
          <cell r="F232">
            <v>77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169</v>
          </cell>
          <cell r="F233">
            <v>169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238</v>
          </cell>
          <cell r="F234">
            <v>238</v>
          </cell>
        </row>
        <row r="235">
          <cell r="A235" t="str">
            <v>Балыковая с/к 200 гр. срез "Эликатессе" термоформ.пак.  СПК</v>
          </cell>
          <cell r="D235">
            <v>170</v>
          </cell>
          <cell r="F235">
            <v>170</v>
          </cell>
        </row>
        <row r="236">
          <cell r="A236" t="str">
            <v>БОНУС МОЛОЧНЫЕ КЛАССИЧЕСКИЕ сос п/о в/у 0.3кг (6084)  ОСТАНКИНО</v>
          </cell>
          <cell r="D236">
            <v>51</v>
          </cell>
          <cell r="F236">
            <v>51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14</v>
          </cell>
          <cell r="F237">
            <v>14</v>
          </cell>
        </row>
        <row r="238">
          <cell r="A238" t="str">
            <v>БОНУС СОЧНЫЕ Папа может сос п/о мгс 1.5*4 (6954)  ОСТАНКИНО</v>
          </cell>
          <cell r="D238">
            <v>275.5</v>
          </cell>
          <cell r="F238">
            <v>277</v>
          </cell>
        </row>
        <row r="239">
          <cell r="A239" t="str">
            <v>БОНУС СОЧНЫЕ сос п/о мгс 0.41кг_UZ (6087)  ОСТАНКИНО</v>
          </cell>
          <cell r="D239">
            <v>194</v>
          </cell>
          <cell r="F239">
            <v>195</v>
          </cell>
        </row>
        <row r="240">
          <cell r="A240" t="str">
            <v>БОНУС_307 Колбаса Сервелат Мясорубский с мелкорубленным окороком 0,35 кг срез ТМ Стародворье   Поком</v>
          </cell>
          <cell r="F240">
            <v>223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883</v>
          </cell>
        </row>
        <row r="242">
          <cell r="A242" t="str">
            <v>Бутербродная вареная 0,47 кг шт.  СПК</v>
          </cell>
          <cell r="D242">
            <v>96</v>
          </cell>
          <cell r="F242">
            <v>96</v>
          </cell>
        </row>
        <row r="243">
          <cell r="A243" t="str">
            <v>Вацлавская п/к (черева) 390 гр.шт. термоус.пак  СПК</v>
          </cell>
          <cell r="D243">
            <v>143</v>
          </cell>
          <cell r="F243">
            <v>143</v>
          </cell>
        </row>
        <row r="244">
          <cell r="A244" t="str">
            <v>Ветчина Альтаирская Столовая (для ХОРЕКА)  СПК</v>
          </cell>
          <cell r="F244">
            <v>2.4300000000000002</v>
          </cell>
        </row>
        <row r="245">
          <cell r="A245" t="str">
            <v>Готовые бельмеши сочные с мясом ТМ Горячая штучка 0,3кг зам  ПОКОМ</v>
          </cell>
          <cell r="D245">
            <v>1</v>
          </cell>
          <cell r="F245">
            <v>277</v>
          </cell>
        </row>
        <row r="246">
          <cell r="A246" t="str">
            <v>Готовые чебупели острые с мясом 0,24кг ТМ Горячая штучка  ПОКОМ</v>
          </cell>
          <cell r="D246">
            <v>3</v>
          </cell>
          <cell r="F246">
            <v>446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742</v>
          </cell>
          <cell r="F247">
            <v>2320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1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623</v>
          </cell>
          <cell r="F249">
            <v>2256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</v>
          </cell>
          <cell r="F250">
            <v>242</v>
          </cell>
        </row>
        <row r="251">
          <cell r="A251" t="str">
            <v>Готовые чебуреки Сочный мегачебурек.Готовые жареные.ВЕС  ПОКОМ</v>
          </cell>
          <cell r="D251">
            <v>5</v>
          </cell>
          <cell r="F251">
            <v>5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11</v>
          </cell>
          <cell r="F252">
            <v>14</v>
          </cell>
        </row>
        <row r="253">
          <cell r="A253" t="str">
            <v>Гуцульская с/к "КолбасГрад" 160 гр.шт. термоус. пак  СПК</v>
          </cell>
          <cell r="D253">
            <v>119</v>
          </cell>
          <cell r="F253">
            <v>122</v>
          </cell>
        </row>
        <row r="254">
          <cell r="A254" t="str">
            <v>Дельгаро с/в "Эликатессе" 140 гр.шт.  СПК</v>
          </cell>
          <cell r="D254">
            <v>84</v>
          </cell>
          <cell r="F254">
            <v>84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191</v>
          </cell>
          <cell r="F255">
            <v>194</v>
          </cell>
        </row>
        <row r="256">
          <cell r="A256" t="str">
            <v>Докторская вареная в/с 0,47 кг шт.  СПК</v>
          </cell>
          <cell r="D256">
            <v>66</v>
          </cell>
          <cell r="F256">
            <v>68</v>
          </cell>
        </row>
        <row r="257">
          <cell r="A257" t="str">
            <v>Докторская вареная термоус.пак. "Высокий вкус"  СПК</v>
          </cell>
          <cell r="D257">
            <v>37.936</v>
          </cell>
          <cell r="F257">
            <v>40.006999999999998</v>
          </cell>
        </row>
        <row r="258">
          <cell r="A258" t="str">
            <v>Европоддон (невозвратный)</v>
          </cell>
          <cell r="F258">
            <v>171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13</v>
          </cell>
        </row>
        <row r="260">
          <cell r="A260" t="str">
            <v>ЖАР-ладушки с мясом 0,2кг ТМ Стародворье  ПОКОМ</v>
          </cell>
          <cell r="D260">
            <v>2</v>
          </cell>
          <cell r="F260">
            <v>331</v>
          </cell>
        </row>
        <row r="261">
          <cell r="A261" t="str">
            <v>ЖАР-ладушки с яблоком и грушей ТМ Стародворье 0,2 кг. ПОКОМ</v>
          </cell>
          <cell r="D261">
            <v>1</v>
          </cell>
          <cell r="F261">
            <v>8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1</v>
          </cell>
          <cell r="F262">
            <v>377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1531</v>
          </cell>
          <cell r="F263">
            <v>1531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1677</v>
          </cell>
          <cell r="F264">
            <v>1680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248.5</v>
          </cell>
          <cell r="F265">
            <v>248.5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89</v>
          </cell>
          <cell r="F266">
            <v>89</v>
          </cell>
        </row>
        <row r="267">
          <cell r="A267" t="str">
            <v>Карбонад Юбилейный термоус.пак.  СПК</v>
          </cell>
          <cell r="D267">
            <v>34.6</v>
          </cell>
          <cell r="F267">
            <v>36.700000000000003</v>
          </cell>
        </row>
        <row r="268">
          <cell r="A268" t="str">
            <v>Классическая вареная 400 гр.шт.  СПК</v>
          </cell>
          <cell r="D268">
            <v>13</v>
          </cell>
          <cell r="F268">
            <v>13</v>
          </cell>
        </row>
        <row r="269">
          <cell r="A269" t="str">
            <v>Классическая с/к 80 гр.шт.нар. (лоток с ср.защ.атм.)  СПК</v>
          </cell>
          <cell r="D269">
            <v>171</v>
          </cell>
          <cell r="F269">
            <v>171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74</v>
          </cell>
          <cell r="F270">
            <v>74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872</v>
          </cell>
          <cell r="F271">
            <v>874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558</v>
          </cell>
          <cell r="F272">
            <v>560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213</v>
          </cell>
          <cell r="F273">
            <v>220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10</v>
          </cell>
          <cell r="F274">
            <v>716</v>
          </cell>
        </row>
        <row r="275">
          <cell r="A275" t="str">
            <v>Круггетсы сочные ТМ Горячая штучка ТС Круггетсы 0,25 кг зам  ПОКОМ</v>
          </cell>
          <cell r="F275">
            <v>2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373</v>
          </cell>
          <cell r="F276">
            <v>1154</v>
          </cell>
        </row>
        <row r="277">
          <cell r="A277" t="str">
            <v>Ла Фаворте с/в "Эликатессе" 140 гр.шт.  СПК</v>
          </cell>
          <cell r="D277">
            <v>127</v>
          </cell>
          <cell r="F277">
            <v>127</v>
          </cell>
        </row>
        <row r="278">
          <cell r="A278" t="str">
            <v>Ливерная Печеночная 250 гр.шт.  СПК</v>
          </cell>
          <cell r="D278">
            <v>204</v>
          </cell>
          <cell r="F278">
            <v>204</v>
          </cell>
        </row>
        <row r="279">
          <cell r="A279" t="str">
            <v>Любительская вареная термоус.пак. "Высокий вкус"  СПК</v>
          </cell>
          <cell r="D279">
            <v>122.6</v>
          </cell>
          <cell r="F279">
            <v>122.6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207.12</v>
          </cell>
        </row>
        <row r="281">
          <cell r="A281" t="str">
            <v>Мини-чебуречки с мясом ВЕС 5,5кг ТМ Зареченские  ПОКОМ</v>
          </cell>
          <cell r="F281">
            <v>71</v>
          </cell>
        </row>
        <row r="282">
          <cell r="A282" t="str">
            <v>Мини-шарики с курочкой и сыром ТМ Зареченские ВЕС  ПОКОМ</v>
          </cell>
          <cell r="F282">
            <v>199.7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852</v>
          </cell>
          <cell r="F283">
            <v>3591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441</v>
          </cell>
          <cell r="F284">
            <v>1985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732</v>
          </cell>
          <cell r="F285">
            <v>2749</v>
          </cell>
        </row>
        <row r="286">
          <cell r="A286" t="str">
            <v>Наггетсы с куриным филе и сыром ТМ Вязанка 0,25 кг ПОКОМ</v>
          </cell>
          <cell r="D286">
            <v>614</v>
          </cell>
          <cell r="F286">
            <v>2270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2006</v>
          </cell>
        </row>
        <row r="288">
          <cell r="A288" t="str">
            <v>Наггетсы Хрустящие ТМ Стародворье с сочной курочкой 0,23 кг  ПОКОМ</v>
          </cell>
          <cell r="D288">
            <v>1</v>
          </cell>
          <cell r="F288">
            <v>247</v>
          </cell>
        </row>
        <row r="289">
          <cell r="A289" t="str">
            <v>Оригинальная с перцем с/к  СПК</v>
          </cell>
          <cell r="D289">
            <v>150.85</v>
          </cell>
          <cell r="F289">
            <v>151.649</v>
          </cell>
        </row>
        <row r="290">
          <cell r="A290" t="str">
            <v>Паштет печеночный 140 гр.шт.  СПК</v>
          </cell>
          <cell r="D290">
            <v>84</v>
          </cell>
          <cell r="F290">
            <v>84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2</v>
          </cell>
          <cell r="F291">
            <v>411</v>
          </cell>
        </row>
        <row r="292">
          <cell r="A292" t="str">
            <v>Пельмени Grandmeni с говядиной и свининой 0,7кг ТМ Горячая штучка  ПОКОМ</v>
          </cell>
          <cell r="D292">
            <v>2</v>
          </cell>
          <cell r="F292">
            <v>269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D293">
            <v>12</v>
          </cell>
          <cell r="F293">
            <v>959</v>
          </cell>
        </row>
        <row r="294">
          <cell r="A294" t="str">
            <v>Пельмени Бигбули с мясом ТМ Горячая штучка. флоу-пак сфера 0,4 кг. ПОКОМ</v>
          </cell>
          <cell r="D294">
            <v>3</v>
          </cell>
          <cell r="F294">
            <v>199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857</v>
          </cell>
          <cell r="F295">
            <v>2166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F296">
            <v>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12</v>
          </cell>
          <cell r="F297">
            <v>1950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6</v>
          </cell>
          <cell r="F298">
            <v>586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F299">
            <v>159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8</v>
          </cell>
        </row>
        <row r="301">
          <cell r="A301" t="str">
            <v>Пельмени Бульмени с говядиной и свининой Горячая шт. 0,9 кг  ПОКОМ</v>
          </cell>
          <cell r="F301">
            <v>1</v>
          </cell>
        </row>
        <row r="302">
          <cell r="A302" t="str">
            <v>Пельмени Бульмени с говядиной и свининой Горячая штучка 0,43  ПОКОМ</v>
          </cell>
          <cell r="F302">
            <v>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5</v>
          </cell>
          <cell r="F303">
            <v>2740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371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16</v>
          </cell>
          <cell r="F305">
            <v>912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1223</v>
          </cell>
          <cell r="F306">
            <v>3089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15</v>
          </cell>
          <cell r="F307">
            <v>1110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2626</v>
          </cell>
          <cell r="F308">
            <v>5454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171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D310">
            <v>1</v>
          </cell>
          <cell r="F310">
            <v>246</v>
          </cell>
        </row>
        <row r="311">
          <cell r="A311" t="str">
            <v>Пельмени Зареченские сфера 5 кг.  ПОКОМ</v>
          </cell>
          <cell r="F311">
            <v>10</v>
          </cell>
        </row>
        <row r="312">
          <cell r="A312" t="str">
            <v>Пельмени Медвежьи ушки с фермерскими сливками 0,7кг  ПОКОМ</v>
          </cell>
          <cell r="F312">
            <v>178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3</v>
          </cell>
          <cell r="F313">
            <v>683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4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11</v>
          </cell>
          <cell r="F315">
            <v>482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195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3</v>
          </cell>
          <cell r="F317">
            <v>1013</v>
          </cell>
        </row>
        <row r="318">
          <cell r="A318" t="str">
            <v>Пельмени Сочные сфера 0,8 кг ТМ Стародворье  ПОКОМ</v>
          </cell>
          <cell r="F318">
            <v>90</v>
          </cell>
        </row>
        <row r="319">
          <cell r="A319" t="str">
            <v>Пирожки с мясом 3,7кг ВЕС ТМ Зареченские  ПОКОМ</v>
          </cell>
          <cell r="D319">
            <v>3.7</v>
          </cell>
          <cell r="F319">
            <v>125.81</v>
          </cell>
        </row>
        <row r="320">
          <cell r="A320" t="str">
            <v>Ричеза с/к 230 гр.шт.  СПК</v>
          </cell>
          <cell r="D320">
            <v>98</v>
          </cell>
          <cell r="F320">
            <v>101</v>
          </cell>
        </row>
        <row r="321">
          <cell r="A321" t="str">
            <v>Сальчетти с/к 230 гр.шт.  СПК</v>
          </cell>
          <cell r="D321">
            <v>151</v>
          </cell>
          <cell r="F321">
            <v>154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133</v>
          </cell>
          <cell r="F322">
            <v>133</v>
          </cell>
        </row>
        <row r="323">
          <cell r="A323" t="str">
            <v>Салями с/к 100 гр.шт.нар. (лоток с ср.защ.атм.)  СПК</v>
          </cell>
          <cell r="D323">
            <v>144</v>
          </cell>
          <cell r="F323">
            <v>144</v>
          </cell>
        </row>
        <row r="324">
          <cell r="A324" t="str">
            <v>Салями Трюфель с/в "Эликатессе" 0,16 кг.шт.  СПК</v>
          </cell>
          <cell r="D324">
            <v>124</v>
          </cell>
          <cell r="F324">
            <v>124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94.5</v>
          </cell>
          <cell r="F325">
            <v>95.632000000000005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25</v>
          </cell>
          <cell r="F326">
            <v>25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17</v>
          </cell>
          <cell r="F327">
            <v>17</v>
          </cell>
        </row>
        <row r="328">
          <cell r="A328" t="str">
            <v>Семейная с чесночком вареная (СПК+СКМ)  СПК</v>
          </cell>
          <cell r="D328">
            <v>424</v>
          </cell>
          <cell r="F328">
            <v>433.67399999999998</v>
          </cell>
        </row>
        <row r="329">
          <cell r="A329" t="str">
            <v>Семейная с чесночком Экстра вареная  СПК</v>
          </cell>
          <cell r="D329">
            <v>4</v>
          </cell>
          <cell r="F329">
            <v>4</v>
          </cell>
        </row>
        <row r="330">
          <cell r="A330" t="str">
            <v>Сервелат Европейский в/к, в/с 0,38 кг.шт.термофор.пак  СПК</v>
          </cell>
          <cell r="D330">
            <v>143</v>
          </cell>
          <cell r="F330">
            <v>143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79</v>
          </cell>
          <cell r="F331">
            <v>79</v>
          </cell>
        </row>
        <row r="332">
          <cell r="A332" t="str">
            <v>Сервелат Финский в/к 0,38 кг.шт. термофор.пак.  СПК</v>
          </cell>
          <cell r="D332">
            <v>157</v>
          </cell>
          <cell r="F332">
            <v>157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236</v>
          </cell>
          <cell r="F333">
            <v>236</v>
          </cell>
        </row>
        <row r="334">
          <cell r="A334" t="str">
            <v>Сервелат Фирменный в/к 0,38 кг.шт. термофор.пак.  СПК</v>
          </cell>
          <cell r="D334">
            <v>10</v>
          </cell>
          <cell r="F334">
            <v>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152</v>
          </cell>
          <cell r="F335">
            <v>157</v>
          </cell>
        </row>
        <row r="336">
          <cell r="A336" t="str">
            <v>Сибирская особая с/к 0,235 кг шт.  СПК</v>
          </cell>
          <cell r="D336">
            <v>180</v>
          </cell>
          <cell r="F336">
            <v>180</v>
          </cell>
        </row>
        <row r="337">
          <cell r="A337" t="str">
            <v>Сосиски "Баварские" 0,36 кг.шт. вак.упак.  СПК</v>
          </cell>
          <cell r="D337">
            <v>10</v>
          </cell>
          <cell r="F337">
            <v>10</v>
          </cell>
        </row>
        <row r="338">
          <cell r="A338" t="str">
            <v>Сосиски "Молочные" 0,36 кг.шт. вак.упак.  СПК</v>
          </cell>
          <cell r="D338">
            <v>30</v>
          </cell>
          <cell r="F338">
            <v>30</v>
          </cell>
        </row>
        <row r="339">
          <cell r="A339" t="str">
            <v>Сосиски Баварские особые "Сибирский стандарт" (в ср.защ.атм.)  СПК</v>
          </cell>
          <cell r="D339">
            <v>1</v>
          </cell>
          <cell r="F339">
            <v>1</v>
          </cell>
        </row>
        <row r="340">
          <cell r="A340" t="str">
            <v>Сосиски Классические (в ср.защ.атм.) СПК</v>
          </cell>
          <cell r="D340">
            <v>25</v>
          </cell>
          <cell r="F340">
            <v>25</v>
          </cell>
        </row>
        <row r="341">
          <cell r="A341" t="str">
            <v>Сосиски Мусульманские "Просто выгодно" (в ср.защ.атм.)  СПК</v>
          </cell>
          <cell r="D341">
            <v>29</v>
          </cell>
          <cell r="F341">
            <v>30.082000000000001</v>
          </cell>
        </row>
        <row r="342">
          <cell r="A342" t="str">
            <v>Сосиски Хот-дог подкопченные (лоток с ср.защ.атм.)  СПК</v>
          </cell>
          <cell r="D342">
            <v>16</v>
          </cell>
          <cell r="F342">
            <v>17</v>
          </cell>
        </row>
        <row r="343">
          <cell r="A343" t="str">
            <v>Сочный мегачебурек ТМ Зареченские ВЕС ПОКОМ</v>
          </cell>
          <cell r="F343">
            <v>129.38</v>
          </cell>
        </row>
        <row r="344">
          <cell r="A344" t="str">
            <v>Торо Неро с/в "Эликатессе" 140 гр.шт.  СПК</v>
          </cell>
          <cell r="D344">
            <v>81</v>
          </cell>
          <cell r="F344">
            <v>81</v>
          </cell>
        </row>
        <row r="345">
          <cell r="A345" t="str">
            <v>Утренняя вареная ВЕС СПК</v>
          </cell>
          <cell r="D345">
            <v>6.5</v>
          </cell>
          <cell r="F345">
            <v>6.5</v>
          </cell>
        </row>
        <row r="346">
          <cell r="A346" t="str">
            <v>Уши свиные копченые к пиву 0,15кг нар. д/ф шт.  СПК</v>
          </cell>
          <cell r="D346">
            <v>25</v>
          </cell>
          <cell r="F346">
            <v>25</v>
          </cell>
        </row>
        <row r="347">
          <cell r="A347" t="str">
            <v>Фестивальная пора с/к 100 гр.шт.нар. (лоток с ср.защ.атм.)  СПК</v>
          </cell>
          <cell r="D347">
            <v>173</v>
          </cell>
          <cell r="F347">
            <v>173</v>
          </cell>
        </row>
        <row r="348">
          <cell r="A348" t="str">
            <v>Фестивальная пора с/к 235 гр.шт.  СПК</v>
          </cell>
          <cell r="D348">
            <v>423</v>
          </cell>
          <cell r="F348">
            <v>423</v>
          </cell>
        </row>
        <row r="349">
          <cell r="A349" t="str">
            <v>Фестивальная пора с/к термоус.пак  СПК</v>
          </cell>
          <cell r="D349">
            <v>38.700000000000003</v>
          </cell>
          <cell r="F349">
            <v>38.700000000000003</v>
          </cell>
        </row>
        <row r="350">
          <cell r="A350" t="str">
            <v>Фирменная с/к 200 гр. срез "Эликатессе" термоформ.пак.  СПК</v>
          </cell>
          <cell r="D350">
            <v>118</v>
          </cell>
          <cell r="F350">
            <v>121</v>
          </cell>
        </row>
        <row r="351">
          <cell r="A351" t="str">
            <v>Фуэт с/в "Эликатессе" 160 гр.шт.  СПК</v>
          </cell>
          <cell r="D351">
            <v>150</v>
          </cell>
          <cell r="F351">
            <v>150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18</v>
          </cell>
          <cell r="F352">
            <v>191</v>
          </cell>
        </row>
        <row r="353">
          <cell r="A353" t="str">
            <v>Хотстеры с сыром 0,25кг ТМ Горячая штучка  ПОКОМ</v>
          </cell>
          <cell r="D353">
            <v>8</v>
          </cell>
          <cell r="F353">
            <v>576</v>
          </cell>
        </row>
        <row r="354">
          <cell r="A354" t="str">
            <v>Хотстеры ТМ Горячая штучка ТС Хотстеры 0,25 кг зам  ПОКОМ</v>
          </cell>
          <cell r="D354">
            <v>626</v>
          </cell>
          <cell r="F354">
            <v>2412</v>
          </cell>
        </row>
        <row r="355">
          <cell r="A355" t="str">
            <v>Хрустящие крылышки острые к пиву ТМ Горячая штучка 0,3кг зам  ПОКОМ</v>
          </cell>
          <cell r="D355">
            <v>15</v>
          </cell>
          <cell r="F355">
            <v>646</v>
          </cell>
        </row>
        <row r="356">
          <cell r="A356" t="str">
            <v>Хрустящие крылышки ТМ Горячая штучка 0,3 кг зам  ПОКОМ</v>
          </cell>
          <cell r="D356">
            <v>3</v>
          </cell>
          <cell r="F356">
            <v>756</v>
          </cell>
        </row>
        <row r="357">
          <cell r="A357" t="str">
            <v>Чебупели Курочка гриль ТМ Горячая штучка, 0,3 кг зам  ПОКОМ</v>
          </cell>
          <cell r="D357">
            <v>1</v>
          </cell>
          <cell r="F357">
            <v>290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1228</v>
          </cell>
          <cell r="F358">
            <v>3322</v>
          </cell>
        </row>
        <row r="359">
          <cell r="A359" t="str">
            <v>Чебупицца Маргарита 0,2кг ТМ Горячая штучка ТС Foodgital  ПОКОМ</v>
          </cell>
          <cell r="D359">
            <v>4</v>
          </cell>
          <cell r="F359">
            <v>354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1467</v>
          </cell>
          <cell r="F360">
            <v>5592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2</v>
          </cell>
          <cell r="F361">
            <v>290</v>
          </cell>
        </row>
        <row r="362">
          <cell r="A362" t="str">
            <v>Чебуреки Мясные вес 2,7 кг ТМ Зареченские ВЕС ПОКОМ</v>
          </cell>
          <cell r="F362">
            <v>5.4</v>
          </cell>
        </row>
        <row r="363">
          <cell r="A363" t="str">
            <v>Чебуреки сочные ВЕС ТМ Зареченские  ПОКОМ</v>
          </cell>
          <cell r="D363">
            <v>5</v>
          </cell>
          <cell r="F363">
            <v>1266</v>
          </cell>
        </row>
        <row r="364">
          <cell r="A364" t="str">
            <v>Шпикачки Русские (черева) (в ср.защ.атм.) "Высокий вкус"  СПК</v>
          </cell>
          <cell r="D364">
            <v>48.9</v>
          </cell>
          <cell r="F364">
            <v>48.9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24</v>
          </cell>
          <cell r="F365">
            <v>24</v>
          </cell>
        </row>
        <row r="366">
          <cell r="A366" t="str">
            <v>Юбилейная с/к 0,235 кг.шт.  СПК</v>
          </cell>
          <cell r="D366">
            <v>555</v>
          </cell>
          <cell r="F366">
            <v>555</v>
          </cell>
        </row>
        <row r="367">
          <cell r="A367" t="str">
            <v>Итого</v>
          </cell>
          <cell r="D367">
            <v>123314.553</v>
          </cell>
          <cell r="F367">
            <v>305557.49699999997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03.10.2025 - 03.10.2025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121.145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107.726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452.94600000000003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96.061000000000007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1149.8240000000001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52.83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372.13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114.407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27.849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115.849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68.873999999999995</v>
          </cell>
        </row>
        <row r="29">
          <cell r="A29" t="str">
            <v xml:space="preserve"> 247  Сардельки Нежные, ВЕС.  ПОКОМ</v>
          </cell>
          <cell r="D29">
            <v>20.888000000000002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42.499000000000002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326.92500000000001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38.93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28.198</v>
          </cell>
        </row>
        <row r="34">
          <cell r="A34" t="str">
            <v xml:space="preserve"> 263  Шпикачки Стародворские, ВЕС.  ПОКОМ</v>
          </cell>
          <cell r="D34">
            <v>206.084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2.6909999999999998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1.7989999999999999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349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574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600</v>
          </cell>
        </row>
        <row r="40">
          <cell r="A40" t="str">
            <v xml:space="preserve"> 283  Сосиски Сочинки, ВЕС, ТМ Стародворье ПОКОМ</v>
          </cell>
          <cell r="D40">
            <v>323.52699999999999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247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62.075000000000003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116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522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18.923999999999999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196.18199999999999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259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566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194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216.524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139.52199999999999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9.5679999999999996</v>
          </cell>
        </row>
        <row r="54">
          <cell r="A54" t="str">
            <v xml:space="preserve"> 318  Сосиски Датские ТМ Зареченские, ВЕС  ПОКОМ</v>
          </cell>
          <cell r="D54">
            <v>1001.495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623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901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412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52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179.73500000000001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137</v>
          </cell>
        </row>
        <row r="62">
          <cell r="A62" t="str">
            <v xml:space="preserve"> 335  Колбаса Сливушка ТМ Вязанка. ВЕС.  ПОКОМ </v>
          </cell>
          <cell r="D62">
            <v>201.797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811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649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122.517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44.048000000000002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421.75299999999999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65.088999999999999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29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137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18.545999999999999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196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188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147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1314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2677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145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31.741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23.106000000000002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114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141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95.155000000000001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891.51499999999999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1104.0309999999999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1692.681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52.908999999999999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30.079000000000001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283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128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177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127</v>
          </cell>
        </row>
        <row r="98">
          <cell r="A98" t="str">
            <v xml:space="preserve"> 519  Грудинка 0,12 кг нарезка ТМ Стародворье  ПОКОМ</v>
          </cell>
          <cell r="D98">
            <v>62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191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61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300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304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74</v>
          </cell>
        </row>
        <row r="105">
          <cell r="A105" t="str">
            <v>3215 ВЕТЧ.МЯСНАЯ Папа может п/о 0.4кг 8шт.    ОСТАНКИНО</v>
          </cell>
          <cell r="D105">
            <v>132</v>
          </cell>
        </row>
        <row r="106">
          <cell r="A106" t="str">
            <v>3684 ПРЕСИЖН с/к в/у 1/250 8шт.   ОСТАНКИНО</v>
          </cell>
          <cell r="D106">
            <v>25</v>
          </cell>
        </row>
        <row r="107">
          <cell r="A107" t="str">
            <v>4063 МЯСНАЯ Папа может вар п/о_Л   ОСТАНКИНО</v>
          </cell>
          <cell r="D107">
            <v>332.09399999999999</v>
          </cell>
        </row>
        <row r="108">
          <cell r="A108" t="str">
            <v>4117 ЭКСТРА Папа может с/к в/у_Л   ОСТАНКИНО</v>
          </cell>
          <cell r="D108">
            <v>7.5259999999999998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15.473000000000001</v>
          </cell>
        </row>
        <row r="110">
          <cell r="A110" t="str">
            <v>4813 ФИЛЕЙНАЯ Папа может вар п/о_Л   ОСТАНКИНО</v>
          </cell>
          <cell r="D110">
            <v>120.848</v>
          </cell>
        </row>
        <row r="111">
          <cell r="A111" t="str">
            <v>4993 САЛЯМИ ИТАЛЬЯНСКАЯ с/к в/у 1/250*8_120c ОСТАНКИНО</v>
          </cell>
          <cell r="D111">
            <v>108</v>
          </cell>
        </row>
        <row r="112">
          <cell r="A112" t="str">
            <v>5246 ДОКТОРСКАЯ ПРЕМИУМ вар б/о мгс_30с ОСТАНКИНО</v>
          </cell>
          <cell r="D112">
            <v>16.561</v>
          </cell>
        </row>
        <row r="113">
          <cell r="A113" t="str">
            <v>5483 ЭКСТРА Папа может с/к в/у 1/250 8шт.   ОСТАНКИНО</v>
          </cell>
          <cell r="D113">
            <v>166</v>
          </cell>
        </row>
        <row r="114">
          <cell r="A114" t="str">
            <v>5544 Сервелат Финский в/к в/у_45с НОВАЯ ОСТАНКИНО</v>
          </cell>
          <cell r="D114">
            <v>232.333</v>
          </cell>
        </row>
        <row r="115">
          <cell r="A115" t="str">
            <v>5679 САЛЯМИ ИТАЛЬЯНСКАЯ с/к в/у 1/150_60с ОСТАНКИНО</v>
          </cell>
          <cell r="D115">
            <v>55</v>
          </cell>
        </row>
        <row r="116">
          <cell r="A116" t="str">
            <v>5682 САЛЯМИ МЕЛКОЗЕРНЕНАЯ с/к в/у 1/120_60с   ОСТАНКИНО</v>
          </cell>
          <cell r="D116">
            <v>341</v>
          </cell>
        </row>
        <row r="117">
          <cell r="A117" t="str">
            <v>5706 АРОМАТНАЯ Папа может с/к в/у 1/250 8шт.  ОСТАНКИНО</v>
          </cell>
          <cell r="D117">
            <v>150</v>
          </cell>
        </row>
        <row r="118">
          <cell r="A118" t="str">
            <v>5708 ПОСОЛЬСКАЯ Папа может с/к в/у ОСТАНКИНО</v>
          </cell>
          <cell r="D118">
            <v>8.5440000000000005</v>
          </cell>
        </row>
        <row r="119">
          <cell r="A119" t="str">
            <v>5851 ЭКСТРА Папа может вар п/о   ОСТАНКИНО</v>
          </cell>
          <cell r="D119">
            <v>53.869</v>
          </cell>
        </row>
        <row r="120">
          <cell r="A120" t="str">
            <v>5931 ОХОТНИЧЬЯ Папа может с/к в/у 1/220 8шт.   ОСТАНКИНО</v>
          </cell>
          <cell r="D120">
            <v>279</v>
          </cell>
        </row>
        <row r="121">
          <cell r="A121" t="str">
            <v>5992 ВРЕМЯ ОКРОШКИ Папа может вар п/о 0.4кг   ОСТАНКИНО</v>
          </cell>
          <cell r="D121">
            <v>289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6220 ГОВЯЖЬЯ Папа может вар п/о  ОСТАНКИНО</v>
          </cell>
          <cell r="D123">
            <v>6.72</v>
          </cell>
        </row>
        <row r="124">
          <cell r="A124" t="str">
            <v>6221 НЕАПОЛИТАНСКИЙ ДУЭТ с/к с/н мгс 1/90  ОСТАНКИНО</v>
          </cell>
          <cell r="D124">
            <v>150</v>
          </cell>
        </row>
        <row r="125">
          <cell r="A125" t="str">
            <v>6228 МЯСНОЕ АССОРТИ к/з с/н мгс 1/90 10шт.  ОСТАНКИНО</v>
          </cell>
          <cell r="D125">
            <v>87</v>
          </cell>
        </row>
        <row r="126">
          <cell r="A126" t="str">
            <v>6247 ДОМАШНЯЯ Папа может вар п/о 0,4кг 8шт.  ОСТАНКИНО</v>
          </cell>
          <cell r="D126">
            <v>17</v>
          </cell>
        </row>
        <row r="127">
          <cell r="A127" t="str">
            <v>6268 ГОВЯЖЬЯ Папа может вар п/о 0,4кг 8 шт.  ОСТАНКИНО</v>
          </cell>
          <cell r="D127">
            <v>137</v>
          </cell>
        </row>
        <row r="128">
          <cell r="A128" t="str">
            <v>6279 КОРЕЙКА ПО-ОСТ.к/в в/с с/н в/у 1/150_45с  ОСТАНКИНО</v>
          </cell>
          <cell r="D128">
            <v>127</v>
          </cell>
        </row>
        <row r="129">
          <cell r="A129" t="str">
            <v>6303 МЯСНЫЕ Папа может сос п/о мгс 1.5*3  ОСТАНКИНО</v>
          </cell>
          <cell r="D129">
            <v>38.073999999999998</v>
          </cell>
        </row>
        <row r="130">
          <cell r="A130" t="str">
            <v>6324 ДОКТОРСКАЯ ГОСТ вар п/о 0.4кг 8шт.  ОСТАНКИНО</v>
          </cell>
          <cell r="D130">
            <v>9</v>
          </cell>
        </row>
        <row r="131">
          <cell r="A131" t="str">
            <v>6325 ДОКТОРСКАЯ ПРЕМИУМ вар п/о 0.4кг 8шт.  ОСТАНКИНО</v>
          </cell>
          <cell r="D131">
            <v>248</v>
          </cell>
        </row>
        <row r="132">
          <cell r="A132" t="str">
            <v>6333 МЯСНАЯ Папа может вар п/о 0.4кг 8шт.  ОСТАНКИНО</v>
          </cell>
          <cell r="D132">
            <v>748</v>
          </cell>
        </row>
        <row r="133">
          <cell r="A133" t="str">
            <v>6340 ДОМАШНИЙ РЕЦЕПТ Коровино 0.5кг 8шт.  ОСТАНКИНО</v>
          </cell>
          <cell r="D133">
            <v>39</v>
          </cell>
        </row>
        <row r="134">
          <cell r="A134" t="str">
            <v>6353 ЭКСТРА Папа может вар п/о 0.4кг 8шт.  ОСТАНКИНО</v>
          </cell>
          <cell r="D134">
            <v>266</v>
          </cell>
        </row>
        <row r="135">
          <cell r="A135" t="str">
            <v>6392 ФИЛЕЙНАЯ Папа может вар п/о 0.4кг. ОСТАНКИНО</v>
          </cell>
          <cell r="D135">
            <v>639</v>
          </cell>
        </row>
        <row r="136">
          <cell r="A136" t="str">
            <v>6448 СВИНИНА МАДЕРА с/к с/н в/у 1/100 10шт.   ОСТАНКИНО</v>
          </cell>
          <cell r="D136">
            <v>14</v>
          </cell>
        </row>
        <row r="137">
          <cell r="A137" t="str">
            <v>6453 ЭКСТРА Папа может с/к с/н в/у 1/100 14шт.   ОСТАНКИНО</v>
          </cell>
          <cell r="D137">
            <v>407</v>
          </cell>
        </row>
        <row r="138">
          <cell r="A138" t="str">
            <v>6454 АРОМАТНАЯ с/к с/н в/у 1/100 10шт.  ОСТАНКИНО</v>
          </cell>
          <cell r="D138">
            <v>278</v>
          </cell>
        </row>
        <row r="139">
          <cell r="A139" t="str">
            <v>6459 СЕРВЕЛАТ ШВЕЙЦАРСК. в/к с/н в/у 1/100*10  ОСТАНКИНО</v>
          </cell>
          <cell r="D139">
            <v>187</v>
          </cell>
        </row>
        <row r="140">
          <cell r="A140" t="str">
            <v>6470 ВЕТЧ.МРАМОРНАЯ в/у_45с  ОСТАНКИНО</v>
          </cell>
          <cell r="D140">
            <v>7.1749999999999998</v>
          </cell>
        </row>
        <row r="141">
          <cell r="A141" t="str">
            <v>6495 ВЕТЧ.МРАМОРНАЯ в/у срез 0.3кг 6шт_45с  ОСТАНКИНО</v>
          </cell>
          <cell r="D141">
            <v>91</v>
          </cell>
        </row>
        <row r="142">
          <cell r="A142" t="str">
            <v>6527 ШПИКАЧКИ СОЧНЫЕ ПМ сар б/о мгс 1*3 45с ОСТАНКИНО</v>
          </cell>
          <cell r="D142">
            <v>62.091999999999999</v>
          </cell>
        </row>
        <row r="143">
          <cell r="A143" t="str">
            <v>6528 ШПИКАЧКИ СОЧНЫЕ ПМ сар б/о мгс 0.4кг 45с  ОСТАНКИНО</v>
          </cell>
          <cell r="D143">
            <v>4</v>
          </cell>
        </row>
        <row r="144">
          <cell r="A144" t="str">
            <v>6609 С ГОВЯДИНОЙ ПМ сар б/о мгс 0.4кг_45с ОСТАНКИНО</v>
          </cell>
          <cell r="D144">
            <v>1</v>
          </cell>
        </row>
        <row r="145">
          <cell r="A145" t="str">
            <v>6616 МОЛОЧНЫЕ КЛАССИЧЕСКИЕ сос п/о в/у 0.3кг  ОСТАНКИНО</v>
          </cell>
          <cell r="D145">
            <v>484</v>
          </cell>
        </row>
        <row r="146">
          <cell r="A146" t="str">
            <v>6697 СЕРВЕЛАТ ФИНСКИЙ ПМ в/к в/у 0,35кг 8шт.  ОСТАНКИНО</v>
          </cell>
          <cell r="D146">
            <v>967</v>
          </cell>
        </row>
        <row r="147">
          <cell r="A147" t="str">
            <v>6713 СОЧНЫЙ ГРИЛЬ ПМ сос п/о мгс 0.41кг 8шт.  ОСТАНКИНО</v>
          </cell>
          <cell r="D147">
            <v>286</v>
          </cell>
        </row>
        <row r="148">
          <cell r="A148" t="str">
            <v>6724 МОЛОЧНЫЕ ПМ сос п/о мгс 0.41кг 10шт.  ОСТАНКИНО</v>
          </cell>
          <cell r="D148">
            <v>93</v>
          </cell>
        </row>
        <row r="149">
          <cell r="A149" t="str">
            <v>6765 РУБЛЕНЫЕ сос ц/о мгс 0.36кг 6шт.  ОСТАНКИНО</v>
          </cell>
          <cell r="D149">
            <v>71</v>
          </cell>
        </row>
        <row r="150">
          <cell r="A150" t="str">
            <v>6785 ВЕНСКАЯ САЛЯМИ п/к в/у 0.33кг 8шт.  ОСТАНКИНО</v>
          </cell>
          <cell r="D150">
            <v>23</v>
          </cell>
        </row>
        <row r="151">
          <cell r="A151" t="str">
            <v>6787 СЕРВЕЛАТ КРЕМЛЕВСКИЙ в/к в/у 0,33кг 8шт.  ОСТАНКИНО</v>
          </cell>
          <cell r="D151">
            <v>24</v>
          </cell>
        </row>
        <row r="152">
          <cell r="A152" t="str">
            <v>6793 БАЛЫКОВАЯ в/к в/у 0,33кг 8шт.  ОСТАНКИНО</v>
          </cell>
          <cell r="D152">
            <v>50</v>
          </cell>
        </row>
        <row r="153">
          <cell r="A153" t="str">
            <v>6829 МОЛОЧНЫЕ КЛАССИЧЕСКИЕ сос п/о мгс 2*4_С  ОСТАНКИНО</v>
          </cell>
          <cell r="D153">
            <v>160.095</v>
          </cell>
        </row>
        <row r="154">
          <cell r="A154" t="str">
            <v>6837 ФИЛЕЙНЫЕ Папа Может сос ц/о мгс 0.4кг  ОСТАНКИНО</v>
          </cell>
          <cell r="D154">
            <v>349</v>
          </cell>
        </row>
        <row r="155">
          <cell r="A155" t="str">
            <v>6842 ДЫМОВИЦА ИЗ ОКОРОКА к/в мл/к в/у 0,3кг  ОСТАНКИНО</v>
          </cell>
          <cell r="D155">
            <v>49</v>
          </cell>
        </row>
        <row r="156">
          <cell r="A156" t="str">
            <v>6861 ДОМАШНИЙ РЕЦЕПТ Коровино вар п/о  ОСТАНКИНО</v>
          </cell>
          <cell r="D156">
            <v>228.26900000000001</v>
          </cell>
        </row>
        <row r="157">
          <cell r="A157" t="str">
            <v>6866 ВЕТЧ.НЕЖНАЯ Коровино п/о_Маяк  ОСТАНКИНО</v>
          </cell>
          <cell r="D157">
            <v>92.111999999999995</v>
          </cell>
        </row>
        <row r="158">
          <cell r="A158" t="str">
            <v>7001 КЛАССИЧЕСКИЕ Папа может сар б/о мгс 1*3  ОСТАНКИНО</v>
          </cell>
          <cell r="D158">
            <v>113.209</v>
          </cell>
        </row>
        <row r="159">
          <cell r="A159" t="str">
            <v>7040 С ИНДЕЙКОЙ ПМ сос ц/о в/у 1/270 8шт.  ОСТАНКИНО</v>
          </cell>
          <cell r="D159">
            <v>21</v>
          </cell>
        </row>
        <row r="160">
          <cell r="A160" t="str">
            <v>7059 ШПИКАЧКИ СОЧНЫЕ С БЕК. п/о мгс 0.3кг_60с  ОСТАНКИНО</v>
          </cell>
          <cell r="D160">
            <v>72</v>
          </cell>
        </row>
        <row r="161">
          <cell r="A161" t="str">
            <v>7066 СОЧНЫЕ ПМ сос п/о мгс 0.41кг 10шт_50с  ОСТАНКИНО</v>
          </cell>
          <cell r="D161">
            <v>1461</v>
          </cell>
        </row>
        <row r="162">
          <cell r="A162" t="str">
            <v>7070 СОЧНЫЕ ПМ сос п/о мгс 1.5*4_А_50с  ОСТАНКИНО</v>
          </cell>
          <cell r="D162">
            <v>658.78200000000004</v>
          </cell>
        </row>
        <row r="163">
          <cell r="A163" t="str">
            <v>7073 МОЛОЧ.ПРЕМИУМ ПМ сос п/о в/у 1/350_50с  ОСТАНКИНО</v>
          </cell>
          <cell r="D163">
            <v>302</v>
          </cell>
        </row>
        <row r="164">
          <cell r="A164" t="str">
            <v>7074 МОЛОЧ.ПРЕМИУМ ПМ сос п/о мгс 0.6кг_50с  ОСТАНКИНО</v>
          </cell>
          <cell r="D164">
            <v>2</v>
          </cell>
        </row>
        <row r="165">
          <cell r="A165" t="str">
            <v>7075 МОЛОЧ.ПРЕМИУМ ПМ сос п/о мгс 1.5*4_О_50с  ОСТАНКИНО</v>
          </cell>
          <cell r="D165">
            <v>15.673</v>
          </cell>
        </row>
        <row r="166">
          <cell r="A166" t="str">
            <v>7077 МЯСНЫЕ С ГОВЯД.ПМ сос п/о мгс 0.4кг_50с  ОСТАНКИНО</v>
          </cell>
          <cell r="D166">
            <v>427</v>
          </cell>
        </row>
        <row r="167">
          <cell r="A167" t="str">
            <v>7080 СЛИВОЧНЫЕ ПМ сос п/о мгс 0.41кг 10шт. 50с  ОСТАНКИНО</v>
          </cell>
          <cell r="D167">
            <v>566</v>
          </cell>
        </row>
        <row r="168">
          <cell r="A168" t="str">
            <v>7082 СЛИВОЧНЫЕ ПМ сос п/о мгс 1.5*4_50с  ОСТАНКИНО</v>
          </cell>
          <cell r="D168">
            <v>24.587</v>
          </cell>
        </row>
        <row r="169">
          <cell r="A169" t="str">
            <v>7087 ШПИК С ЧЕСНОК.И ПЕРЦЕМ к/в в/у 0.3кг_50с  ОСТАНКИНО</v>
          </cell>
          <cell r="D169">
            <v>56</v>
          </cell>
        </row>
        <row r="170">
          <cell r="A170" t="str">
            <v>7090 СВИНИНА ПО-ДОМ. к/в мл/к в/у 0.3кг_50с  ОСТАНКИНО</v>
          </cell>
          <cell r="D170">
            <v>160</v>
          </cell>
        </row>
        <row r="171">
          <cell r="A171" t="str">
            <v>7092 БЕКОН Папа может с/к с/н в/у 1/140_50с  ОСТАНКИНО</v>
          </cell>
          <cell r="D171">
            <v>119</v>
          </cell>
        </row>
        <row r="172">
          <cell r="A172" t="str">
            <v>7106 ТОСКАНО с/к с/н мгс 1/90 12шт.  ОСТАНКИНО</v>
          </cell>
          <cell r="D172">
            <v>-1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</row>
        <row r="175">
          <cell r="A175" t="str">
            <v>7149 БАЛЫКОВАЯ Коровино п/к в/у 0.84кг_50с  ОСТАНКИНО</v>
          </cell>
          <cell r="D175">
            <v>6</v>
          </cell>
        </row>
        <row r="176">
          <cell r="A176" t="str">
            <v>7154 СЕРВЕЛАТ ЗЕРНИСТЫЙ ПМ в/к в/у 0.35кг_50с  ОСТАНКИНО</v>
          </cell>
          <cell r="D176">
            <v>591</v>
          </cell>
        </row>
        <row r="177">
          <cell r="A177" t="str">
            <v>7157 СЕРВЕЛАТ ЗЕРНИСНЫЙ ПМ в/к в/у_50с  ОСТАНКИНО</v>
          </cell>
          <cell r="D177">
            <v>13.305</v>
          </cell>
        </row>
        <row r="178">
          <cell r="A178" t="str">
            <v>7166 СЕРВЕЛТ ОХОТНИЧИЙ ПМ в/к в/у_50с  ОСТАНКИНО</v>
          </cell>
          <cell r="D178">
            <v>82.97</v>
          </cell>
        </row>
        <row r="179">
          <cell r="A179" t="str">
            <v>7169 СЕРВЕЛАТ ОХОТНИЧИЙ ПМ в/к в/у 0.35кг_50с  ОСТАНКИНО</v>
          </cell>
          <cell r="D179">
            <v>658</v>
          </cell>
        </row>
        <row r="180">
          <cell r="A180" t="str">
            <v>7187 ГРУДИНКА ПРЕМИУМ к/в мл/к в/у 0,3кг_50с ОСТАНКИНО</v>
          </cell>
          <cell r="D180">
            <v>218</v>
          </cell>
        </row>
        <row r="181">
          <cell r="A181" t="str">
            <v>7231 КЛАССИЧЕСКАЯ ПМ вар п/о 0,3кг 8шт_209к ОСТАНКИНО</v>
          </cell>
          <cell r="D181">
            <v>342</v>
          </cell>
        </row>
        <row r="182">
          <cell r="A182" t="str">
            <v>7232 БОЯNСКАЯ ПМ п/к в/у 0,28кг 8шт_209к ОСТАНКИНО</v>
          </cell>
          <cell r="D182">
            <v>319</v>
          </cell>
        </row>
        <row r="183">
          <cell r="A183" t="str">
            <v>7235 ВЕТЧ.КЛАССИЧЕСКАЯ ПМ п/о 0,35кг 8шт_209к ОСТАНКИНО</v>
          </cell>
          <cell r="D183">
            <v>6</v>
          </cell>
        </row>
        <row r="184">
          <cell r="A184" t="str">
            <v>7236 СЕРВЕЛАТ КАРЕЛЬСКИЙ в/к в/у 0,28кг_209к ОСТАНКИНО</v>
          </cell>
          <cell r="D184">
            <v>955</v>
          </cell>
        </row>
        <row r="185">
          <cell r="A185" t="str">
            <v>7241 САЛЯМИ Папа может п/к в/у 0,28кг_209к ОСТАНКИНО</v>
          </cell>
          <cell r="D185">
            <v>174</v>
          </cell>
        </row>
        <row r="186">
          <cell r="A186" t="str">
            <v>7245 ВЕТЧ.ФИЛЕЙНАЯ ПМ п/о 0,4кг 8шт ОСТАНКИНО</v>
          </cell>
          <cell r="D186">
            <v>13</v>
          </cell>
        </row>
        <row r="187">
          <cell r="A187" t="str">
            <v>7252 СЕРВЕЛАТ ФИНСКИЙ ПМ в/к с/н мгс 1/100*12  ОСТАНКИНО</v>
          </cell>
          <cell r="D187">
            <v>-3</v>
          </cell>
        </row>
        <row r="188">
          <cell r="A188" t="str">
            <v>7271 МЯСНЫЕ С ГОВЯДИНОЙ ПМ сос п/о мгс 1.5*4 ВЕС  ОСТАНКИНО</v>
          </cell>
          <cell r="D188">
            <v>40.067999999999998</v>
          </cell>
        </row>
        <row r="189">
          <cell r="A189" t="str">
            <v>7284 ДЛЯ ДЕТЕЙ сос п/о мгс 0,33кг 6шт  ОСТАНКИНО</v>
          </cell>
          <cell r="D189">
            <v>7</v>
          </cell>
        </row>
        <row r="190">
          <cell r="A190" t="str">
            <v>7332 БОЯРСКАЯ ПМ п/к в/у 0.28кг_СНГ  ОСТАНКИНО</v>
          </cell>
          <cell r="D190">
            <v>19</v>
          </cell>
        </row>
        <row r="191">
          <cell r="A191" t="str">
            <v>7333 СЕРВЕЛАТ ОХОТНИЧИЙ ПМ в/к в/у 0.28кг_СНГ  ОСТАНКИНО</v>
          </cell>
          <cell r="D191">
            <v>9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47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41</v>
          </cell>
        </row>
        <row r="194">
          <cell r="A194" t="str">
            <v>Балыковая с/к 200 гр. срез "Эликатессе" термоформ.пак.  СПК</v>
          </cell>
          <cell r="D194">
            <v>17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14</v>
          </cell>
        </row>
        <row r="196">
          <cell r="A196" t="str">
            <v>БОНУС МОЛОЧНЫЕ КЛАССИЧЕСКИЕ сос п/о мгс 2*4_С (4980)  ОСТАНКИНО</v>
          </cell>
          <cell r="D196">
            <v>8.3539999999999992</v>
          </cell>
        </row>
        <row r="197">
          <cell r="A197" t="str">
            <v>БОНУС СОЧНЫЕ Папа может сос п/о мгс 1.5*4 (6954)  ОСТАНКИНО</v>
          </cell>
          <cell r="D197">
            <v>42.055</v>
          </cell>
        </row>
        <row r="198">
          <cell r="A198" t="str">
            <v>БОНУС СОЧНЫЕ сос п/о мгс 0.41кг_UZ (6087)  ОСТАНКИНО</v>
          </cell>
          <cell r="D198">
            <v>54</v>
          </cell>
        </row>
        <row r="199">
          <cell r="A199" t="str">
            <v>Бутербродная вареная 0,47 кг шт.  СПК</v>
          </cell>
          <cell r="D199">
            <v>-1</v>
          </cell>
        </row>
        <row r="200">
          <cell r="A200" t="str">
            <v>Вацлавская п/к (черева) 390 гр.шт. термоус.пак  СПК</v>
          </cell>
          <cell r="D200">
            <v>7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52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78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350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307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61</v>
          </cell>
        </row>
        <row r="206">
          <cell r="A206" t="str">
            <v>Гуцульская с/к "КолбасГрад" 160 гр.шт. термоус. пак  СПК</v>
          </cell>
          <cell r="D206">
            <v>11</v>
          </cell>
        </row>
        <row r="207">
          <cell r="A207" t="str">
            <v>Дельгаро с/в "Эликатессе" 140 гр.шт.  СПК</v>
          </cell>
          <cell r="D207">
            <v>17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35</v>
          </cell>
        </row>
        <row r="209">
          <cell r="A209" t="str">
            <v>Докторская вареная в/с 0,47 кг шт.  СПК</v>
          </cell>
          <cell r="D209">
            <v>3</v>
          </cell>
        </row>
        <row r="210">
          <cell r="A210" t="str">
            <v>Докторская вареная термоус.пак. "Высокий вкус"  СПК</v>
          </cell>
          <cell r="D210">
            <v>9.4540000000000006</v>
          </cell>
        </row>
        <row r="211">
          <cell r="A211" t="str">
            <v>ЖАР-ладушки с клубникой и вишней ТМ Стародворье 0,2 кг ПОКОМ</v>
          </cell>
          <cell r="D211">
            <v>2</v>
          </cell>
        </row>
        <row r="212">
          <cell r="A212" t="str">
            <v>ЖАР-ладушки с мясом 0,2кг ТМ Стародворье  ПОКОМ</v>
          </cell>
          <cell r="D212">
            <v>48</v>
          </cell>
        </row>
        <row r="213">
          <cell r="A213" t="str">
            <v>ЖАР-ладушки с яблоком и грушей ТМ Стародворье 0,2 кг. ПОКОМ</v>
          </cell>
          <cell r="D213">
            <v>1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80</v>
          </cell>
        </row>
        <row r="215">
          <cell r="A215" t="str">
            <v>Карбонад Юбилейный термоус.пак.  СПК</v>
          </cell>
          <cell r="D215">
            <v>6.4420000000000002</v>
          </cell>
        </row>
        <row r="216">
          <cell r="A216" t="str">
            <v>Классическая вареная 400 гр.шт.  СПК</v>
          </cell>
          <cell r="D216">
            <v>2</v>
          </cell>
        </row>
        <row r="217">
          <cell r="A217" t="str">
            <v>Классическая с/к 80 гр.шт.нар. (лоток с ср.защ.атм.)  СПК</v>
          </cell>
          <cell r="D217">
            <v>40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56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150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123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189</v>
          </cell>
        </row>
        <row r="224">
          <cell r="A224" t="str">
            <v>Ла Фаворте с/в "Эликатессе" 140 гр.шт.  СПК</v>
          </cell>
          <cell r="D224">
            <v>38</v>
          </cell>
        </row>
        <row r="225">
          <cell r="A225" t="str">
            <v>Ливерная Печеночная 250 гр.шт.  СПК</v>
          </cell>
          <cell r="D225">
            <v>6</v>
          </cell>
        </row>
        <row r="226">
          <cell r="A226" t="str">
            <v>Любительская вареная термоус.пак. "Высокий вкус"  СПК</v>
          </cell>
          <cell r="D226">
            <v>14.451000000000001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29.6</v>
          </cell>
        </row>
        <row r="228">
          <cell r="A228" t="str">
            <v>Мини-чебуречки с мясом ВЕС 5,5кг ТМ Зареченские  ПОКОМ</v>
          </cell>
          <cell r="D228">
            <v>11</v>
          </cell>
        </row>
        <row r="229">
          <cell r="A229" t="str">
            <v>Мини-шарики с курочкой и сыром ТМ Зареченские ВЕС  ПОКОМ</v>
          </cell>
          <cell r="D229">
            <v>39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657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356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437</v>
          </cell>
        </row>
        <row r="233">
          <cell r="A233" t="str">
            <v>Наггетсы с куриным филе и сыром ТМ Вязанка 0,25 кг ПОКОМ</v>
          </cell>
          <cell r="D233">
            <v>336</v>
          </cell>
        </row>
        <row r="234">
          <cell r="A234" t="str">
            <v>Наггетсы Хрустящие ТМ Зареченские. ВЕС ПОКОМ</v>
          </cell>
          <cell r="D234">
            <v>468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37</v>
          </cell>
        </row>
        <row r="236">
          <cell r="A236" t="str">
            <v>Оригинальная с перцем с/к  СПК</v>
          </cell>
          <cell r="D236">
            <v>25.382000000000001</v>
          </cell>
        </row>
        <row r="237">
          <cell r="A237" t="str">
            <v>Паштет печеночный 140 гр.шт.  СПК</v>
          </cell>
          <cell r="D237">
            <v>12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81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66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204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23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362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504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66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26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455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146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129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365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183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604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33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29</v>
          </cell>
        </row>
        <row r="254">
          <cell r="A254" t="str">
            <v>Пельмени Медвежьи ушки с фермерскими сливками 0,7кг  ПОКОМ</v>
          </cell>
          <cell r="D254">
            <v>54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99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71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40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204</v>
          </cell>
        </row>
        <row r="260">
          <cell r="A260" t="str">
            <v>Пельмени Сочные сфера 0,8 кг ТМ Стародворье  ПОКОМ</v>
          </cell>
          <cell r="D260">
            <v>14</v>
          </cell>
        </row>
        <row r="261">
          <cell r="A261" t="str">
            <v>Пирожки с мясом 3,7кг ВЕС ТМ Зареченские  ПОКОМ</v>
          </cell>
          <cell r="D261">
            <v>51.8</v>
          </cell>
        </row>
        <row r="262">
          <cell r="A262" t="str">
            <v>Ричеза с/к 230 гр.шт.  СПК</v>
          </cell>
          <cell r="D262">
            <v>28</v>
          </cell>
        </row>
        <row r="263">
          <cell r="A263" t="str">
            <v>Сальчетти с/к 230 гр.шт.  СПК</v>
          </cell>
          <cell r="D263">
            <v>18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5</v>
          </cell>
        </row>
        <row r="265">
          <cell r="A265" t="str">
            <v>Салями с/к 100 гр.шт.нар. (лоток с ср.защ.атм.)  СПК</v>
          </cell>
          <cell r="D265">
            <v>25</v>
          </cell>
        </row>
        <row r="266">
          <cell r="A266" t="str">
            <v>Салями Трюфель с/в "Эликатессе" 0,16 кг.шт.  СПК</v>
          </cell>
          <cell r="D266">
            <v>20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19.271000000000001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3.1930000000000001</v>
          </cell>
        </row>
        <row r="269">
          <cell r="A269" t="str">
            <v>Сардельки Необыкновенные (черева) 400 гр.шт. (лоток с ср.защ.атм.)  СПК</v>
          </cell>
          <cell r="D269">
            <v>3</v>
          </cell>
        </row>
        <row r="270">
          <cell r="A270" t="str">
            <v>Семейная с чесночком вареная (СПК+СКМ)  СПК</v>
          </cell>
          <cell r="D270">
            <v>55.539000000000001</v>
          </cell>
        </row>
        <row r="271">
          <cell r="A271" t="str">
            <v>Семейная с чесночком Экстра вареная  СПК</v>
          </cell>
          <cell r="D271">
            <v>2.39</v>
          </cell>
        </row>
        <row r="272">
          <cell r="A272" t="str">
            <v>Сервелат Финский в/к 0,38 кг.шт. термофор.пак.  СПК</v>
          </cell>
          <cell r="D272">
            <v>1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44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30</v>
          </cell>
        </row>
        <row r="275">
          <cell r="A275" t="str">
            <v>Сибирская особая с/к 0,235 кг шт.  СПК</v>
          </cell>
          <cell r="D275">
            <v>14</v>
          </cell>
        </row>
        <row r="276">
          <cell r="A276" t="str">
            <v>Сосиски "Баварские" 0,36 кг.шт. вак.упак.  СПК</v>
          </cell>
          <cell r="D276">
            <v>1</v>
          </cell>
        </row>
        <row r="277">
          <cell r="A277" t="str">
            <v>Сосиски "Молочные" 0,36 кг.шт. вак.упак.  СПК</v>
          </cell>
          <cell r="D277">
            <v>1</v>
          </cell>
        </row>
        <row r="278">
          <cell r="A278" t="str">
            <v>Сосиски Классические (в ср.защ.атм.) СПК</v>
          </cell>
          <cell r="D278">
            <v>6.0609999999999999</v>
          </cell>
        </row>
        <row r="279">
          <cell r="A279" t="str">
            <v>Сосиски Мусульманские "Просто выгодно" (в ср.защ.атм.)  СПК</v>
          </cell>
          <cell r="D279">
            <v>6.1269999999999998</v>
          </cell>
        </row>
        <row r="280">
          <cell r="A280" t="str">
            <v>Сочный мегачебурек ТМ Зареченские ВЕС ПОКОМ</v>
          </cell>
          <cell r="D280">
            <v>13.44</v>
          </cell>
        </row>
        <row r="281">
          <cell r="A281" t="str">
            <v>Торо Неро с/в "Эликатессе" 140 гр.шт.  СПК</v>
          </cell>
          <cell r="D281">
            <v>13</v>
          </cell>
        </row>
        <row r="282">
          <cell r="A282" t="str">
            <v>Уши свиные копченые к пиву 0,15кг нар. д/ф шт.  СПК</v>
          </cell>
          <cell r="D282">
            <v>7</v>
          </cell>
        </row>
        <row r="283">
          <cell r="A283" t="str">
            <v>Фестивальная пора с/к 100 гр.шт.нар. (лоток с ср.защ.атм.)  СПК</v>
          </cell>
          <cell r="D283">
            <v>13</v>
          </cell>
        </row>
        <row r="284">
          <cell r="A284" t="str">
            <v>Фестивальная пора с/к 235 гр.шт.  СПК</v>
          </cell>
          <cell r="D284">
            <v>105</v>
          </cell>
        </row>
        <row r="285">
          <cell r="A285" t="str">
            <v>Фестивальная пора с/к термоус.пак  СПК</v>
          </cell>
          <cell r="D285">
            <v>13.331</v>
          </cell>
        </row>
        <row r="286">
          <cell r="A286" t="str">
            <v>Фирменная с/к 200 гр. срез "Эликатессе" термоформ.пак.  СПК</v>
          </cell>
          <cell r="D286">
            <v>18</v>
          </cell>
        </row>
        <row r="287">
          <cell r="A287" t="str">
            <v>Фуэт с/в "Эликатессе" 160 гр.шт.  СПК</v>
          </cell>
          <cell r="D287">
            <v>14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44</v>
          </cell>
        </row>
        <row r="289">
          <cell r="A289" t="str">
            <v>Хотстеры с сыром 0,25кг ТМ Горячая штучка  ПОКОМ</v>
          </cell>
          <cell r="D289">
            <v>87</v>
          </cell>
        </row>
        <row r="290">
          <cell r="A290" t="str">
            <v>Хотстеры ТМ Горячая штучка ТС Хотстеры 0,25 кг зам  ПОКОМ</v>
          </cell>
          <cell r="D290">
            <v>401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167</v>
          </cell>
        </row>
        <row r="292">
          <cell r="A292" t="str">
            <v>Хрустящие крылышки ТМ Горячая штучка 0,3 кг зам  ПОКОМ</v>
          </cell>
          <cell r="D292">
            <v>191</v>
          </cell>
        </row>
        <row r="293">
          <cell r="A293" t="str">
            <v>Чебупели Курочка гриль ТМ Горячая штучка, 0,3 кг зам  ПОКОМ</v>
          </cell>
          <cell r="D293">
            <v>86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362</v>
          </cell>
        </row>
        <row r="295">
          <cell r="A295" t="str">
            <v>Чебупицца Маргарита 0,2кг ТМ Горячая штучка ТС Foodgital  ПОКОМ</v>
          </cell>
          <cell r="D295">
            <v>59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950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43</v>
          </cell>
        </row>
        <row r="298">
          <cell r="A298" t="str">
            <v>Чебуреки Мясные вес 2,7 кг ТМ Зареченские ВЕС ПОКОМ</v>
          </cell>
          <cell r="D298">
            <v>5.4</v>
          </cell>
        </row>
        <row r="299">
          <cell r="A299" t="str">
            <v>Чебуреки сочные ВЕС ТМ Зареченские  ПОКОМ</v>
          </cell>
          <cell r="D299">
            <v>70</v>
          </cell>
        </row>
        <row r="300">
          <cell r="A300" t="str">
            <v>Шпикачки Русские (черева) (в ср.защ.атм.) "Высокий вкус"  СПК</v>
          </cell>
          <cell r="D300">
            <v>5.7210000000000001</v>
          </cell>
        </row>
        <row r="301">
          <cell r="A301" t="str">
            <v>Эликапреза с/в "Эликатессе" 85 гр.шт. нарезка (лоток с ср.защ.атм.)  СПК</v>
          </cell>
          <cell r="D301">
            <v>8</v>
          </cell>
        </row>
        <row r="302">
          <cell r="A302" t="str">
            <v>Юбилейная с/к 0,235 кг.шт.  СПК</v>
          </cell>
          <cell r="D302">
            <v>108</v>
          </cell>
        </row>
        <row r="303">
          <cell r="A303" t="str">
            <v>Итого</v>
          </cell>
          <cell r="D303">
            <v>55677.563999999998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4" sqref="AO4"/>
    </sheetView>
  </sheetViews>
  <sheetFormatPr defaultColWidth="10.5" defaultRowHeight="11.45" customHeight="1" outlineLevelRow="1" x14ac:dyDescent="0.2"/>
  <cols>
    <col min="1" max="1" width="56" style="1" customWidth="1"/>
    <col min="2" max="2" width="3.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6640625" style="5" bestFit="1" customWidth="1"/>
    <col min="14" max="14" width="6.5" style="5" bestFit="1" customWidth="1"/>
    <col min="15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8.83203125" style="5" customWidth="1"/>
    <col min="36" max="37" width="7.1640625" style="5" customWidth="1"/>
    <col min="38" max="38" width="1.6640625" style="5" customWidth="1"/>
    <col min="39" max="39" width="1.83203125" style="5" customWidth="1"/>
    <col min="40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J3" s="17" t="s">
        <v>138</v>
      </c>
      <c r="AK3" s="17" t="s">
        <v>139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  <c r="AK4" s="11" t="s">
        <v>128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129</v>
      </c>
      <c r="M5" s="14" t="s">
        <v>130</v>
      </c>
      <c r="N5" s="14" t="s">
        <v>131</v>
      </c>
      <c r="V5" s="14" t="s">
        <v>132</v>
      </c>
      <c r="X5" s="14" t="s">
        <v>133</v>
      </c>
      <c r="AE5" s="14" t="s">
        <v>134</v>
      </c>
      <c r="AF5" s="14" t="s">
        <v>135</v>
      </c>
      <c r="AG5" s="14" t="s">
        <v>136</v>
      </c>
      <c r="AH5" s="14" t="s">
        <v>137</v>
      </c>
      <c r="AJ5" s="14" t="s">
        <v>132</v>
      </c>
      <c r="AK5" s="14" t="s">
        <v>133</v>
      </c>
    </row>
    <row r="6" spans="1:41" ht="11.1" customHeight="1" x14ac:dyDescent="0.2">
      <c r="A6" s="6"/>
      <c r="B6" s="6"/>
      <c r="C6" s="3"/>
      <c r="D6" s="3"/>
      <c r="E6" s="12">
        <f>SUM(E7:E156)</f>
        <v>143357.97699999998</v>
      </c>
      <c r="F6" s="12">
        <f>SUM(F7:F156)</f>
        <v>77823</v>
      </c>
      <c r="J6" s="12">
        <f>SUM(J7:J156)</f>
        <v>147313.84900000002</v>
      </c>
      <c r="K6" s="12">
        <f t="shared" ref="K6:X6" si="0">SUM(K7:K156)</f>
        <v>-3955.8719999999998</v>
      </c>
      <c r="L6" s="12">
        <f t="shared" si="0"/>
        <v>21930</v>
      </c>
      <c r="M6" s="12">
        <f t="shared" si="0"/>
        <v>27610</v>
      </c>
      <c r="N6" s="12">
        <f t="shared" si="0"/>
        <v>28620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29410</v>
      </c>
      <c r="W6" s="12">
        <f t="shared" si="0"/>
        <v>26197.451599999997</v>
      </c>
      <c r="X6" s="12">
        <f t="shared" si="0"/>
        <v>17960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12370.719000000001</v>
      </c>
      <c r="AE6" s="12">
        <f t="shared" ref="AE6" si="5">SUM(AE7:AE156)</f>
        <v>27879.229399999986</v>
      </c>
      <c r="AF6" s="12">
        <f t="shared" ref="AF6" si="6">SUM(AF7:AF156)</f>
        <v>27899.437199999997</v>
      </c>
      <c r="AG6" s="12">
        <f t="shared" ref="AG6" si="7">SUM(AG7:AG156)</f>
        <v>26748.493200000015</v>
      </c>
      <c r="AH6" s="12">
        <f t="shared" ref="AH6" si="8">SUM(AH7:AH156)</f>
        <v>28042.174000000003</v>
      </c>
      <c r="AI6" s="12"/>
      <c r="AJ6" s="12">
        <f t="shared" ref="AJ6:AK6" si="9">SUM(AJ7:AJ156)</f>
        <v>17520.2</v>
      </c>
      <c r="AK6" s="12">
        <f t="shared" si="9"/>
        <v>10755.75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381.57</v>
      </c>
      <c r="D7" s="8">
        <v>453</v>
      </c>
      <c r="E7" s="8">
        <v>541.13400000000001</v>
      </c>
      <c r="F7" s="8">
        <v>290.72399999999999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544.08500000000004</v>
      </c>
      <c r="K7" s="13">
        <f>E7-J7</f>
        <v>-2.9510000000000218</v>
      </c>
      <c r="L7" s="13">
        <f>VLOOKUP(A:A,[1]TDSheet!$A:$L,12,0)</f>
        <v>160</v>
      </c>
      <c r="M7" s="13">
        <f>VLOOKUP(A:A,[1]TDSheet!$A:$M,13,0)</f>
        <v>150</v>
      </c>
      <c r="N7" s="13">
        <f>VLOOKUP(A:A,[1]TDSheet!$A:$X,24,0)</f>
        <v>80</v>
      </c>
      <c r="O7" s="13"/>
      <c r="P7" s="13"/>
      <c r="Q7" s="13"/>
      <c r="R7" s="13"/>
      <c r="S7" s="13"/>
      <c r="T7" s="13"/>
      <c r="U7" s="13"/>
      <c r="V7" s="15">
        <v>80</v>
      </c>
      <c r="W7" s="13">
        <f>(E7-AD7)/5</f>
        <v>108.2268</v>
      </c>
      <c r="X7" s="15">
        <v>50</v>
      </c>
      <c r="Y7" s="16">
        <f>(F7+L7+M7+N7+V7+X7)/W7</f>
        <v>7.4909726611153609</v>
      </c>
      <c r="Z7" s="13">
        <f>F7/W7</f>
        <v>2.6862477685748818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97.224599999999995</v>
      </c>
      <c r="AF7" s="13">
        <f>VLOOKUP(A:A,[1]TDSheet!$A:$AF,32,0)</f>
        <v>117.8916</v>
      </c>
      <c r="AG7" s="13">
        <f>VLOOKUP(A:A,[1]TDSheet!$A:$AG,33,0)</f>
        <v>120.7056</v>
      </c>
      <c r="AH7" s="13">
        <f>VLOOKUP(A:A,[3]TDSheet!$A:$D,4,0)</f>
        <v>121.145</v>
      </c>
      <c r="AI7" s="13" t="str">
        <f>VLOOKUP(A:A,[1]TDSheet!$A:$AI,35,0)</f>
        <v>оконч</v>
      </c>
      <c r="AJ7" s="13">
        <f>V7*H7</f>
        <v>80</v>
      </c>
      <c r="AK7" s="13">
        <f>X7*H7</f>
        <v>50</v>
      </c>
      <c r="AL7" s="13"/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293.21600000000001</v>
      </c>
      <c r="D8" s="8">
        <v>692.20100000000002</v>
      </c>
      <c r="E8" s="8">
        <v>584.05200000000002</v>
      </c>
      <c r="F8" s="8">
        <v>390.50799999999998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604.76</v>
      </c>
      <c r="K8" s="13">
        <f t="shared" ref="K8:K71" si="10">E8-J8</f>
        <v>-20.70799999999997</v>
      </c>
      <c r="L8" s="13">
        <f>VLOOKUP(A:A,[1]TDSheet!$A:$L,12,0)</f>
        <v>50</v>
      </c>
      <c r="M8" s="13">
        <f>VLOOKUP(A:A,[1]TDSheet!$A:$M,13,0)</f>
        <v>120</v>
      </c>
      <c r="N8" s="13">
        <f>VLOOKUP(A:A,[1]TDSheet!$A:$X,24,0)</f>
        <v>170</v>
      </c>
      <c r="O8" s="13"/>
      <c r="P8" s="13"/>
      <c r="Q8" s="13"/>
      <c r="R8" s="13"/>
      <c r="S8" s="13"/>
      <c r="T8" s="13"/>
      <c r="U8" s="13"/>
      <c r="V8" s="15">
        <v>80</v>
      </c>
      <c r="W8" s="13">
        <f t="shared" ref="W8:W71" si="11">(E8-AD8)/5</f>
        <v>116.8104</v>
      </c>
      <c r="X8" s="15">
        <v>60</v>
      </c>
      <c r="Y8" s="16">
        <f t="shared" ref="Y8:Y71" si="12">(F8+L8+M8+N8+V8+X8)/W8</f>
        <v>7.4523158896810564</v>
      </c>
      <c r="Z8" s="13">
        <f t="shared" ref="Z8:Z71" si="13">F8/W8</f>
        <v>3.3430927383178206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151.69239999999999</v>
      </c>
      <c r="AF8" s="13">
        <f>VLOOKUP(A:A,[1]TDSheet!$A:$AF,32,0)</f>
        <v>138.071</v>
      </c>
      <c r="AG8" s="13">
        <f>VLOOKUP(A:A,[1]TDSheet!$A:$AG,33,0)</f>
        <v>129.86520000000002</v>
      </c>
      <c r="AH8" s="13">
        <f>VLOOKUP(A:A,[3]TDSheet!$A:$D,4,0)</f>
        <v>107.726</v>
      </c>
      <c r="AI8" s="13">
        <f>VLOOKUP(A:A,[1]TDSheet!$A:$AI,35,0)</f>
        <v>0</v>
      </c>
      <c r="AJ8" s="13">
        <f t="shared" ref="AJ8:AJ71" si="14">V8*H8</f>
        <v>80</v>
      </c>
      <c r="AK8" s="13">
        <f t="shared" ref="AK8:AK71" si="15">X8*H8</f>
        <v>60</v>
      </c>
      <c r="AL8" s="13"/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752.447</v>
      </c>
      <c r="D9" s="8">
        <v>3179.6959999999999</v>
      </c>
      <c r="E9" s="8">
        <v>2244.346</v>
      </c>
      <c r="F9" s="8">
        <v>1642.818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2291.8389999999999</v>
      </c>
      <c r="K9" s="13">
        <f t="shared" si="10"/>
        <v>-47.492999999999938</v>
      </c>
      <c r="L9" s="13">
        <f>VLOOKUP(A:A,[1]TDSheet!$A:$L,12,0)</f>
        <v>400</v>
      </c>
      <c r="M9" s="13">
        <f>VLOOKUP(A:A,[1]TDSheet!$A:$M,13,0)</f>
        <v>550</v>
      </c>
      <c r="N9" s="13">
        <f>VLOOKUP(A:A,[1]TDSheet!$A:$X,24,0)</f>
        <v>260</v>
      </c>
      <c r="O9" s="13"/>
      <c r="P9" s="13"/>
      <c r="Q9" s="13"/>
      <c r="R9" s="13"/>
      <c r="S9" s="13"/>
      <c r="T9" s="13"/>
      <c r="U9" s="13"/>
      <c r="V9" s="15">
        <v>200</v>
      </c>
      <c r="W9" s="13">
        <f t="shared" si="11"/>
        <v>448.86919999999998</v>
      </c>
      <c r="X9" s="15">
        <v>300</v>
      </c>
      <c r="Y9" s="16">
        <f t="shared" si="12"/>
        <v>7.4694766314997789</v>
      </c>
      <c r="Z9" s="13">
        <f t="shared" si="13"/>
        <v>3.6599035977518621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531.34899999999993</v>
      </c>
      <c r="AF9" s="13">
        <f>VLOOKUP(A:A,[1]TDSheet!$A:$AF,32,0)</f>
        <v>515.20799999999997</v>
      </c>
      <c r="AG9" s="13">
        <f>VLOOKUP(A:A,[1]TDSheet!$A:$AG,33,0)</f>
        <v>528.71760000000006</v>
      </c>
      <c r="AH9" s="13">
        <f>VLOOKUP(A:A,[3]TDSheet!$A:$D,4,0)</f>
        <v>452.94600000000003</v>
      </c>
      <c r="AI9" s="13" t="str">
        <f>VLOOKUP(A:A,[1]TDSheet!$A:$AI,35,0)</f>
        <v>продокт</v>
      </c>
      <c r="AJ9" s="13">
        <f t="shared" si="14"/>
        <v>200</v>
      </c>
      <c r="AK9" s="13">
        <f t="shared" si="15"/>
        <v>300</v>
      </c>
      <c r="AL9" s="13"/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679.10400000000004</v>
      </c>
      <c r="D10" s="8">
        <v>4878</v>
      </c>
      <c r="E10" s="8">
        <v>2669</v>
      </c>
      <c r="F10" s="8">
        <v>2858.1039999999998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2715</v>
      </c>
      <c r="K10" s="13">
        <f t="shared" si="10"/>
        <v>-46</v>
      </c>
      <c r="L10" s="13">
        <f>VLOOKUP(A:A,[1]TDSheet!$A:$L,12,0)</f>
        <v>600</v>
      </c>
      <c r="M10" s="13">
        <f>VLOOKUP(A:A,[1]TDSheet!$A:$M,13,0)</f>
        <v>400</v>
      </c>
      <c r="N10" s="13">
        <f>VLOOKUP(A:A,[1]TDSheet!$A:$X,24,0)</f>
        <v>250</v>
      </c>
      <c r="O10" s="13"/>
      <c r="P10" s="13"/>
      <c r="Q10" s="13"/>
      <c r="R10" s="13"/>
      <c r="S10" s="13"/>
      <c r="T10" s="13"/>
      <c r="U10" s="13"/>
      <c r="V10" s="15"/>
      <c r="W10" s="13">
        <f t="shared" si="11"/>
        <v>463.8</v>
      </c>
      <c r="X10" s="15">
        <v>300</v>
      </c>
      <c r="Y10" s="16">
        <f t="shared" si="12"/>
        <v>9.5043208279430775</v>
      </c>
      <c r="Z10" s="13">
        <f t="shared" si="13"/>
        <v>6.1623630875377309</v>
      </c>
      <c r="AA10" s="13"/>
      <c r="AB10" s="13"/>
      <c r="AC10" s="13"/>
      <c r="AD10" s="13">
        <f>VLOOKUP(A:A,[1]TDSheet!$A:$AD,30,0)</f>
        <v>350</v>
      </c>
      <c r="AE10" s="13">
        <f>VLOOKUP(A:A,[1]TDSheet!$A:$AE,31,0)</f>
        <v>513.77920000000006</v>
      </c>
      <c r="AF10" s="13">
        <f>VLOOKUP(A:A,[1]TDSheet!$A:$AF,32,0)</f>
        <v>481.8</v>
      </c>
      <c r="AG10" s="13">
        <f>VLOOKUP(A:A,[1]TDSheet!$A:$AG,33,0)</f>
        <v>509</v>
      </c>
      <c r="AH10" s="13">
        <f>VLOOKUP(A:A,[3]TDSheet!$A:$D,4,0)</f>
        <v>470</v>
      </c>
      <c r="AI10" s="13" t="str">
        <f>VLOOKUP(A:A,[1]TDSheet!$A:$AI,35,0)</f>
        <v>октяб</v>
      </c>
      <c r="AJ10" s="13">
        <f t="shared" si="14"/>
        <v>0</v>
      </c>
      <c r="AK10" s="13">
        <f t="shared" si="15"/>
        <v>120</v>
      </c>
      <c r="AL10" s="13"/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1678</v>
      </c>
      <c r="D11" s="8">
        <v>7065</v>
      </c>
      <c r="E11" s="8">
        <v>6131</v>
      </c>
      <c r="F11" s="8">
        <v>2547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6199</v>
      </c>
      <c r="K11" s="13">
        <f t="shared" si="10"/>
        <v>-68</v>
      </c>
      <c r="L11" s="13">
        <f>VLOOKUP(A:A,[1]TDSheet!$A:$L,12,0)</f>
        <v>700</v>
      </c>
      <c r="M11" s="13">
        <f>VLOOKUP(A:A,[1]TDSheet!$A:$M,13,0)</f>
        <v>1000</v>
      </c>
      <c r="N11" s="13">
        <f>VLOOKUP(A:A,[1]TDSheet!$A:$X,24,0)</f>
        <v>800</v>
      </c>
      <c r="O11" s="13"/>
      <c r="P11" s="13"/>
      <c r="Q11" s="13"/>
      <c r="R11" s="13"/>
      <c r="S11" s="13"/>
      <c r="T11" s="13"/>
      <c r="U11" s="13"/>
      <c r="V11" s="15">
        <v>700</v>
      </c>
      <c r="W11" s="13">
        <f t="shared" si="11"/>
        <v>825.4</v>
      </c>
      <c r="X11" s="15">
        <v>350</v>
      </c>
      <c r="Y11" s="16">
        <f t="shared" si="12"/>
        <v>7.3867215895323479</v>
      </c>
      <c r="Z11" s="13">
        <f t="shared" si="13"/>
        <v>3.0857765931669494</v>
      </c>
      <c r="AA11" s="13"/>
      <c r="AB11" s="13"/>
      <c r="AC11" s="13"/>
      <c r="AD11" s="13">
        <f>VLOOKUP(A:A,[1]TDSheet!$A:$AD,30,0)</f>
        <v>2004</v>
      </c>
      <c r="AE11" s="13">
        <f>VLOOKUP(A:A,[1]TDSheet!$A:$AE,31,0)</f>
        <v>996.6</v>
      </c>
      <c r="AF11" s="13">
        <f>VLOOKUP(A:A,[1]TDSheet!$A:$AF,32,0)</f>
        <v>958</v>
      </c>
      <c r="AG11" s="13">
        <f>VLOOKUP(A:A,[1]TDSheet!$A:$AG,33,0)</f>
        <v>912.2</v>
      </c>
      <c r="AH11" s="13">
        <f>VLOOKUP(A:A,[3]TDSheet!$A:$D,4,0)</f>
        <v>851</v>
      </c>
      <c r="AI11" s="13" t="str">
        <f>VLOOKUP(A:A,[1]TDSheet!$A:$AI,35,0)</f>
        <v>продокт</v>
      </c>
      <c r="AJ11" s="13">
        <f t="shared" si="14"/>
        <v>315</v>
      </c>
      <c r="AK11" s="13">
        <f t="shared" si="15"/>
        <v>157.5</v>
      </c>
      <c r="AL11" s="13"/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888</v>
      </c>
      <c r="D12" s="8">
        <v>6775</v>
      </c>
      <c r="E12" s="8">
        <v>5254</v>
      </c>
      <c r="F12" s="8">
        <v>2221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5466</v>
      </c>
      <c r="K12" s="13">
        <f t="shared" si="10"/>
        <v>-212</v>
      </c>
      <c r="L12" s="13">
        <f>VLOOKUP(A:A,[1]TDSheet!$A:$L,12,0)</f>
        <v>1400</v>
      </c>
      <c r="M12" s="13">
        <f>VLOOKUP(A:A,[1]TDSheet!$A:$M,13,0)</f>
        <v>1300</v>
      </c>
      <c r="N12" s="13">
        <f>VLOOKUP(A:A,[1]TDSheet!$A:$X,24,0)</f>
        <v>1000</v>
      </c>
      <c r="O12" s="13"/>
      <c r="P12" s="13"/>
      <c r="Q12" s="13"/>
      <c r="R12" s="13"/>
      <c r="S12" s="13"/>
      <c r="T12" s="13"/>
      <c r="U12" s="13"/>
      <c r="V12" s="15">
        <v>900</v>
      </c>
      <c r="W12" s="13">
        <f t="shared" si="11"/>
        <v>990.8</v>
      </c>
      <c r="X12" s="15">
        <v>450</v>
      </c>
      <c r="Y12" s="16">
        <f t="shared" si="12"/>
        <v>7.3385143318530481</v>
      </c>
      <c r="Z12" s="13">
        <f t="shared" si="13"/>
        <v>2.2416229309648772</v>
      </c>
      <c r="AA12" s="13"/>
      <c r="AB12" s="13"/>
      <c r="AC12" s="13"/>
      <c r="AD12" s="13">
        <f>VLOOKUP(A:A,[1]TDSheet!$A:$AD,30,0)</f>
        <v>300</v>
      </c>
      <c r="AE12" s="13">
        <f>VLOOKUP(A:A,[1]TDSheet!$A:$AE,31,0)</f>
        <v>1015.6</v>
      </c>
      <c r="AF12" s="13">
        <f>VLOOKUP(A:A,[1]TDSheet!$A:$AF,32,0)</f>
        <v>915.8</v>
      </c>
      <c r="AG12" s="13">
        <f>VLOOKUP(A:A,[1]TDSheet!$A:$AG,33,0)</f>
        <v>999.4</v>
      </c>
      <c r="AH12" s="13">
        <f>VLOOKUP(A:A,[3]TDSheet!$A:$D,4,0)</f>
        <v>990</v>
      </c>
      <c r="AI12" s="13">
        <f>VLOOKUP(A:A,[1]TDSheet!$A:$AI,35,0)</f>
        <v>0</v>
      </c>
      <c r="AJ12" s="13">
        <f t="shared" si="14"/>
        <v>405</v>
      </c>
      <c r="AK12" s="13">
        <f t="shared" si="15"/>
        <v>202.5</v>
      </c>
      <c r="AL12" s="13"/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27</v>
      </c>
      <c r="D13" s="8">
        <v>121</v>
      </c>
      <c r="E13" s="8">
        <v>79</v>
      </c>
      <c r="F13" s="8">
        <v>67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87</v>
      </c>
      <c r="K13" s="13">
        <f t="shared" si="10"/>
        <v>-8</v>
      </c>
      <c r="L13" s="13">
        <f>VLOOKUP(A:A,[1]TDSheet!$A:$L,12,0)</f>
        <v>0</v>
      </c>
      <c r="M13" s="13">
        <f>VLOOKUP(A:A,[1]TDSheet!$A:$M,13,0)</f>
        <v>20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3"/>
      <c r="V13" s="15">
        <v>20</v>
      </c>
      <c r="W13" s="13">
        <f t="shared" si="11"/>
        <v>15.8</v>
      </c>
      <c r="X13" s="15"/>
      <c r="Y13" s="16">
        <f t="shared" si="12"/>
        <v>8.037974683544304</v>
      </c>
      <c r="Z13" s="13">
        <f t="shared" si="13"/>
        <v>4.2405063291139236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15.6</v>
      </c>
      <c r="AF13" s="13">
        <f>VLOOKUP(A:A,[1]TDSheet!$A:$AF,32,0)</f>
        <v>14.4</v>
      </c>
      <c r="AG13" s="13">
        <f>VLOOKUP(A:A,[1]TDSheet!$A:$AG,33,0)</f>
        <v>15.8</v>
      </c>
      <c r="AH13" s="13">
        <f>VLOOKUP(A:A,[3]TDSheet!$A:$D,4,0)</f>
        <v>10</v>
      </c>
      <c r="AI13" s="13">
        <f>VLOOKUP(A:A,[1]TDSheet!$A:$AI,35,0)</f>
        <v>0</v>
      </c>
      <c r="AJ13" s="13">
        <f t="shared" si="14"/>
        <v>8</v>
      </c>
      <c r="AK13" s="13">
        <f t="shared" si="15"/>
        <v>0</v>
      </c>
      <c r="AL13" s="13"/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382</v>
      </c>
      <c r="D14" s="8">
        <v>513</v>
      </c>
      <c r="E14" s="8">
        <v>407</v>
      </c>
      <c r="F14" s="8">
        <v>484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429</v>
      </c>
      <c r="K14" s="13">
        <f t="shared" si="10"/>
        <v>-22</v>
      </c>
      <c r="L14" s="13">
        <f>VLOOKUP(A:A,[1]TDSheet!$A:$L,12,0)</f>
        <v>0</v>
      </c>
      <c r="M14" s="13">
        <f>VLOOKUP(A:A,[1]TDSheet!$A:$M,13,0)</f>
        <v>0</v>
      </c>
      <c r="N14" s="13">
        <f>VLOOKUP(A:A,[1]TDSheet!$A:$X,24,0)</f>
        <v>100</v>
      </c>
      <c r="O14" s="13"/>
      <c r="P14" s="13"/>
      <c r="Q14" s="13"/>
      <c r="R14" s="13"/>
      <c r="S14" s="13"/>
      <c r="T14" s="13"/>
      <c r="U14" s="13"/>
      <c r="V14" s="15"/>
      <c r="W14" s="13">
        <f t="shared" si="11"/>
        <v>81.400000000000006</v>
      </c>
      <c r="X14" s="15">
        <v>100</v>
      </c>
      <c r="Y14" s="16">
        <f t="shared" si="12"/>
        <v>8.4029484029484021</v>
      </c>
      <c r="Z14" s="13">
        <f t="shared" si="13"/>
        <v>5.9459459459459456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79.8</v>
      </c>
      <c r="AF14" s="13">
        <f>VLOOKUP(A:A,[1]TDSheet!$A:$AF,32,0)</f>
        <v>82.2</v>
      </c>
      <c r="AG14" s="13">
        <f>VLOOKUP(A:A,[1]TDSheet!$A:$AG,33,0)</f>
        <v>72.400000000000006</v>
      </c>
      <c r="AH14" s="13">
        <f>VLOOKUP(A:A,[3]TDSheet!$A:$D,4,0)</f>
        <v>63</v>
      </c>
      <c r="AI14" s="13">
        <f>VLOOKUP(A:A,[1]TDSheet!$A:$AI,35,0)</f>
        <v>0</v>
      </c>
      <c r="AJ14" s="13">
        <f t="shared" si="14"/>
        <v>0</v>
      </c>
      <c r="AK14" s="13">
        <f t="shared" si="15"/>
        <v>17</v>
      </c>
      <c r="AL14" s="13"/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47</v>
      </c>
      <c r="D15" s="8">
        <v>696</v>
      </c>
      <c r="E15" s="8">
        <v>426</v>
      </c>
      <c r="F15" s="8">
        <v>307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482</v>
      </c>
      <c r="K15" s="13">
        <f t="shared" si="10"/>
        <v>-56</v>
      </c>
      <c r="L15" s="13">
        <f>VLOOKUP(A:A,[1]TDSheet!$A:$L,12,0)</f>
        <v>0</v>
      </c>
      <c r="M15" s="13">
        <f>VLOOKUP(A:A,[1]TDSheet!$A:$M,13,0)</f>
        <v>60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3"/>
      <c r="V15" s="15">
        <v>120</v>
      </c>
      <c r="W15" s="13">
        <f t="shared" si="11"/>
        <v>85.2</v>
      </c>
      <c r="X15" s="15">
        <v>90</v>
      </c>
      <c r="Y15" s="16">
        <f t="shared" si="12"/>
        <v>7.359154929577465</v>
      </c>
      <c r="Z15" s="13">
        <f t="shared" si="13"/>
        <v>3.6032863849765255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92.2</v>
      </c>
      <c r="AF15" s="13">
        <f>VLOOKUP(A:A,[1]TDSheet!$A:$AF,32,0)</f>
        <v>82</v>
      </c>
      <c r="AG15" s="13">
        <f>VLOOKUP(A:A,[1]TDSheet!$A:$AG,33,0)</f>
        <v>101</v>
      </c>
      <c r="AH15" s="13">
        <f>VLOOKUP(A:A,[3]TDSheet!$A:$D,4,0)</f>
        <v>105</v>
      </c>
      <c r="AI15" s="13">
        <f>VLOOKUP(A:A,[1]TDSheet!$A:$AI,35,0)</f>
        <v>0</v>
      </c>
      <c r="AJ15" s="13">
        <f t="shared" si="14"/>
        <v>36</v>
      </c>
      <c r="AK15" s="13">
        <f t="shared" si="15"/>
        <v>27</v>
      </c>
      <c r="AL15" s="13"/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974</v>
      </c>
      <c r="D16" s="8">
        <v>2148</v>
      </c>
      <c r="E16" s="8">
        <v>1790</v>
      </c>
      <c r="F16" s="8">
        <v>1315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1819</v>
      </c>
      <c r="K16" s="13">
        <f t="shared" si="10"/>
        <v>-29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VLOOKUP(A:A,[1]TDSheet!$A:$X,24,0)</f>
        <v>600</v>
      </c>
      <c r="O16" s="13"/>
      <c r="P16" s="13"/>
      <c r="Q16" s="13"/>
      <c r="R16" s="13"/>
      <c r="S16" s="13"/>
      <c r="T16" s="13"/>
      <c r="U16" s="13"/>
      <c r="V16" s="15">
        <v>400</v>
      </c>
      <c r="W16" s="13">
        <f t="shared" si="11"/>
        <v>334</v>
      </c>
      <c r="X16" s="15">
        <v>200</v>
      </c>
      <c r="Y16" s="16">
        <f t="shared" si="12"/>
        <v>7.5299401197604787</v>
      </c>
      <c r="Z16" s="13">
        <f t="shared" si="13"/>
        <v>3.9371257485029938</v>
      </c>
      <c r="AA16" s="13"/>
      <c r="AB16" s="13"/>
      <c r="AC16" s="13"/>
      <c r="AD16" s="13">
        <f>VLOOKUP(A:A,[1]TDSheet!$A:$AD,30,0)</f>
        <v>120</v>
      </c>
      <c r="AE16" s="13">
        <f>VLOOKUP(A:A,[1]TDSheet!$A:$AE,31,0)</f>
        <v>358.4</v>
      </c>
      <c r="AF16" s="13">
        <f>VLOOKUP(A:A,[1]TDSheet!$A:$AF,32,0)</f>
        <v>323.8</v>
      </c>
      <c r="AG16" s="13">
        <f>VLOOKUP(A:A,[1]TDSheet!$A:$AG,33,0)</f>
        <v>317.39999999999998</v>
      </c>
      <c r="AH16" s="13">
        <f>VLOOKUP(A:A,[3]TDSheet!$A:$D,4,0)</f>
        <v>347</v>
      </c>
      <c r="AI16" s="13">
        <f>VLOOKUP(A:A,[1]TDSheet!$A:$AI,35,0)</f>
        <v>0</v>
      </c>
      <c r="AJ16" s="13">
        <f t="shared" si="14"/>
        <v>68</v>
      </c>
      <c r="AK16" s="13">
        <f t="shared" si="15"/>
        <v>34</v>
      </c>
      <c r="AL16" s="13"/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30</v>
      </c>
      <c r="D17" s="8"/>
      <c r="E17" s="8">
        <v>98</v>
      </c>
      <c r="F17" s="8">
        <v>-89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218</v>
      </c>
      <c r="K17" s="13">
        <f t="shared" si="10"/>
        <v>-120</v>
      </c>
      <c r="L17" s="13">
        <f>VLOOKUP(A:A,[1]TDSheet!$A:$L,12,0)</f>
        <v>0</v>
      </c>
      <c r="M17" s="13">
        <f>VLOOKUP(A:A,[1]TDSheet!$A:$M,13,0)</f>
        <v>0</v>
      </c>
      <c r="N17" s="13">
        <f>VLOOKUP(A:A,[1]TDSheet!$A:$X,24,0)</f>
        <v>200</v>
      </c>
      <c r="O17" s="13"/>
      <c r="P17" s="13"/>
      <c r="Q17" s="13"/>
      <c r="R17" s="13"/>
      <c r="S17" s="13"/>
      <c r="T17" s="13"/>
      <c r="U17" s="13"/>
      <c r="V17" s="15">
        <v>80</v>
      </c>
      <c r="W17" s="13">
        <f t="shared" si="11"/>
        <v>19.600000000000001</v>
      </c>
      <c r="X17" s="15">
        <v>100</v>
      </c>
      <c r="Y17" s="16">
        <f t="shared" si="12"/>
        <v>14.846938775510203</v>
      </c>
      <c r="Z17" s="13">
        <f t="shared" si="13"/>
        <v>-4.5408163265306118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105.6</v>
      </c>
      <c r="AF17" s="13">
        <f>VLOOKUP(A:A,[1]TDSheet!$A:$AF,32,0)</f>
        <v>104</v>
      </c>
      <c r="AG17" s="13">
        <f>VLOOKUP(A:A,[1]TDSheet!$A:$AG,33,0)</f>
        <v>103.4</v>
      </c>
      <c r="AH17" s="13">
        <f>VLOOKUP(A:A,[3]TDSheet!$A:$D,4,0)</f>
        <v>-2</v>
      </c>
      <c r="AI17" s="13" t="str">
        <f>VLOOKUP(A:A,[1]TDSheet!$A:$AI,35,0)</f>
        <v>оконч</v>
      </c>
      <c r="AJ17" s="13">
        <f t="shared" si="14"/>
        <v>28</v>
      </c>
      <c r="AK17" s="13">
        <f t="shared" si="15"/>
        <v>35</v>
      </c>
      <c r="AL17" s="13"/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52</v>
      </c>
      <c r="D18" s="8">
        <v>132</v>
      </c>
      <c r="E18" s="8">
        <v>128</v>
      </c>
      <c r="F18" s="8">
        <v>54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157</v>
      </c>
      <c r="K18" s="13">
        <f t="shared" si="10"/>
        <v>-29</v>
      </c>
      <c r="L18" s="13">
        <f>VLOOKUP(A:A,[1]TDSheet!$A:$L,12,0)</f>
        <v>30</v>
      </c>
      <c r="M18" s="13">
        <f>VLOOKUP(A:A,[1]TDSheet!$A:$M,13,0)</f>
        <v>30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3"/>
      <c r="V18" s="15">
        <v>30</v>
      </c>
      <c r="W18" s="13">
        <f t="shared" si="11"/>
        <v>25.6</v>
      </c>
      <c r="X18" s="15">
        <v>30</v>
      </c>
      <c r="Y18" s="16">
        <f t="shared" si="12"/>
        <v>8.359375</v>
      </c>
      <c r="Z18" s="13">
        <f t="shared" si="13"/>
        <v>2.109375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28.6</v>
      </c>
      <c r="AF18" s="13">
        <f>VLOOKUP(A:A,[1]TDSheet!$A:$AF,32,0)</f>
        <v>19</v>
      </c>
      <c r="AG18" s="13">
        <f>VLOOKUP(A:A,[1]TDSheet!$A:$AG,33,0)</f>
        <v>23.4</v>
      </c>
      <c r="AH18" s="13">
        <f>VLOOKUP(A:A,[3]TDSheet!$A:$D,4,0)</f>
        <v>22</v>
      </c>
      <c r="AI18" s="13">
        <f>VLOOKUP(A:A,[1]TDSheet!$A:$AI,35,0)</f>
        <v>0</v>
      </c>
      <c r="AJ18" s="13">
        <f t="shared" si="14"/>
        <v>10.5</v>
      </c>
      <c r="AK18" s="13">
        <f t="shared" si="15"/>
        <v>10.5</v>
      </c>
      <c r="AL18" s="13"/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85</v>
      </c>
      <c r="D19" s="8">
        <v>158</v>
      </c>
      <c r="E19" s="8">
        <v>156</v>
      </c>
      <c r="F19" s="8">
        <v>80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166</v>
      </c>
      <c r="K19" s="13">
        <f t="shared" si="10"/>
        <v>-10</v>
      </c>
      <c r="L19" s="13">
        <f>VLOOKUP(A:A,[1]TDSheet!$A:$L,12,0)</f>
        <v>20</v>
      </c>
      <c r="M19" s="13">
        <f>VLOOKUP(A:A,[1]TDSheet!$A:$M,13,0)</f>
        <v>30</v>
      </c>
      <c r="N19" s="13">
        <f>VLOOKUP(A:A,[1]TDSheet!$A:$X,24,0)</f>
        <v>70</v>
      </c>
      <c r="O19" s="13"/>
      <c r="P19" s="13"/>
      <c r="Q19" s="13"/>
      <c r="R19" s="13"/>
      <c r="S19" s="13"/>
      <c r="T19" s="13"/>
      <c r="U19" s="13"/>
      <c r="V19" s="15">
        <v>20</v>
      </c>
      <c r="W19" s="13">
        <f t="shared" si="11"/>
        <v>31.2</v>
      </c>
      <c r="X19" s="15">
        <v>20</v>
      </c>
      <c r="Y19" s="16">
        <f t="shared" si="12"/>
        <v>7.6923076923076925</v>
      </c>
      <c r="Z19" s="13">
        <f t="shared" si="13"/>
        <v>2.5641025641025643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33.4</v>
      </c>
      <c r="AF19" s="13">
        <f>VLOOKUP(A:A,[1]TDSheet!$A:$AF,32,0)</f>
        <v>31.8</v>
      </c>
      <c r="AG19" s="13">
        <f>VLOOKUP(A:A,[1]TDSheet!$A:$AG,33,0)</f>
        <v>31.2</v>
      </c>
      <c r="AH19" s="13">
        <f>VLOOKUP(A:A,[3]TDSheet!$A:$D,4,0)</f>
        <v>15</v>
      </c>
      <c r="AI19" s="13">
        <f>VLOOKUP(A:A,[1]TDSheet!$A:$AI,35,0)</f>
        <v>0</v>
      </c>
      <c r="AJ19" s="13">
        <f t="shared" si="14"/>
        <v>7</v>
      </c>
      <c r="AK19" s="13">
        <f t="shared" si="15"/>
        <v>7</v>
      </c>
      <c r="AL19" s="13"/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332</v>
      </c>
      <c r="D20" s="8">
        <v>559</v>
      </c>
      <c r="E20" s="8">
        <v>558</v>
      </c>
      <c r="F20" s="8">
        <v>329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557</v>
      </c>
      <c r="K20" s="13">
        <f t="shared" si="10"/>
        <v>1</v>
      </c>
      <c r="L20" s="13">
        <f>VLOOKUP(A:A,[1]TDSheet!$A:$L,12,0)</f>
        <v>150</v>
      </c>
      <c r="M20" s="13">
        <f>VLOOKUP(A:A,[1]TDSheet!$A:$M,13,0)</f>
        <v>140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5">
        <v>100</v>
      </c>
      <c r="W20" s="13">
        <f t="shared" si="11"/>
        <v>111.6</v>
      </c>
      <c r="X20" s="15">
        <v>100</v>
      </c>
      <c r="Y20" s="16">
        <f t="shared" si="12"/>
        <v>8.2347670250896066</v>
      </c>
      <c r="Z20" s="13">
        <f t="shared" si="13"/>
        <v>2.9480286738351258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119.6</v>
      </c>
      <c r="AF20" s="13">
        <f>VLOOKUP(A:A,[1]TDSheet!$A:$AF,32,0)</f>
        <v>115.8</v>
      </c>
      <c r="AG20" s="13">
        <f>VLOOKUP(A:A,[1]TDSheet!$A:$AG,33,0)</f>
        <v>114.4</v>
      </c>
      <c r="AH20" s="13">
        <f>VLOOKUP(A:A,[3]TDSheet!$A:$D,4,0)</f>
        <v>143</v>
      </c>
      <c r="AI20" s="13" t="str">
        <f>VLOOKUP(A:A,[1]TDSheet!$A:$AI,35,0)</f>
        <v>продокт</v>
      </c>
      <c r="AJ20" s="13">
        <f t="shared" si="14"/>
        <v>35</v>
      </c>
      <c r="AK20" s="13">
        <f t="shared" si="15"/>
        <v>35</v>
      </c>
      <c r="AL20" s="13"/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289.22300000000001</v>
      </c>
      <c r="D21" s="8">
        <v>923.86</v>
      </c>
      <c r="E21" s="8">
        <v>591.73699999999997</v>
      </c>
      <c r="F21" s="8">
        <v>614.26800000000003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593.66300000000001</v>
      </c>
      <c r="K21" s="13">
        <f t="shared" si="10"/>
        <v>-1.9260000000000446</v>
      </c>
      <c r="L21" s="13">
        <f>VLOOKUP(A:A,[1]TDSheet!$A:$L,12,0)</f>
        <v>100</v>
      </c>
      <c r="M21" s="13">
        <f>VLOOKUP(A:A,[1]TDSheet!$A:$M,13,0)</f>
        <v>100</v>
      </c>
      <c r="N21" s="13">
        <f>VLOOKUP(A:A,[1]TDSheet!$A:$X,24,0)</f>
        <v>120</v>
      </c>
      <c r="O21" s="13"/>
      <c r="P21" s="13"/>
      <c r="Q21" s="13"/>
      <c r="R21" s="13"/>
      <c r="S21" s="13"/>
      <c r="T21" s="13"/>
      <c r="U21" s="13"/>
      <c r="V21" s="15">
        <v>100</v>
      </c>
      <c r="W21" s="13">
        <f t="shared" si="11"/>
        <v>118.34739999999999</v>
      </c>
      <c r="X21" s="15">
        <v>100</v>
      </c>
      <c r="Y21" s="16">
        <f t="shared" si="12"/>
        <v>9.5842240725187047</v>
      </c>
      <c r="Z21" s="13">
        <f t="shared" si="13"/>
        <v>5.1903801857919998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123.0128</v>
      </c>
      <c r="AF21" s="13">
        <f>VLOOKUP(A:A,[1]TDSheet!$A:$AF,32,0)</f>
        <v>136.4692</v>
      </c>
      <c r="AG21" s="13">
        <f>VLOOKUP(A:A,[1]TDSheet!$A:$AG,33,0)</f>
        <v>115.4742</v>
      </c>
      <c r="AH21" s="13">
        <f>VLOOKUP(A:A,[3]TDSheet!$A:$D,4,0)</f>
        <v>96.061000000000007</v>
      </c>
      <c r="AI21" s="13">
        <f>VLOOKUP(A:A,[1]TDSheet!$A:$AI,35,0)</f>
        <v>0</v>
      </c>
      <c r="AJ21" s="13">
        <f t="shared" si="14"/>
        <v>100</v>
      </c>
      <c r="AK21" s="13">
        <f t="shared" si="15"/>
        <v>100</v>
      </c>
      <c r="AL21" s="13"/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2544.5610000000001</v>
      </c>
      <c r="D22" s="8">
        <v>5849.2870000000003</v>
      </c>
      <c r="E22" s="8">
        <v>5628.643</v>
      </c>
      <c r="F22" s="8">
        <v>2697.6080000000002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5714.0969999999998</v>
      </c>
      <c r="K22" s="13">
        <f t="shared" si="10"/>
        <v>-85.453999999999724</v>
      </c>
      <c r="L22" s="13">
        <f>VLOOKUP(A:A,[1]TDSheet!$A:$L,12,0)</f>
        <v>1100</v>
      </c>
      <c r="M22" s="13">
        <f>VLOOKUP(A:A,[1]TDSheet!$A:$M,13,0)</f>
        <v>1300</v>
      </c>
      <c r="N22" s="13">
        <f>VLOOKUP(A:A,[1]TDSheet!$A:$X,24,0)</f>
        <v>1100</v>
      </c>
      <c r="O22" s="13"/>
      <c r="P22" s="13"/>
      <c r="Q22" s="13"/>
      <c r="R22" s="13"/>
      <c r="S22" s="13"/>
      <c r="T22" s="13"/>
      <c r="U22" s="13"/>
      <c r="V22" s="15">
        <v>1300</v>
      </c>
      <c r="W22" s="13">
        <f t="shared" si="11"/>
        <v>1101.6816000000001</v>
      </c>
      <c r="X22" s="15">
        <v>700</v>
      </c>
      <c r="Y22" s="16">
        <f t="shared" si="12"/>
        <v>7.4409956560951906</v>
      </c>
      <c r="Z22" s="13">
        <f t="shared" si="13"/>
        <v>2.4486276252594217</v>
      </c>
      <c r="AA22" s="13"/>
      <c r="AB22" s="13"/>
      <c r="AC22" s="13"/>
      <c r="AD22" s="13">
        <f>VLOOKUP(A:A,[1]TDSheet!$A:$AD,30,0)</f>
        <v>120.235</v>
      </c>
      <c r="AE22" s="13">
        <f>VLOOKUP(A:A,[1]TDSheet!$A:$AE,31,0)</f>
        <v>1122.3402000000001</v>
      </c>
      <c r="AF22" s="13">
        <f>VLOOKUP(A:A,[1]TDSheet!$A:$AF,32,0)</f>
        <v>1207.2152000000001</v>
      </c>
      <c r="AG22" s="13">
        <f>VLOOKUP(A:A,[1]TDSheet!$A:$AG,33,0)</f>
        <v>1103.8036</v>
      </c>
      <c r="AH22" s="13">
        <f>VLOOKUP(A:A,[3]TDSheet!$A:$D,4,0)</f>
        <v>1149.8240000000001</v>
      </c>
      <c r="AI22" s="13" t="str">
        <f>VLOOKUP(A:A,[1]TDSheet!$A:$AI,35,0)</f>
        <v>оконч</v>
      </c>
      <c r="AJ22" s="13">
        <f t="shared" si="14"/>
        <v>1300</v>
      </c>
      <c r="AK22" s="13">
        <f t="shared" si="15"/>
        <v>700</v>
      </c>
      <c r="AL22" s="13"/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121.379</v>
      </c>
      <c r="D23" s="8">
        <v>442.26600000000002</v>
      </c>
      <c r="E23" s="8">
        <v>392.029</v>
      </c>
      <c r="F23" s="8">
        <v>169.84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383.36099999999999</v>
      </c>
      <c r="K23" s="13">
        <f t="shared" si="10"/>
        <v>8.6680000000000064</v>
      </c>
      <c r="L23" s="13">
        <f>VLOOKUP(A:A,[1]TDSheet!$A:$L,12,0)</f>
        <v>140</v>
      </c>
      <c r="M23" s="13">
        <f>VLOOKUP(A:A,[1]TDSheet!$A:$M,13,0)</f>
        <v>100</v>
      </c>
      <c r="N23" s="13">
        <f>VLOOKUP(A:A,[1]TDSheet!$A:$X,24,0)</f>
        <v>70</v>
      </c>
      <c r="O23" s="13"/>
      <c r="P23" s="13"/>
      <c r="Q23" s="13"/>
      <c r="R23" s="13"/>
      <c r="S23" s="13"/>
      <c r="T23" s="13"/>
      <c r="U23" s="13"/>
      <c r="V23" s="15">
        <v>70</v>
      </c>
      <c r="W23" s="13">
        <f t="shared" si="11"/>
        <v>78.405799999999999</v>
      </c>
      <c r="X23" s="15">
        <v>30</v>
      </c>
      <c r="Y23" s="16">
        <f t="shared" si="12"/>
        <v>7.3953712607995845</v>
      </c>
      <c r="Z23" s="13">
        <f t="shared" si="13"/>
        <v>2.1661662785151101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64.405600000000007</v>
      </c>
      <c r="AF23" s="13">
        <f>VLOOKUP(A:A,[1]TDSheet!$A:$AF,32,0)</f>
        <v>71.013000000000005</v>
      </c>
      <c r="AG23" s="13">
        <f>VLOOKUP(A:A,[1]TDSheet!$A:$AG,33,0)</f>
        <v>71.898600000000002</v>
      </c>
      <c r="AH23" s="13">
        <f>VLOOKUP(A:A,[3]TDSheet!$A:$D,4,0)</f>
        <v>52.83</v>
      </c>
      <c r="AI23" s="13">
        <f>VLOOKUP(A:A,[1]TDSheet!$A:$AI,35,0)</f>
        <v>0</v>
      </c>
      <c r="AJ23" s="13">
        <f t="shared" si="14"/>
        <v>70</v>
      </c>
      <c r="AK23" s="13">
        <f t="shared" si="15"/>
        <v>30</v>
      </c>
      <c r="AL23" s="13"/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1104.7190000000001</v>
      </c>
      <c r="D24" s="8">
        <v>1593.4949999999999</v>
      </c>
      <c r="E24" s="8">
        <v>1740.7660000000001</v>
      </c>
      <c r="F24" s="8">
        <v>927.66200000000003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1806.2049999999999</v>
      </c>
      <c r="K24" s="13">
        <f t="shared" si="10"/>
        <v>-65.438999999999851</v>
      </c>
      <c r="L24" s="13">
        <f>VLOOKUP(A:A,[1]TDSheet!$A:$L,12,0)</f>
        <v>200</v>
      </c>
      <c r="M24" s="13">
        <f>VLOOKUP(A:A,[1]TDSheet!$A:$M,13,0)</f>
        <v>350</v>
      </c>
      <c r="N24" s="13">
        <f>VLOOKUP(A:A,[1]TDSheet!$A:$X,24,0)</f>
        <v>350</v>
      </c>
      <c r="O24" s="13"/>
      <c r="P24" s="13"/>
      <c r="Q24" s="13"/>
      <c r="R24" s="13"/>
      <c r="S24" s="13"/>
      <c r="T24" s="13"/>
      <c r="U24" s="13"/>
      <c r="V24" s="15">
        <v>500</v>
      </c>
      <c r="W24" s="13">
        <f t="shared" si="11"/>
        <v>348.15320000000003</v>
      </c>
      <c r="X24" s="15">
        <v>250</v>
      </c>
      <c r="Y24" s="16">
        <f t="shared" si="12"/>
        <v>7.4038153318711419</v>
      </c>
      <c r="Z24" s="13">
        <f t="shared" si="13"/>
        <v>2.6645223999090053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329.62540000000001</v>
      </c>
      <c r="AF24" s="13">
        <f>VLOOKUP(A:A,[1]TDSheet!$A:$AF,32,0)</f>
        <v>437.83860000000004</v>
      </c>
      <c r="AG24" s="13">
        <f>VLOOKUP(A:A,[1]TDSheet!$A:$AG,33,0)</f>
        <v>355.51480000000004</v>
      </c>
      <c r="AH24" s="13">
        <f>VLOOKUP(A:A,[3]TDSheet!$A:$D,4,0)</f>
        <v>372.13</v>
      </c>
      <c r="AI24" s="13">
        <f>VLOOKUP(A:A,[1]TDSheet!$A:$AI,35,0)</f>
        <v>0</v>
      </c>
      <c r="AJ24" s="13">
        <f t="shared" si="14"/>
        <v>500</v>
      </c>
      <c r="AK24" s="13">
        <f t="shared" si="15"/>
        <v>250</v>
      </c>
      <c r="AL24" s="13"/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230.54400000000001</v>
      </c>
      <c r="D25" s="8">
        <v>870.202</v>
      </c>
      <c r="E25" s="8">
        <v>650.01300000000003</v>
      </c>
      <c r="F25" s="8">
        <v>434.77499999999998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642.46600000000001</v>
      </c>
      <c r="K25" s="13">
        <f t="shared" si="10"/>
        <v>7.5470000000000255</v>
      </c>
      <c r="L25" s="13">
        <f>VLOOKUP(A:A,[1]TDSheet!$A:$L,12,0)</f>
        <v>80</v>
      </c>
      <c r="M25" s="13">
        <f>VLOOKUP(A:A,[1]TDSheet!$A:$M,13,0)</f>
        <v>150</v>
      </c>
      <c r="N25" s="13">
        <f>VLOOKUP(A:A,[1]TDSheet!$A:$X,24,0)</f>
        <v>100</v>
      </c>
      <c r="O25" s="13"/>
      <c r="P25" s="13"/>
      <c r="Q25" s="13"/>
      <c r="R25" s="13"/>
      <c r="S25" s="13"/>
      <c r="T25" s="13"/>
      <c r="U25" s="13"/>
      <c r="V25" s="15">
        <v>140</v>
      </c>
      <c r="W25" s="13">
        <f t="shared" si="11"/>
        <v>130.0026</v>
      </c>
      <c r="X25" s="15">
        <v>70</v>
      </c>
      <c r="Y25" s="16">
        <f t="shared" si="12"/>
        <v>7.4981192683838627</v>
      </c>
      <c r="Z25" s="13">
        <f t="shared" si="13"/>
        <v>3.3443561897992806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124.6786</v>
      </c>
      <c r="AF25" s="13">
        <f>VLOOKUP(A:A,[1]TDSheet!$A:$AF,32,0)</f>
        <v>135.7158</v>
      </c>
      <c r="AG25" s="13">
        <f>VLOOKUP(A:A,[1]TDSheet!$A:$AG,33,0)</f>
        <v>138.27699999999999</v>
      </c>
      <c r="AH25" s="13">
        <f>VLOOKUP(A:A,[3]TDSheet!$A:$D,4,0)</f>
        <v>114.407</v>
      </c>
      <c r="AI25" s="13">
        <f>VLOOKUP(A:A,[1]TDSheet!$A:$AI,35,0)</f>
        <v>0</v>
      </c>
      <c r="AJ25" s="13">
        <f t="shared" si="14"/>
        <v>140</v>
      </c>
      <c r="AK25" s="13">
        <f t="shared" si="15"/>
        <v>70</v>
      </c>
      <c r="AL25" s="13"/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122.73399999999999</v>
      </c>
      <c r="D26" s="8">
        <v>216.17099999999999</v>
      </c>
      <c r="E26" s="8">
        <v>175.86799999999999</v>
      </c>
      <c r="F26" s="8">
        <v>155.12299999999999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174.465</v>
      </c>
      <c r="K26" s="13">
        <f t="shared" si="10"/>
        <v>1.4029999999999916</v>
      </c>
      <c r="L26" s="13">
        <f>VLOOKUP(A:A,[1]TDSheet!$A:$L,12,0)</f>
        <v>0</v>
      </c>
      <c r="M26" s="13">
        <f>VLOOKUP(A:A,[1]TDSheet!$A:$M,13,0)</f>
        <v>20</v>
      </c>
      <c r="N26" s="13">
        <f>VLOOKUP(A:A,[1]TDSheet!$A:$X,24,0)</f>
        <v>50</v>
      </c>
      <c r="O26" s="13"/>
      <c r="P26" s="13"/>
      <c r="Q26" s="13"/>
      <c r="R26" s="13"/>
      <c r="S26" s="13"/>
      <c r="T26" s="13"/>
      <c r="U26" s="13"/>
      <c r="V26" s="15">
        <v>30</v>
      </c>
      <c r="W26" s="13">
        <f t="shared" si="11"/>
        <v>35.1736</v>
      </c>
      <c r="X26" s="15"/>
      <c r="Y26" s="16">
        <f t="shared" si="12"/>
        <v>7.253252439329497</v>
      </c>
      <c r="Z26" s="13">
        <f t="shared" si="13"/>
        <v>4.4102110673914527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38.356999999999999</v>
      </c>
      <c r="AF26" s="13">
        <f>VLOOKUP(A:A,[1]TDSheet!$A:$AF,32,0)</f>
        <v>41.589999999999996</v>
      </c>
      <c r="AG26" s="13">
        <f>VLOOKUP(A:A,[1]TDSheet!$A:$AG,33,0)</f>
        <v>36.849800000000002</v>
      </c>
      <c r="AH26" s="13">
        <f>VLOOKUP(A:A,[3]TDSheet!$A:$D,4,0)</f>
        <v>27.849</v>
      </c>
      <c r="AI26" s="13">
        <f>VLOOKUP(A:A,[1]TDSheet!$A:$AI,35,0)</f>
        <v>0</v>
      </c>
      <c r="AJ26" s="13">
        <f t="shared" si="14"/>
        <v>30</v>
      </c>
      <c r="AK26" s="13">
        <f t="shared" si="15"/>
        <v>0</v>
      </c>
      <c r="AL26" s="13"/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83.968999999999994</v>
      </c>
      <c r="D27" s="8">
        <v>939.04100000000005</v>
      </c>
      <c r="E27" s="8">
        <v>426.18299999999999</v>
      </c>
      <c r="F27" s="8">
        <v>586.29499999999996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425.83600000000001</v>
      </c>
      <c r="K27" s="13">
        <f t="shared" si="10"/>
        <v>0.34699999999997999</v>
      </c>
      <c r="L27" s="13">
        <f>VLOOKUP(A:A,[1]TDSheet!$A:$L,12,0)</f>
        <v>0</v>
      </c>
      <c r="M27" s="13">
        <f>VLOOKUP(A:A,[1]TDSheet!$A:$M,13,0)</f>
        <v>60</v>
      </c>
      <c r="N27" s="13">
        <f>VLOOKUP(A:A,[1]TDSheet!$A:$X,24,0)</f>
        <v>100</v>
      </c>
      <c r="O27" s="13"/>
      <c r="P27" s="13"/>
      <c r="Q27" s="13"/>
      <c r="R27" s="13"/>
      <c r="S27" s="13"/>
      <c r="T27" s="13"/>
      <c r="U27" s="13"/>
      <c r="V27" s="15">
        <v>100</v>
      </c>
      <c r="W27" s="13">
        <f t="shared" si="11"/>
        <v>85.236599999999996</v>
      </c>
      <c r="X27" s="15"/>
      <c r="Y27" s="16">
        <f t="shared" si="12"/>
        <v>9.9287747282270757</v>
      </c>
      <c r="Z27" s="13">
        <f t="shared" si="13"/>
        <v>6.8784418899862265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34.6922</v>
      </c>
      <c r="AF27" s="13">
        <f>VLOOKUP(A:A,[1]TDSheet!$A:$AF,32,0)</f>
        <v>38.533200000000001</v>
      </c>
      <c r="AG27" s="13">
        <f>VLOOKUP(A:A,[1]TDSheet!$A:$AG,33,0)</f>
        <v>38.438800000000001</v>
      </c>
      <c r="AH27" s="13">
        <f>VLOOKUP(A:A,[3]TDSheet!$A:$D,4,0)</f>
        <v>115.849</v>
      </c>
      <c r="AI27" s="13" t="str">
        <f>VLOOKUP(A:A,[1]TDSheet!$A:$AI,35,0)</f>
        <v>жц160</v>
      </c>
      <c r="AJ27" s="13">
        <f t="shared" si="14"/>
        <v>100</v>
      </c>
      <c r="AK27" s="13">
        <f t="shared" si="15"/>
        <v>0</v>
      </c>
      <c r="AL27" s="13"/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244.40100000000001</v>
      </c>
      <c r="D28" s="8">
        <v>511.209</v>
      </c>
      <c r="E28" s="8">
        <v>430.45400000000001</v>
      </c>
      <c r="F28" s="8">
        <v>296.37200000000001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440.548</v>
      </c>
      <c r="K28" s="13">
        <f t="shared" si="10"/>
        <v>-10.093999999999994</v>
      </c>
      <c r="L28" s="13">
        <f>VLOOKUP(A:A,[1]TDSheet!$A:$L,12,0)</f>
        <v>80</v>
      </c>
      <c r="M28" s="13">
        <f>VLOOKUP(A:A,[1]TDSheet!$A:$M,13,0)</f>
        <v>100</v>
      </c>
      <c r="N28" s="13">
        <f>VLOOKUP(A:A,[1]TDSheet!$A:$X,24,0)</f>
        <v>80</v>
      </c>
      <c r="O28" s="13"/>
      <c r="P28" s="13"/>
      <c r="Q28" s="13"/>
      <c r="R28" s="13"/>
      <c r="S28" s="13"/>
      <c r="T28" s="13"/>
      <c r="U28" s="13"/>
      <c r="V28" s="15">
        <v>40</v>
      </c>
      <c r="W28" s="13">
        <f t="shared" si="11"/>
        <v>86.090800000000002</v>
      </c>
      <c r="X28" s="15">
        <v>50</v>
      </c>
      <c r="Y28" s="16">
        <f t="shared" si="12"/>
        <v>7.5080264093259679</v>
      </c>
      <c r="Z28" s="13">
        <f t="shared" si="13"/>
        <v>3.442551352757786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123.874</v>
      </c>
      <c r="AF28" s="13">
        <f>VLOOKUP(A:A,[1]TDSheet!$A:$AF,32,0)</f>
        <v>109.23820000000001</v>
      </c>
      <c r="AG28" s="13">
        <f>VLOOKUP(A:A,[1]TDSheet!$A:$AG,33,0)</f>
        <v>98.478999999999999</v>
      </c>
      <c r="AH28" s="13">
        <f>VLOOKUP(A:A,[3]TDSheet!$A:$D,4,0)</f>
        <v>68.873999999999995</v>
      </c>
      <c r="AI28" s="13">
        <f>VLOOKUP(A:A,[1]TDSheet!$A:$AI,35,0)</f>
        <v>0</v>
      </c>
      <c r="AJ28" s="13">
        <f t="shared" si="14"/>
        <v>40</v>
      </c>
      <c r="AK28" s="13">
        <f t="shared" si="15"/>
        <v>50</v>
      </c>
      <c r="AL28" s="13"/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67.807000000000002</v>
      </c>
      <c r="D29" s="8">
        <v>151.41300000000001</v>
      </c>
      <c r="E29" s="8">
        <v>115.16800000000001</v>
      </c>
      <c r="F29" s="8">
        <v>102.645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110.87</v>
      </c>
      <c r="K29" s="13">
        <f t="shared" si="10"/>
        <v>4.2980000000000018</v>
      </c>
      <c r="L29" s="13">
        <f>VLOOKUP(A:A,[1]TDSheet!$A:$L,12,0)</f>
        <v>0</v>
      </c>
      <c r="M29" s="13">
        <f>VLOOKUP(A:A,[1]TDSheet!$A:$M,13,0)</f>
        <v>30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5">
        <v>30</v>
      </c>
      <c r="W29" s="13">
        <f t="shared" si="11"/>
        <v>23.0336</v>
      </c>
      <c r="X29" s="15">
        <v>10</v>
      </c>
      <c r="Y29" s="16">
        <f t="shared" si="12"/>
        <v>7.4953546123923305</v>
      </c>
      <c r="Z29" s="13">
        <f t="shared" si="13"/>
        <v>4.4563159905529313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24.746199999999998</v>
      </c>
      <c r="AF29" s="13">
        <f>VLOOKUP(A:A,[1]TDSheet!$A:$AF,32,0)</f>
        <v>26.262400000000003</v>
      </c>
      <c r="AG29" s="13">
        <f>VLOOKUP(A:A,[1]TDSheet!$A:$AG,33,0)</f>
        <v>26.1082</v>
      </c>
      <c r="AH29" s="13">
        <f>VLOOKUP(A:A,[3]TDSheet!$A:$D,4,0)</f>
        <v>20.888000000000002</v>
      </c>
      <c r="AI29" s="13">
        <f>VLOOKUP(A:A,[1]TDSheet!$A:$AI,35,0)</f>
        <v>0</v>
      </c>
      <c r="AJ29" s="13">
        <f t="shared" si="14"/>
        <v>30</v>
      </c>
      <c r="AK29" s="13">
        <f t="shared" si="15"/>
        <v>10</v>
      </c>
      <c r="AL29" s="13"/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50.366999999999997</v>
      </c>
      <c r="D30" s="8">
        <v>233.76</v>
      </c>
      <c r="E30" s="8">
        <v>143.58799999999999</v>
      </c>
      <c r="F30" s="8">
        <v>140.53899999999999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147.58500000000001</v>
      </c>
      <c r="K30" s="13">
        <f t="shared" si="10"/>
        <v>-3.9970000000000141</v>
      </c>
      <c r="L30" s="13">
        <f>VLOOKUP(A:A,[1]TDSheet!$A:$L,12,0)</f>
        <v>20</v>
      </c>
      <c r="M30" s="13">
        <f>VLOOKUP(A:A,[1]TDSheet!$A:$M,13,0)</f>
        <v>40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5"/>
      <c r="W30" s="13">
        <f t="shared" si="11"/>
        <v>28.717599999999997</v>
      </c>
      <c r="X30" s="15">
        <v>20</v>
      </c>
      <c r="Y30" s="16">
        <f t="shared" si="12"/>
        <v>7.6795762877120657</v>
      </c>
      <c r="Z30" s="13">
        <f t="shared" si="13"/>
        <v>4.8938281750564112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33.492200000000004</v>
      </c>
      <c r="AF30" s="13">
        <f>VLOOKUP(A:A,[1]TDSheet!$A:$AF,32,0)</f>
        <v>30.011599999999998</v>
      </c>
      <c r="AG30" s="13">
        <f>VLOOKUP(A:A,[1]TDSheet!$A:$AG,33,0)</f>
        <v>35.2134</v>
      </c>
      <c r="AH30" s="13">
        <f>VLOOKUP(A:A,[3]TDSheet!$A:$D,4,0)</f>
        <v>42.499000000000002</v>
      </c>
      <c r="AI30" s="13">
        <f>VLOOKUP(A:A,[1]TDSheet!$A:$AI,35,0)</f>
        <v>0</v>
      </c>
      <c r="AJ30" s="13">
        <f t="shared" si="14"/>
        <v>0</v>
      </c>
      <c r="AK30" s="13">
        <f t="shared" si="15"/>
        <v>20</v>
      </c>
      <c r="AL30" s="13"/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711.51700000000005</v>
      </c>
      <c r="D31" s="8">
        <v>2184.3249999999998</v>
      </c>
      <c r="E31" s="8">
        <v>1846.3050000000001</v>
      </c>
      <c r="F31" s="8">
        <v>1029.683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1907.0029999999999</v>
      </c>
      <c r="K31" s="13">
        <f t="shared" si="10"/>
        <v>-60.697999999999865</v>
      </c>
      <c r="L31" s="13">
        <f>VLOOKUP(A:A,[1]TDSheet!$A:$L,12,0)</f>
        <v>400</v>
      </c>
      <c r="M31" s="13">
        <f>VLOOKUP(A:A,[1]TDSheet!$A:$M,13,0)</f>
        <v>400</v>
      </c>
      <c r="N31" s="13">
        <f>VLOOKUP(A:A,[1]TDSheet!$A:$X,24,0)</f>
        <v>400</v>
      </c>
      <c r="O31" s="13"/>
      <c r="P31" s="13"/>
      <c r="Q31" s="13"/>
      <c r="R31" s="13"/>
      <c r="S31" s="13"/>
      <c r="T31" s="13"/>
      <c r="U31" s="13"/>
      <c r="V31" s="15">
        <v>300</v>
      </c>
      <c r="W31" s="13">
        <f t="shared" si="11"/>
        <v>369.26100000000002</v>
      </c>
      <c r="X31" s="15">
        <v>220</v>
      </c>
      <c r="Y31" s="16">
        <f t="shared" si="12"/>
        <v>7.4464484470333989</v>
      </c>
      <c r="Z31" s="13">
        <f t="shared" si="13"/>
        <v>2.7884964835170787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353.10399999999998</v>
      </c>
      <c r="AF31" s="13">
        <f>VLOOKUP(A:A,[1]TDSheet!$A:$AF,32,0)</f>
        <v>419.09280000000001</v>
      </c>
      <c r="AG31" s="13">
        <f>VLOOKUP(A:A,[1]TDSheet!$A:$AG,33,0)</f>
        <v>401.41219999999998</v>
      </c>
      <c r="AH31" s="13">
        <f>VLOOKUP(A:A,[3]TDSheet!$A:$D,4,0)</f>
        <v>326.92500000000001</v>
      </c>
      <c r="AI31" s="13" t="str">
        <f>VLOOKUP(A:A,[1]TDSheet!$A:$AI,35,0)</f>
        <v>оконч</v>
      </c>
      <c r="AJ31" s="13">
        <f t="shared" si="14"/>
        <v>300</v>
      </c>
      <c r="AK31" s="13">
        <f t="shared" si="15"/>
        <v>220</v>
      </c>
      <c r="AL31" s="13"/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54</v>
      </c>
      <c r="D32" s="8">
        <v>192.27600000000001</v>
      </c>
      <c r="E32" s="8">
        <v>92.319000000000003</v>
      </c>
      <c r="F32" s="8">
        <v>146.58000000000001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99.1</v>
      </c>
      <c r="K32" s="13">
        <f t="shared" si="10"/>
        <v>-6.7809999999999917</v>
      </c>
      <c r="L32" s="13">
        <f>VLOOKUP(A:A,[1]TDSheet!$A:$L,12,0)</f>
        <v>0</v>
      </c>
      <c r="M32" s="13">
        <f>VLOOKUP(A:A,[1]TDSheet!$A:$M,13,0)</f>
        <v>20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5"/>
      <c r="W32" s="13">
        <f t="shared" si="11"/>
        <v>18.463799999999999</v>
      </c>
      <c r="X32" s="15"/>
      <c r="Y32" s="16">
        <f t="shared" si="12"/>
        <v>9.0219781410110613</v>
      </c>
      <c r="Z32" s="13">
        <f t="shared" si="13"/>
        <v>7.9387774997562808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24.514400000000002</v>
      </c>
      <c r="AF32" s="13">
        <f>VLOOKUP(A:A,[1]TDSheet!$A:$AF,32,0)</f>
        <v>29.279800000000002</v>
      </c>
      <c r="AG32" s="13">
        <f>VLOOKUP(A:A,[1]TDSheet!$A:$AG,33,0)</f>
        <v>27.809800000000003</v>
      </c>
      <c r="AH32" s="13">
        <f>VLOOKUP(A:A,[3]TDSheet!$A:$D,4,0)</f>
        <v>38.93</v>
      </c>
      <c r="AI32" s="13">
        <f>VLOOKUP(A:A,[1]TDSheet!$A:$AI,35,0)</f>
        <v>0</v>
      </c>
      <c r="AJ32" s="13">
        <f t="shared" si="14"/>
        <v>0</v>
      </c>
      <c r="AK32" s="13">
        <f t="shared" si="15"/>
        <v>0</v>
      </c>
      <c r="AL32" s="13"/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143.05799999999999</v>
      </c>
      <c r="D33" s="8">
        <v>123.434</v>
      </c>
      <c r="E33" s="8">
        <v>77.932000000000002</v>
      </c>
      <c r="F33" s="8">
        <v>185.571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82.4</v>
      </c>
      <c r="K33" s="13">
        <f t="shared" si="10"/>
        <v>-4.4680000000000035</v>
      </c>
      <c r="L33" s="13">
        <f>VLOOKUP(A:A,[1]TDSheet!$A:$L,12,0)</f>
        <v>0</v>
      </c>
      <c r="M33" s="13">
        <f>VLOOKUP(A:A,[1]TDSheet!$A:$M,13,0)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/>
      <c r="W33" s="13">
        <f t="shared" si="11"/>
        <v>15.586400000000001</v>
      </c>
      <c r="X33" s="15"/>
      <c r="Y33" s="16">
        <f t="shared" si="12"/>
        <v>11.905956474875531</v>
      </c>
      <c r="Z33" s="13">
        <f t="shared" si="13"/>
        <v>11.905956474875531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50.785800000000002</v>
      </c>
      <c r="AF33" s="13">
        <f>VLOOKUP(A:A,[1]TDSheet!$A:$AF,32,0)</f>
        <v>40.351399999999998</v>
      </c>
      <c r="AG33" s="13">
        <f>VLOOKUP(A:A,[1]TDSheet!$A:$AG,33,0)</f>
        <v>29.194799999999997</v>
      </c>
      <c r="AH33" s="13">
        <f>VLOOKUP(A:A,[3]TDSheet!$A:$D,4,0)</f>
        <v>28.198</v>
      </c>
      <c r="AI33" s="19" t="s">
        <v>141</v>
      </c>
      <c r="AJ33" s="13">
        <f t="shared" si="14"/>
        <v>0</v>
      </c>
      <c r="AK33" s="13">
        <f t="shared" si="15"/>
        <v>0</v>
      </c>
      <c r="AL33" s="13"/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49.136000000000003</v>
      </c>
      <c r="D34" s="8">
        <v>622.55600000000004</v>
      </c>
      <c r="E34" s="8">
        <v>666.89499999999998</v>
      </c>
      <c r="F34" s="8">
        <v>-2.379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706.77599999999995</v>
      </c>
      <c r="K34" s="13">
        <f t="shared" si="10"/>
        <v>-39.880999999999972</v>
      </c>
      <c r="L34" s="13">
        <f>VLOOKUP(A:A,[1]TDSheet!$A:$L,12,0)</f>
        <v>120</v>
      </c>
      <c r="M34" s="13">
        <f>VLOOKUP(A:A,[1]TDSheet!$A:$M,13,0)</f>
        <v>150</v>
      </c>
      <c r="N34" s="13">
        <f>VLOOKUP(A:A,[1]TDSheet!$A:$X,24,0)</f>
        <v>250</v>
      </c>
      <c r="O34" s="13"/>
      <c r="P34" s="13"/>
      <c r="Q34" s="13"/>
      <c r="R34" s="13"/>
      <c r="S34" s="13"/>
      <c r="T34" s="13"/>
      <c r="U34" s="13"/>
      <c r="V34" s="15">
        <v>300</v>
      </c>
      <c r="W34" s="13">
        <f t="shared" si="11"/>
        <v>133.37899999999999</v>
      </c>
      <c r="X34" s="15">
        <v>250</v>
      </c>
      <c r="Y34" s="16">
        <f t="shared" si="12"/>
        <v>8.0044159875242737</v>
      </c>
      <c r="Z34" s="13">
        <f t="shared" si="13"/>
        <v>-1.7836391036070147E-2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27.1432</v>
      </c>
      <c r="AF34" s="13">
        <f>VLOOKUP(A:A,[1]TDSheet!$A:$AF,32,0)</f>
        <v>26.719200000000001</v>
      </c>
      <c r="AG34" s="13">
        <f>VLOOKUP(A:A,[1]TDSheet!$A:$AG,33,0)</f>
        <v>31.2606</v>
      </c>
      <c r="AH34" s="13">
        <f>VLOOKUP(A:A,[3]TDSheet!$A:$D,4,0)</f>
        <v>206.084</v>
      </c>
      <c r="AI34" s="13" t="str">
        <f>VLOOKUP(A:A,[1]TDSheet!$A:$AI,35,0)</f>
        <v>жц100</v>
      </c>
      <c r="AJ34" s="13">
        <f t="shared" si="14"/>
        <v>300</v>
      </c>
      <c r="AK34" s="13">
        <f t="shared" si="15"/>
        <v>250</v>
      </c>
      <c r="AL34" s="13"/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25.103999999999999</v>
      </c>
      <c r="D35" s="8"/>
      <c r="E35" s="8">
        <v>3.5840000000000001</v>
      </c>
      <c r="F35" s="8">
        <v>18.82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5.8</v>
      </c>
      <c r="K35" s="13">
        <f t="shared" si="10"/>
        <v>-2.2159999999999997</v>
      </c>
      <c r="L35" s="13">
        <f>VLOOKUP(A:A,[1]TDSheet!$A:$L,12,0)</f>
        <v>0</v>
      </c>
      <c r="M35" s="13">
        <f>VLOOKUP(A:A,[1]TDSheet!$A:$M,13,0)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1"/>
        <v>0.71679999999999999</v>
      </c>
      <c r="X35" s="15"/>
      <c r="Y35" s="16">
        <f t="shared" si="12"/>
        <v>26.255580357142858</v>
      </c>
      <c r="Z35" s="13">
        <f t="shared" si="13"/>
        <v>26.255580357142858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1.0913999999999999</v>
      </c>
      <c r="AF35" s="13">
        <f>VLOOKUP(A:A,[1]TDSheet!$A:$AF,32,0)</f>
        <v>3.9704000000000002</v>
      </c>
      <c r="AG35" s="13">
        <f>VLOOKUP(A:A,[1]TDSheet!$A:$AG,33,0)</f>
        <v>0.89300000000000002</v>
      </c>
      <c r="AH35" s="13">
        <v>0</v>
      </c>
      <c r="AI35" s="19" t="str">
        <f>VLOOKUP(A:A,[1]TDSheet!$A:$AI,35,0)</f>
        <v>увел</v>
      </c>
      <c r="AJ35" s="13">
        <f t="shared" si="14"/>
        <v>0</v>
      </c>
      <c r="AK35" s="13">
        <f t="shared" si="15"/>
        <v>0</v>
      </c>
      <c r="AL35" s="13"/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3.3029999999999999</v>
      </c>
      <c r="D36" s="8">
        <v>32.307000000000002</v>
      </c>
      <c r="E36" s="8">
        <v>8.9670000000000005</v>
      </c>
      <c r="F36" s="8">
        <v>26.643000000000001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12.3</v>
      </c>
      <c r="K36" s="13">
        <f t="shared" si="10"/>
        <v>-3.3330000000000002</v>
      </c>
      <c r="L36" s="13">
        <f>VLOOKUP(A:A,[1]TDSheet!$A:$L,12,0)</f>
        <v>0</v>
      </c>
      <c r="M36" s="13">
        <f>VLOOKUP(A:A,[1]TDSheet!$A:$M,13,0)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1"/>
        <v>1.7934000000000001</v>
      </c>
      <c r="X36" s="15"/>
      <c r="Y36" s="16">
        <f t="shared" si="12"/>
        <v>14.856139176982268</v>
      </c>
      <c r="Z36" s="13">
        <f t="shared" si="13"/>
        <v>14.856139176982268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2.4024000000000001</v>
      </c>
      <c r="AF36" s="13">
        <f>VLOOKUP(A:A,[1]TDSheet!$A:$AF,32,0)</f>
        <v>1.0964</v>
      </c>
      <c r="AG36" s="13">
        <f>VLOOKUP(A:A,[1]TDSheet!$A:$AG,33,0)</f>
        <v>0.18560000000000001</v>
      </c>
      <c r="AH36" s="13">
        <f>VLOOKUP(A:A,[3]TDSheet!$A:$D,4,0)</f>
        <v>2.6909999999999998</v>
      </c>
      <c r="AI36" s="19" t="str">
        <f>VLOOKUP(A:A,[1]TDSheet!$A:$AI,35,0)</f>
        <v>увел</v>
      </c>
      <c r="AJ36" s="13">
        <f t="shared" si="14"/>
        <v>0</v>
      </c>
      <c r="AK36" s="13">
        <f t="shared" si="15"/>
        <v>0</v>
      </c>
      <c r="AL36" s="13"/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26.946000000000002</v>
      </c>
      <c r="D37" s="8"/>
      <c r="E37" s="8">
        <v>9.9600000000000009</v>
      </c>
      <c r="F37" s="8">
        <v>16.085999999999999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11.901</v>
      </c>
      <c r="K37" s="13">
        <f t="shared" si="10"/>
        <v>-1.9409999999999989</v>
      </c>
      <c r="L37" s="13">
        <f>VLOOKUP(A:A,[1]TDSheet!$A:$L,12,0)</f>
        <v>0</v>
      </c>
      <c r="M37" s="13">
        <f>VLOOKUP(A:A,[1]TDSheet!$A:$M,13,0)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1"/>
        <v>1.9920000000000002</v>
      </c>
      <c r="X37" s="15"/>
      <c r="Y37" s="16">
        <f t="shared" si="12"/>
        <v>8.0753012048192758</v>
      </c>
      <c r="Z37" s="13">
        <f t="shared" si="13"/>
        <v>8.0753012048192758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2.1936</v>
      </c>
      <c r="AF37" s="13">
        <f>VLOOKUP(A:A,[1]TDSheet!$A:$AF,32,0)</f>
        <v>1.8228000000000002</v>
      </c>
      <c r="AG37" s="13">
        <f>VLOOKUP(A:A,[1]TDSheet!$A:$AG,33,0)</f>
        <v>0.54400000000000004</v>
      </c>
      <c r="AH37" s="13">
        <f>VLOOKUP(A:A,[3]TDSheet!$A:$D,4,0)</f>
        <v>1.7989999999999999</v>
      </c>
      <c r="AI37" s="13" t="str">
        <f>VLOOKUP(A:A,[1]TDSheet!$A:$AI,35,0)</f>
        <v>увел</v>
      </c>
      <c r="AJ37" s="13">
        <f t="shared" si="14"/>
        <v>0</v>
      </c>
      <c r="AK37" s="13">
        <f t="shared" si="15"/>
        <v>0</v>
      </c>
      <c r="AL37" s="13"/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640</v>
      </c>
      <c r="D38" s="8">
        <v>2643</v>
      </c>
      <c r="E38" s="8">
        <v>2171</v>
      </c>
      <c r="F38" s="8">
        <v>1088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2194</v>
      </c>
      <c r="K38" s="13">
        <f t="shared" si="10"/>
        <v>-23</v>
      </c>
      <c r="L38" s="13">
        <f>VLOOKUP(A:A,[1]TDSheet!$A:$L,12,0)</f>
        <v>850</v>
      </c>
      <c r="M38" s="13">
        <f>VLOOKUP(A:A,[1]TDSheet!$A:$M,13,0)</f>
        <v>700</v>
      </c>
      <c r="N38" s="13">
        <f>VLOOKUP(A:A,[1]TDSheet!$A:$X,24,0)</f>
        <v>360</v>
      </c>
      <c r="O38" s="13"/>
      <c r="P38" s="13"/>
      <c r="Q38" s="13"/>
      <c r="R38" s="13"/>
      <c r="S38" s="13"/>
      <c r="T38" s="13"/>
      <c r="U38" s="13"/>
      <c r="V38" s="15">
        <v>100</v>
      </c>
      <c r="W38" s="13">
        <f t="shared" si="11"/>
        <v>434.2</v>
      </c>
      <c r="X38" s="15">
        <v>100</v>
      </c>
      <c r="Y38" s="16">
        <f t="shared" si="12"/>
        <v>7.3652694610778449</v>
      </c>
      <c r="Z38" s="13">
        <f t="shared" si="13"/>
        <v>2.5057577153385537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289</v>
      </c>
      <c r="AF38" s="13">
        <f>VLOOKUP(A:A,[1]TDSheet!$A:$AF,32,0)</f>
        <v>458.8</v>
      </c>
      <c r="AG38" s="13">
        <f>VLOOKUP(A:A,[1]TDSheet!$A:$AG,33,0)</f>
        <v>466.2</v>
      </c>
      <c r="AH38" s="13">
        <f>VLOOKUP(A:A,[3]TDSheet!$A:$D,4,0)</f>
        <v>349</v>
      </c>
      <c r="AI38" s="13" t="str">
        <f>VLOOKUP(A:A,[1]TDSheet!$A:$AI,35,0)</f>
        <v>оконч</v>
      </c>
      <c r="AJ38" s="13">
        <f t="shared" si="14"/>
        <v>35</v>
      </c>
      <c r="AK38" s="13">
        <f t="shared" si="15"/>
        <v>35</v>
      </c>
      <c r="AL38" s="13"/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910</v>
      </c>
      <c r="D39" s="8">
        <v>5094</v>
      </c>
      <c r="E39" s="8">
        <v>3708</v>
      </c>
      <c r="F39" s="8">
        <v>2250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3795</v>
      </c>
      <c r="K39" s="13">
        <f t="shared" si="10"/>
        <v>-87</v>
      </c>
      <c r="L39" s="13">
        <f>VLOOKUP(A:A,[1]TDSheet!$A:$L,12,0)</f>
        <v>200</v>
      </c>
      <c r="M39" s="13">
        <f>VLOOKUP(A:A,[1]TDSheet!$A:$M,13,0)</f>
        <v>900</v>
      </c>
      <c r="N39" s="13">
        <f>VLOOKUP(A:A,[1]TDSheet!$A:$X,24,0)</f>
        <v>600</v>
      </c>
      <c r="O39" s="13"/>
      <c r="P39" s="13"/>
      <c r="Q39" s="13"/>
      <c r="R39" s="13"/>
      <c r="S39" s="13"/>
      <c r="T39" s="13"/>
      <c r="U39" s="13"/>
      <c r="V39" s="15">
        <v>600</v>
      </c>
      <c r="W39" s="13">
        <f t="shared" si="11"/>
        <v>651.6</v>
      </c>
      <c r="X39" s="15">
        <v>300</v>
      </c>
      <c r="Y39" s="16">
        <f t="shared" si="12"/>
        <v>7.4432166973603433</v>
      </c>
      <c r="Z39" s="13">
        <f t="shared" si="13"/>
        <v>3.4530386740331491</v>
      </c>
      <c r="AA39" s="13"/>
      <c r="AB39" s="13"/>
      <c r="AC39" s="13"/>
      <c r="AD39" s="13">
        <f>VLOOKUP(A:A,[1]TDSheet!$A:$AD,30,0)</f>
        <v>450</v>
      </c>
      <c r="AE39" s="13">
        <f>VLOOKUP(A:A,[1]TDSheet!$A:$AE,31,0)</f>
        <v>819.8</v>
      </c>
      <c r="AF39" s="13">
        <f>VLOOKUP(A:A,[1]TDSheet!$A:$AF,32,0)</f>
        <v>733.4</v>
      </c>
      <c r="AG39" s="13">
        <f>VLOOKUP(A:A,[1]TDSheet!$A:$AG,33,0)</f>
        <v>753.6</v>
      </c>
      <c r="AH39" s="13">
        <f>VLOOKUP(A:A,[3]TDSheet!$A:$D,4,0)</f>
        <v>574</v>
      </c>
      <c r="AI39" s="13">
        <f>VLOOKUP(A:A,[1]TDSheet!$A:$AI,35,0)</f>
        <v>0</v>
      </c>
      <c r="AJ39" s="13">
        <f t="shared" si="14"/>
        <v>240</v>
      </c>
      <c r="AK39" s="13">
        <f t="shared" si="15"/>
        <v>120</v>
      </c>
      <c r="AL39" s="13"/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967</v>
      </c>
      <c r="D40" s="8">
        <v>9764</v>
      </c>
      <c r="E40" s="8">
        <v>7126</v>
      </c>
      <c r="F40" s="8">
        <v>3520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7245</v>
      </c>
      <c r="K40" s="13">
        <f t="shared" si="10"/>
        <v>-119</v>
      </c>
      <c r="L40" s="13">
        <f>VLOOKUP(A:A,[1]TDSheet!$A:$L,12,0)</f>
        <v>400</v>
      </c>
      <c r="M40" s="13">
        <f>VLOOKUP(A:A,[1]TDSheet!$A:$M,13,0)</f>
        <v>600</v>
      </c>
      <c r="N40" s="13">
        <f>VLOOKUP(A:A,[1]TDSheet!$A:$X,24,0)</f>
        <v>300</v>
      </c>
      <c r="O40" s="13"/>
      <c r="P40" s="13"/>
      <c r="Q40" s="13"/>
      <c r="R40" s="13"/>
      <c r="S40" s="13"/>
      <c r="T40" s="13"/>
      <c r="U40" s="13"/>
      <c r="V40" s="15">
        <v>500</v>
      </c>
      <c r="W40" s="13">
        <f t="shared" si="11"/>
        <v>625.20000000000005</v>
      </c>
      <c r="X40" s="15">
        <v>400</v>
      </c>
      <c r="Y40" s="16">
        <f t="shared" si="12"/>
        <v>9.1490722968650022</v>
      </c>
      <c r="Z40" s="13">
        <f t="shared" si="13"/>
        <v>5.6301983365323096</v>
      </c>
      <c r="AA40" s="13"/>
      <c r="AB40" s="13"/>
      <c r="AC40" s="13"/>
      <c r="AD40" s="13">
        <f>VLOOKUP(A:A,[1]TDSheet!$A:$AD,30,0)</f>
        <v>4000</v>
      </c>
      <c r="AE40" s="13">
        <f>VLOOKUP(A:A,[1]TDSheet!$A:$AE,31,0)</f>
        <v>703.4</v>
      </c>
      <c r="AF40" s="13">
        <f>VLOOKUP(A:A,[1]TDSheet!$A:$AF,32,0)</f>
        <v>685</v>
      </c>
      <c r="AG40" s="13">
        <f>VLOOKUP(A:A,[1]TDSheet!$A:$AG,33,0)</f>
        <v>692</v>
      </c>
      <c r="AH40" s="13">
        <f>VLOOKUP(A:A,[3]TDSheet!$A:$D,4,0)</f>
        <v>600</v>
      </c>
      <c r="AI40" s="13" t="str">
        <f>VLOOKUP(A:A,[1]TDSheet!$A:$AI,35,0)</f>
        <v>октяб</v>
      </c>
      <c r="AJ40" s="13">
        <f t="shared" si="14"/>
        <v>225</v>
      </c>
      <c r="AK40" s="13">
        <f t="shared" si="15"/>
        <v>180</v>
      </c>
      <c r="AL40" s="13"/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559.65099999999995</v>
      </c>
      <c r="D41" s="8">
        <v>1784.251</v>
      </c>
      <c r="E41" s="8">
        <v>1578.403</v>
      </c>
      <c r="F41" s="8">
        <v>748.03599999999994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1483.2639999999999</v>
      </c>
      <c r="K41" s="13">
        <f t="shared" si="10"/>
        <v>95.139000000000124</v>
      </c>
      <c r="L41" s="13">
        <f>VLOOKUP(A:A,[1]TDSheet!$A:$L,12,0)</f>
        <v>100</v>
      </c>
      <c r="M41" s="13">
        <f>VLOOKUP(A:A,[1]TDSheet!$A:$M,13,0)</f>
        <v>320</v>
      </c>
      <c r="N41" s="13">
        <f>VLOOKUP(A:A,[1]TDSheet!$A:$X,24,0)</f>
        <v>450</v>
      </c>
      <c r="O41" s="13"/>
      <c r="P41" s="13"/>
      <c r="Q41" s="13"/>
      <c r="R41" s="13"/>
      <c r="S41" s="13"/>
      <c r="T41" s="13"/>
      <c r="U41" s="13"/>
      <c r="V41" s="15">
        <v>400</v>
      </c>
      <c r="W41" s="13">
        <f t="shared" si="11"/>
        <v>315.68060000000003</v>
      </c>
      <c r="X41" s="15">
        <v>300</v>
      </c>
      <c r="Y41" s="16">
        <f t="shared" si="12"/>
        <v>7.3429789477085379</v>
      </c>
      <c r="Z41" s="13">
        <f t="shared" si="13"/>
        <v>2.3695976249411586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273.89260000000002</v>
      </c>
      <c r="AF41" s="13">
        <f>VLOOKUP(A:A,[1]TDSheet!$A:$AF,32,0)</f>
        <v>283.8408</v>
      </c>
      <c r="AG41" s="13">
        <f>VLOOKUP(A:A,[1]TDSheet!$A:$AG,33,0)</f>
        <v>267.31119999999999</v>
      </c>
      <c r="AH41" s="13">
        <f>VLOOKUP(A:A,[3]TDSheet!$A:$D,4,0)</f>
        <v>323.52699999999999</v>
      </c>
      <c r="AI41" s="13" t="str">
        <f>VLOOKUP(A:A,[1]TDSheet!$A:$AI,35,0)</f>
        <v>жц200</v>
      </c>
      <c r="AJ41" s="13">
        <f t="shared" si="14"/>
        <v>400</v>
      </c>
      <c r="AK41" s="13">
        <f t="shared" si="15"/>
        <v>300</v>
      </c>
      <c r="AL41" s="13"/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1979</v>
      </c>
      <c r="D42" s="8">
        <v>15</v>
      </c>
      <c r="E42" s="8">
        <v>1064</v>
      </c>
      <c r="F42" s="8">
        <v>908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1113</v>
      </c>
      <c r="K42" s="13">
        <f t="shared" si="10"/>
        <v>-49</v>
      </c>
      <c r="L42" s="13">
        <f>VLOOKUP(A:A,[1]TDSheet!$A:$L,12,0)</f>
        <v>0</v>
      </c>
      <c r="M42" s="13">
        <f>VLOOKUP(A:A,[1]TDSheet!$A:$M,13,0)</f>
        <v>0</v>
      </c>
      <c r="N42" s="13">
        <f>VLOOKUP(A:A,[1]TDSheet!$A:$X,24,0)</f>
        <v>1000</v>
      </c>
      <c r="O42" s="13"/>
      <c r="P42" s="13"/>
      <c r="Q42" s="13"/>
      <c r="R42" s="13"/>
      <c r="S42" s="13"/>
      <c r="T42" s="13"/>
      <c r="U42" s="13"/>
      <c r="V42" s="15"/>
      <c r="W42" s="13">
        <f t="shared" si="11"/>
        <v>212.8</v>
      </c>
      <c r="X42" s="15"/>
      <c r="Y42" s="16">
        <f t="shared" si="12"/>
        <v>8.9661654135338349</v>
      </c>
      <c r="Z42" s="13">
        <f t="shared" si="13"/>
        <v>4.2669172932330826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223</v>
      </c>
      <c r="AF42" s="13">
        <f>VLOOKUP(A:A,[1]TDSheet!$A:$AF,32,0)</f>
        <v>200.2</v>
      </c>
      <c r="AG42" s="13">
        <f>VLOOKUP(A:A,[1]TDSheet!$A:$AG,33,0)</f>
        <v>175.2</v>
      </c>
      <c r="AH42" s="13">
        <f>VLOOKUP(A:A,[3]TDSheet!$A:$D,4,0)</f>
        <v>219</v>
      </c>
      <c r="AI42" s="13">
        <f>VLOOKUP(A:A,[1]TDSheet!$A:$AI,35,0)</f>
        <v>0</v>
      </c>
      <c r="AJ42" s="13">
        <f t="shared" si="14"/>
        <v>0</v>
      </c>
      <c r="AK42" s="13">
        <f t="shared" si="15"/>
        <v>0</v>
      </c>
      <c r="AL42" s="13"/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485</v>
      </c>
      <c r="D43" s="8">
        <v>1266</v>
      </c>
      <c r="E43" s="8">
        <v>1233</v>
      </c>
      <c r="F43" s="8">
        <v>494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1260</v>
      </c>
      <c r="K43" s="13">
        <f t="shared" si="10"/>
        <v>-27</v>
      </c>
      <c r="L43" s="13">
        <f>VLOOKUP(A:A,[1]TDSheet!$A:$L,12,0)</f>
        <v>200</v>
      </c>
      <c r="M43" s="13">
        <f>VLOOKUP(A:A,[1]TDSheet!$A:$M,13,0)</f>
        <v>280</v>
      </c>
      <c r="N43" s="13">
        <f>VLOOKUP(A:A,[1]TDSheet!$A:$X,24,0)</f>
        <v>400</v>
      </c>
      <c r="O43" s="13"/>
      <c r="P43" s="13"/>
      <c r="Q43" s="13"/>
      <c r="R43" s="13"/>
      <c r="S43" s="13"/>
      <c r="T43" s="13"/>
      <c r="U43" s="13"/>
      <c r="V43" s="15">
        <v>300</v>
      </c>
      <c r="W43" s="13">
        <f t="shared" si="11"/>
        <v>246.6</v>
      </c>
      <c r="X43" s="15">
        <v>150</v>
      </c>
      <c r="Y43" s="16">
        <f t="shared" si="12"/>
        <v>7.3965936739659366</v>
      </c>
      <c r="Z43" s="13">
        <f t="shared" si="13"/>
        <v>2.0032441200324413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269.8</v>
      </c>
      <c r="AF43" s="13">
        <f>VLOOKUP(A:A,[1]TDSheet!$A:$AF,32,0)</f>
        <v>250.6</v>
      </c>
      <c r="AG43" s="13">
        <f>VLOOKUP(A:A,[1]TDSheet!$A:$AG,33,0)</f>
        <v>240.2</v>
      </c>
      <c r="AH43" s="13">
        <f>VLOOKUP(A:A,[3]TDSheet!$A:$D,4,0)</f>
        <v>247</v>
      </c>
      <c r="AI43" s="13">
        <f>VLOOKUP(A:A,[1]TDSheet!$A:$AI,35,0)</f>
        <v>0</v>
      </c>
      <c r="AJ43" s="13">
        <f t="shared" si="14"/>
        <v>105</v>
      </c>
      <c r="AK43" s="13">
        <f t="shared" si="15"/>
        <v>52.5</v>
      </c>
      <c r="AL43" s="13"/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134.01499999999999</v>
      </c>
      <c r="D44" s="8">
        <v>360.822</v>
      </c>
      <c r="E44" s="8">
        <v>303.459</v>
      </c>
      <c r="F44" s="8">
        <v>184.22200000000001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315.75400000000002</v>
      </c>
      <c r="K44" s="13">
        <f t="shared" si="10"/>
        <v>-12.295000000000016</v>
      </c>
      <c r="L44" s="13">
        <f>VLOOKUP(A:A,[1]TDSheet!$A:$L,12,0)</f>
        <v>20</v>
      </c>
      <c r="M44" s="13">
        <f>VLOOKUP(A:A,[1]TDSheet!$A:$M,13,0)</f>
        <v>70</v>
      </c>
      <c r="N44" s="13">
        <f>VLOOKUP(A:A,[1]TDSheet!$A:$X,24,0)</f>
        <v>70</v>
      </c>
      <c r="O44" s="13"/>
      <c r="P44" s="13"/>
      <c r="Q44" s="13"/>
      <c r="R44" s="13"/>
      <c r="S44" s="13"/>
      <c r="T44" s="13"/>
      <c r="U44" s="13"/>
      <c r="V44" s="15">
        <v>80</v>
      </c>
      <c r="W44" s="13">
        <f t="shared" si="11"/>
        <v>60.691800000000001</v>
      </c>
      <c r="X44" s="15">
        <v>30</v>
      </c>
      <c r="Y44" s="16">
        <f t="shared" si="12"/>
        <v>7.4840752787032185</v>
      </c>
      <c r="Z44" s="13">
        <f t="shared" si="13"/>
        <v>3.0353688636685683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70.370199999999997</v>
      </c>
      <c r="AF44" s="13">
        <f>VLOOKUP(A:A,[1]TDSheet!$A:$AF,32,0)</f>
        <v>63.961199999999998</v>
      </c>
      <c r="AG44" s="13">
        <f>VLOOKUP(A:A,[1]TDSheet!$A:$AG,33,0)</f>
        <v>63.243399999999994</v>
      </c>
      <c r="AH44" s="13">
        <f>VLOOKUP(A:A,[3]TDSheet!$A:$D,4,0)</f>
        <v>62.075000000000003</v>
      </c>
      <c r="AI44" s="13">
        <f>VLOOKUP(A:A,[1]TDSheet!$A:$AI,35,0)</f>
        <v>0</v>
      </c>
      <c r="AJ44" s="13">
        <f t="shared" si="14"/>
        <v>80</v>
      </c>
      <c r="AK44" s="13">
        <f t="shared" si="15"/>
        <v>30</v>
      </c>
      <c r="AL44" s="13"/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328</v>
      </c>
      <c r="D45" s="8">
        <v>1159</v>
      </c>
      <c r="E45" s="8">
        <v>952</v>
      </c>
      <c r="F45" s="8">
        <v>504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983</v>
      </c>
      <c r="K45" s="13">
        <f t="shared" si="10"/>
        <v>-31</v>
      </c>
      <c r="L45" s="13">
        <f>VLOOKUP(A:A,[1]TDSheet!$A:$L,12,0)</f>
        <v>150</v>
      </c>
      <c r="M45" s="13">
        <f>VLOOKUP(A:A,[1]TDSheet!$A:$M,13,0)</f>
        <v>250</v>
      </c>
      <c r="N45" s="13">
        <f>VLOOKUP(A:A,[1]TDSheet!$A:$X,24,0)</f>
        <v>270</v>
      </c>
      <c r="O45" s="13"/>
      <c r="P45" s="13"/>
      <c r="Q45" s="13"/>
      <c r="R45" s="13"/>
      <c r="S45" s="13"/>
      <c r="T45" s="13"/>
      <c r="U45" s="13"/>
      <c r="V45" s="15">
        <v>120</v>
      </c>
      <c r="W45" s="13">
        <f t="shared" si="11"/>
        <v>190.4</v>
      </c>
      <c r="X45" s="15">
        <v>130</v>
      </c>
      <c r="Y45" s="16">
        <f t="shared" si="12"/>
        <v>7.4789915966386555</v>
      </c>
      <c r="Z45" s="13">
        <f t="shared" si="13"/>
        <v>2.6470588235294117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229.8</v>
      </c>
      <c r="AF45" s="13">
        <f>VLOOKUP(A:A,[1]TDSheet!$A:$AF,32,0)</f>
        <v>199.8</v>
      </c>
      <c r="AG45" s="13">
        <f>VLOOKUP(A:A,[1]TDSheet!$A:$AG,33,0)</f>
        <v>198.8</v>
      </c>
      <c r="AH45" s="13">
        <f>VLOOKUP(A:A,[3]TDSheet!$A:$D,4,0)</f>
        <v>116</v>
      </c>
      <c r="AI45" s="13">
        <f>VLOOKUP(A:A,[1]TDSheet!$A:$AI,35,0)</f>
        <v>0</v>
      </c>
      <c r="AJ45" s="13">
        <f t="shared" si="14"/>
        <v>48</v>
      </c>
      <c r="AK45" s="13">
        <f t="shared" si="15"/>
        <v>52</v>
      </c>
      <c r="AL45" s="13"/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926</v>
      </c>
      <c r="D46" s="8">
        <v>2313</v>
      </c>
      <c r="E46" s="8">
        <v>1986</v>
      </c>
      <c r="F46" s="8">
        <v>1230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2009</v>
      </c>
      <c r="K46" s="13">
        <f t="shared" si="10"/>
        <v>-23</v>
      </c>
      <c r="L46" s="13">
        <f>VLOOKUP(A:A,[1]TDSheet!$A:$L,12,0)</f>
        <v>0</v>
      </c>
      <c r="M46" s="13">
        <f>VLOOKUP(A:A,[1]TDSheet!$A:$M,13,0)</f>
        <v>250</v>
      </c>
      <c r="N46" s="13">
        <f>VLOOKUP(A:A,[1]TDSheet!$A:$X,24,0)</f>
        <v>300</v>
      </c>
      <c r="O46" s="13"/>
      <c r="P46" s="13"/>
      <c r="Q46" s="13"/>
      <c r="R46" s="13"/>
      <c r="S46" s="13"/>
      <c r="T46" s="13"/>
      <c r="U46" s="13"/>
      <c r="V46" s="15">
        <v>800</v>
      </c>
      <c r="W46" s="13">
        <f t="shared" si="11"/>
        <v>397.2</v>
      </c>
      <c r="X46" s="15">
        <v>300</v>
      </c>
      <c r="Y46" s="16">
        <f t="shared" si="12"/>
        <v>7.2507552870090635</v>
      </c>
      <c r="Z46" s="13">
        <f t="shared" si="13"/>
        <v>3.0966767371601209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512.20000000000005</v>
      </c>
      <c r="AF46" s="13">
        <f>VLOOKUP(A:A,[1]TDSheet!$A:$AF,32,0)</f>
        <v>471.8</v>
      </c>
      <c r="AG46" s="13">
        <f>VLOOKUP(A:A,[1]TDSheet!$A:$AG,33,0)</f>
        <v>416.8</v>
      </c>
      <c r="AH46" s="13">
        <f>VLOOKUP(A:A,[3]TDSheet!$A:$D,4,0)</f>
        <v>522</v>
      </c>
      <c r="AI46" s="13">
        <f>VLOOKUP(A:A,[1]TDSheet!$A:$AI,35,0)</f>
        <v>0</v>
      </c>
      <c r="AJ46" s="13">
        <f t="shared" si="14"/>
        <v>320</v>
      </c>
      <c r="AK46" s="13">
        <f t="shared" si="15"/>
        <v>120</v>
      </c>
      <c r="AL46" s="13"/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84.703999999999994</v>
      </c>
      <c r="D47" s="8">
        <v>203.19499999999999</v>
      </c>
      <c r="E47" s="8">
        <v>149.21799999999999</v>
      </c>
      <c r="F47" s="8">
        <v>137.21799999999999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151.58699999999999</v>
      </c>
      <c r="K47" s="13">
        <f t="shared" si="10"/>
        <v>-2.3689999999999998</v>
      </c>
      <c r="L47" s="13">
        <f>VLOOKUP(A:A,[1]TDSheet!$A:$L,12,0)</f>
        <v>20</v>
      </c>
      <c r="M47" s="13">
        <f>VLOOKUP(A:A,[1]TDSheet!$A:$M,13,0)</f>
        <v>30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5"/>
      <c r="W47" s="13">
        <f t="shared" si="11"/>
        <v>29.843599999999999</v>
      </c>
      <c r="X47" s="15">
        <v>20</v>
      </c>
      <c r="Y47" s="16">
        <f t="shared" si="12"/>
        <v>7.9487059201972956</v>
      </c>
      <c r="Z47" s="13">
        <f t="shared" si="13"/>
        <v>4.5979037381549137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35.769400000000005</v>
      </c>
      <c r="AF47" s="13">
        <f>VLOOKUP(A:A,[1]TDSheet!$A:$AF,32,0)</f>
        <v>36.773000000000003</v>
      </c>
      <c r="AG47" s="13">
        <f>VLOOKUP(A:A,[1]TDSheet!$A:$AG,33,0)</f>
        <v>32.924400000000006</v>
      </c>
      <c r="AH47" s="13">
        <f>VLOOKUP(A:A,[3]TDSheet!$A:$D,4,0)</f>
        <v>18.923999999999999</v>
      </c>
      <c r="AI47" s="13">
        <f>VLOOKUP(A:A,[1]TDSheet!$A:$AI,35,0)</f>
        <v>0</v>
      </c>
      <c r="AJ47" s="13">
        <f t="shared" si="14"/>
        <v>0</v>
      </c>
      <c r="AK47" s="13">
        <f t="shared" si="15"/>
        <v>20</v>
      </c>
      <c r="AL47" s="13"/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378.34699999999998</v>
      </c>
      <c r="D48" s="8">
        <v>687.22500000000002</v>
      </c>
      <c r="E48" s="8">
        <v>762.21100000000001</v>
      </c>
      <c r="F48" s="8">
        <v>286.03399999999999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781.05</v>
      </c>
      <c r="K48" s="13">
        <f t="shared" si="10"/>
        <v>-18.838999999999942</v>
      </c>
      <c r="L48" s="13">
        <f>VLOOKUP(A:A,[1]TDSheet!$A:$L,12,0)</f>
        <v>100</v>
      </c>
      <c r="M48" s="13">
        <f>VLOOKUP(A:A,[1]TDSheet!$A:$M,13,0)</f>
        <v>170</v>
      </c>
      <c r="N48" s="13">
        <f>VLOOKUP(A:A,[1]TDSheet!$A:$X,24,0)</f>
        <v>200</v>
      </c>
      <c r="O48" s="13"/>
      <c r="P48" s="13"/>
      <c r="Q48" s="13"/>
      <c r="R48" s="13"/>
      <c r="S48" s="13"/>
      <c r="T48" s="13"/>
      <c r="U48" s="13"/>
      <c r="V48" s="15">
        <v>250</v>
      </c>
      <c r="W48" s="13">
        <f t="shared" si="11"/>
        <v>152.44220000000001</v>
      </c>
      <c r="X48" s="15">
        <v>130</v>
      </c>
      <c r="Y48" s="16">
        <f t="shared" si="12"/>
        <v>7.4522277951905709</v>
      </c>
      <c r="Z48" s="13">
        <f t="shared" si="13"/>
        <v>1.8763439520027916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140.85399999999998</v>
      </c>
      <c r="AF48" s="13">
        <f>VLOOKUP(A:A,[1]TDSheet!$A:$AF,32,0)</f>
        <v>156.97639999999998</v>
      </c>
      <c r="AG48" s="13">
        <f>VLOOKUP(A:A,[1]TDSheet!$A:$AG,33,0)</f>
        <v>144.7886</v>
      </c>
      <c r="AH48" s="13">
        <f>VLOOKUP(A:A,[3]TDSheet!$A:$D,4,0)</f>
        <v>196.18199999999999</v>
      </c>
      <c r="AI48" s="13">
        <f>VLOOKUP(A:A,[1]TDSheet!$A:$AI,35,0)</f>
        <v>0</v>
      </c>
      <c r="AJ48" s="13">
        <f t="shared" si="14"/>
        <v>250</v>
      </c>
      <c r="AK48" s="13">
        <f t="shared" si="15"/>
        <v>130</v>
      </c>
      <c r="AL48" s="13"/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512</v>
      </c>
      <c r="D49" s="8">
        <v>1615</v>
      </c>
      <c r="E49" s="8">
        <v>1406</v>
      </c>
      <c r="F49" s="8">
        <v>693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1433</v>
      </c>
      <c r="K49" s="13">
        <f t="shared" si="10"/>
        <v>-27</v>
      </c>
      <c r="L49" s="13">
        <f>VLOOKUP(A:A,[1]TDSheet!$A:$L,12,0)</f>
        <v>300</v>
      </c>
      <c r="M49" s="13">
        <f>VLOOKUP(A:A,[1]TDSheet!$A:$M,13,0)</f>
        <v>400</v>
      </c>
      <c r="N49" s="13">
        <f>VLOOKUP(A:A,[1]TDSheet!$A:$X,24,0)</f>
        <v>280</v>
      </c>
      <c r="O49" s="13"/>
      <c r="P49" s="13"/>
      <c r="Q49" s="13"/>
      <c r="R49" s="13"/>
      <c r="S49" s="13"/>
      <c r="T49" s="13"/>
      <c r="U49" s="13"/>
      <c r="V49" s="15">
        <v>280</v>
      </c>
      <c r="W49" s="13">
        <f t="shared" si="11"/>
        <v>281.2</v>
      </c>
      <c r="X49" s="15">
        <v>150</v>
      </c>
      <c r="Y49" s="16">
        <f t="shared" si="12"/>
        <v>7.478662873399716</v>
      </c>
      <c r="Z49" s="13">
        <f t="shared" si="13"/>
        <v>2.4644381223328593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315.39999999999998</v>
      </c>
      <c r="AF49" s="13">
        <f>VLOOKUP(A:A,[1]TDSheet!$A:$AF,32,0)</f>
        <v>300</v>
      </c>
      <c r="AG49" s="13">
        <f>VLOOKUP(A:A,[1]TDSheet!$A:$AG,33,0)</f>
        <v>288.39999999999998</v>
      </c>
      <c r="AH49" s="13">
        <f>VLOOKUP(A:A,[3]TDSheet!$A:$D,4,0)</f>
        <v>259</v>
      </c>
      <c r="AI49" s="13">
        <f>VLOOKUP(A:A,[1]TDSheet!$A:$AI,35,0)</f>
        <v>0</v>
      </c>
      <c r="AJ49" s="13">
        <f t="shared" si="14"/>
        <v>98</v>
      </c>
      <c r="AK49" s="13">
        <f t="shared" si="15"/>
        <v>52.5</v>
      </c>
      <c r="AL49" s="13"/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1368</v>
      </c>
      <c r="D50" s="8">
        <v>2689</v>
      </c>
      <c r="E50" s="8">
        <v>2087</v>
      </c>
      <c r="F50" s="18">
        <v>1048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2144</v>
      </c>
      <c r="K50" s="13">
        <f t="shared" si="10"/>
        <v>-57</v>
      </c>
      <c r="L50" s="13">
        <f>VLOOKUP(A:A,[1]TDSheet!$A:$L,12,0)</f>
        <v>0</v>
      </c>
      <c r="M50" s="13">
        <f>VLOOKUP(A:A,[1]TDSheet!$A:$M,13,0)</f>
        <v>400</v>
      </c>
      <c r="N50" s="13">
        <f>VLOOKUP(A:A,[1]TDSheet!$A:$X,24,0)</f>
        <v>500</v>
      </c>
      <c r="O50" s="13"/>
      <c r="P50" s="13"/>
      <c r="Q50" s="13"/>
      <c r="R50" s="13"/>
      <c r="S50" s="13"/>
      <c r="T50" s="13"/>
      <c r="U50" s="13"/>
      <c r="V50" s="15">
        <v>800</v>
      </c>
      <c r="W50" s="13">
        <f t="shared" si="11"/>
        <v>417.4</v>
      </c>
      <c r="X50" s="15">
        <v>300</v>
      </c>
      <c r="Y50" s="16">
        <f t="shared" si="12"/>
        <v>7.3023478677527551</v>
      </c>
      <c r="Z50" s="13">
        <f t="shared" si="13"/>
        <v>2.5107810253953042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585.20000000000005</v>
      </c>
      <c r="AF50" s="13">
        <f>VLOOKUP(A:A,[1]TDSheet!$A:$AF,32,0)</f>
        <v>583.79999999999995</v>
      </c>
      <c r="AG50" s="13">
        <f>VLOOKUP(A:A,[1]TDSheet!$A:$AG,33,0)</f>
        <v>510.2</v>
      </c>
      <c r="AH50" s="13">
        <f>VLOOKUP(A:A,[3]TDSheet!$A:$D,4,0)</f>
        <v>566</v>
      </c>
      <c r="AI50" s="13" t="str">
        <f>VLOOKUP(A:A,[1]TDSheet!$A:$AI,35,0)</f>
        <v>бонкон</v>
      </c>
      <c r="AJ50" s="13">
        <f t="shared" si="14"/>
        <v>280</v>
      </c>
      <c r="AK50" s="13">
        <f t="shared" si="15"/>
        <v>105</v>
      </c>
      <c r="AL50" s="13"/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494</v>
      </c>
      <c r="D51" s="8">
        <v>1638</v>
      </c>
      <c r="E51" s="8">
        <v>1213</v>
      </c>
      <c r="F51" s="8">
        <v>887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1261</v>
      </c>
      <c r="K51" s="13">
        <f t="shared" si="10"/>
        <v>-48</v>
      </c>
      <c r="L51" s="13">
        <f>VLOOKUP(A:A,[1]TDSheet!$A:$L,12,0)</f>
        <v>0</v>
      </c>
      <c r="M51" s="13">
        <f>VLOOKUP(A:A,[1]TDSheet!$A:$M,13,0)</f>
        <v>300</v>
      </c>
      <c r="N51" s="13">
        <f>VLOOKUP(A:A,[1]TDSheet!$A:$X,24,0)</f>
        <v>300</v>
      </c>
      <c r="O51" s="13"/>
      <c r="P51" s="13"/>
      <c r="Q51" s="13"/>
      <c r="R51" s="13"/>
      <c r="S51" s="13"/>
      <c r="T51" s="13"/>
      <c r="U51" s="13"/>
      <c r="V51" s="15">
        <v>200</v>
      </c>
      <c r="W51" s="13">
        <f t="shared" si="11"/>
        <v>242.6</v>
      </c>
      <c r="X51" s="15">
        <v>130</v>
      </c>
      <c r="Y51" s="16">
        <f t="shared" si="12"/>
        <v>7.4896949711459193</v>
      </c>
      <c r="Z51" s="13">
        <f t="shared" si="13"/>
        <v>3.6562242374278648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302</v>
      </c>
      <c r="AF51" s="13">
        <f>VLOOKUP(A:A,[1]TDSheet!$A:$AF,32,0)</f>
        <v>299.39999999999998</v>
      </c>
      <c r="AG51" s="13">
        <f>VLOOKUP(A:A,[1]TDSheet!$A:$AG,33,0)</f>
        <v>281.60000000000002</v>
      </c>
      <c r="AH51" s="13">
        <f>VLOOKUP(A:A,[3]TDSheet!$A:$D,4,0)</f>
        <v>194</v>
      </c>
      <c r="AI51" s="13">
        <f>VLOOKUP(A:A,[1]TDSheet!$A:$AI,35,0)</f>
        <v>0</v>
      </c>
      <c r="AJ51" s="13">
        <f t="shared" si="14"/>
        <v>80</v>
      </c>
      <c r="AK51" s="13">
        <f t="shared" si="15"/>
        <v>52</v>
      </c>
      <c r="AL51" s="13"/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33.012999999999998</v>
      </c>
      <c r="D52" s="8">
        <v>1296.922</v>
      </c>
      <c r="E52" s="8">
        <v>708.06799999999998</v>
      </c>
      <c r="F52" s="8">
        <v>615.11500000000001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753.34699999999998</v>
      </c>
      <c r="K52" s="13">
        <f t="shared" si="10"/>
        <v>-45.278999999999996</v>
      </c>
      <c r="L52" s="13">
        <f>VLOOKUP(A:A,[1]TDSheet!$A:$L,12,0)</f>
        <v>0</v>
      </c>
      <c r="M52" s="13">
        <f>VLOOKUP(A:A,[1]TDSheet!$A:$M,13,0)</f>
        <v>100</v>
      </c>
      <c r="N52" s="13">
        <f>VLOOKUP(A:A,[1]TDSheet!$A:$X,24,0)</f>
        <v>150</v>
      </c>
      <c r="O52" s="13"/>
      <c r="P52" s="13"/>
      <c r="Q52" s="13"/>
      <c r="R52" s="13"/>
      <c r="S52" s="13"/>
      <c r="T52" s="13"/>
      <c r="U52" s="13"/>
      <c r="V52" s="15">
        <v>250</v>
      </c>
      <c r="W52" s="13">
        <f t="shared" si="11"/>
        <v>141.61359999999999</v>
      </c>
      <c r="X52" s="15">
        <v>150</v>
      </c>
      <c r="Y52" s="16">
        <f t="shared" si="12"/>
        <v>8.9335699396103205</v>
      </c>
      <c r="Z52" s="13">
        <f t="shared" si="13"/>
        <v>4.3436153024850723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75.669399999999996</v>
      </c>
      <c r="AF52" s="13">
        <f>VLOOKUP(A:A,[1]TDSheet!$A:$AF,32,0)</f>
        <v>59.508000000000003</v>
      </c>
      <c r="AG52" s="13">
        <f>VLOOKUP(A:A,[1]TDSheet!$A:$AG,33,0)</f>
        <v>70.16040000000001</v>
      </c>
      <c r="AH52" s="13">
        <f>VLOOKUP(A:A,[3]TDSheet!$A:$D,4,0)</f>
        <v>216.524</v>
      </c>
      <c r="AI52" s="13" t="str">
        <f>VLOOKUP(A:A,[1]TDSheet!$A:$AI,35,0)</f>
        <v>жц140</v>
      </c>
      <c r="AJ52" s="13">
        <f t="shared" si="14"/>
        <v>250</v>
      </c>
      <c r="AK52" s="13">
        <f t="shared" si="15"/>
        <v>150</v>
      </c>
      <c r="AL52" s="13"/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469.53199999999998</v>
      </c>
      <c r="D53" s="8">
        <v>1954.0930000000001</v>
      </c>
      <c r="E53" s="8">
        <v>802.58</v>
      </c>
      <c r="F53" s="8">
        <v>1614.364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792.9</v>
      </c>
      <c r="K53" s="13">
        <f t="shared" si="10"/>
        <v>9.6800000000000637</v>
      </c>
      <c r="L53" s="13">
        <f>VLOOKUP(A:A,[1]TDSheet!$A:$L,12,0)</f>
        <v>0</v>
      </c>
      <c r="M53" s="13">
        <f>VLOOKUP(A:A,[1]TDSheet!$A:$M,13,0)</f>
        <v>200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/>
      <c r="W53" s="13">
        <f t="shared" si="11"/>
        <v>160.51600000000002</v>
      </c>
      <c r="X53" s="15"/>
      <c r="Y53" s="16">
        <f t="shared" si="12"/>
        <v>11.926312641730417</v>
      </c>
      <c r="Z53" s="13">
        <f t="shared" si="13"/>
        <v>10.05734007824765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241.7122</v>
      </c>
      <c r="AF53" s="13">
        <f>VLOOKUP(A:A,[1]TDSheet!$A:$AF,32,0)</f>
        <v>227.77280000000002</v>
      </c>
      <c r="AG53" s="13">
        <f>VLOOKUP(A:A,[1]TDSheet!$A:$AG,33,0)</f>
        <v>238.5532</v>
      </c>
      <c r="AH53" s="13">
        <f>VLOOKUP(A:A,[3]TDSheet!$A:$D,4,0)</f>
        <v>139.52199999999999</v>
      </c>
      <c r="AI53" s="13" t="str">
        <f>VLOOKUP(A:A,[1]TDSheet!$A:$AI,35,0)</f>
        <v>октяб</v>
      </c>
      <c r="AJ53" s="13">
        <f t="shared" si="14"/>
        <v>0</v>
      </c>
      <c r="AK53" s="13">
        <f t="shared" si="15"/>
        <v>0</v>
      </c>
      <c r="AL53" s="13"/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9.6199999999999992</v>
      </c>
      <c r="D54" s="8">
        <v>36.069000000000003</v>
      </c>
      <c r="E54" s="8">
        <v>39.168999999999997</v>
      </c>
      <c r="F54" s="8">
        <v>6.52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40.6</v>
      </c>
      <c r="K54" s="13">
        <f t="shared" si="10"/>
        <v>-1.4310000000000045</v>
      </c>
      <c r="L54" s="13">
        <f>VLOOKUP(A:A,[1]TDSheet!$A:$L,12,0)</f>
        <v>0</v>
      </c>
      <c r="M54" s="13">
        <f>VLOOKUP(A:A,[1]TDSheet!$A:$M,13,0)</f>
        <v>10</v>
      </c>
      <c r="N54" s="13">
        <f>VLOOKUP(A:A,[1]TDSheet!$A:$X,24,0)</f>
        <v>20</v>
      </c>
      <c r="O54" s="13"/>
      <c r="P54" s="13"/>
      <c r="Q54" s="13"/>
      <c r="R54" s="13"/>
      <c r="S54" s="13"/>
      <c r="T54" s="13"/>
      <c r="U54" s="13"/>
      <c r="V54" s="15">
        <v>20</v>
      </c>
      <c r="W54" s="13">
        <f t="shared" si="11"/>
        <v>7.8337999999999992</v>
      </c>
      <c r="X54" s="15">
        <v>10</v>
      </c>
      <c r="Y54" s="16">
        <f t="shared" si="12"/>
        <v>8.491409022441216</v>
      </c>
      <c r="Z54" s="13">
        <f t="shared" si="13"/>
        <v>0.83229084224769589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3.3231999999999999</v>
      </c>
      <c r="AF54" s="13">
        <f>VLOOKUP(A:A,[1]TDSheet!$A:$AF,32,0)</f>
        <v>4.8218000000000005</v>
      </c>
      <c r="AG54" s="13">
        <f>VLOOKUP(A:A,[1]TDSheet!$A:$AG,33,0)</f>
        <v>4.2051999999999996</v>
      </c>
      <c r="AH54" s="13">
        <f>VLOOKUP(A:A,[3]TDSheet!$A:$D,4,0)</f>
        <v>9.5679999999999996</v>
      </c>
      <c r="AI54" s="13">
        <f>VLOOKUP(A:A,[1]TDSheet!$A:$AI,35,0)</f>
        <v>0</v>
      </c>
      <c r="AJ54" s="13">
        <f t="shared" si="14"/>
        <v>20</v>
      </c>
      <c r="AK54" s="13">
        <f t="shared" si="15"/>
        <v>10</v>
      </c>
      <c r="AL54" s="13"/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1311.9459999999999</v>
      </c>
      <c r="D55" s="8">
        <v>5566.3329999999996</v>
      </c>
      <c r="E55" s="8">
        <v>4232.3779999999997</v>
      </c>
      <c r="F55" s="8">
        <v>2607.366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4238.6559999999999</v>
      </c>
      <c r="K55" s="13">
        <f t="shared" si="10"/>
        <v>-6.2780000000002474</v>
      </c>
      <c r="L55" s="13">
        <f>VLOOKUP(A:A,[1]TDSheet!$A:$L,12,0)</f>
        <v>900</v>
      </c>
      <c r="M55" s="13">
        <f>VLOOKUP(A:A,[1]TDSheet!$A:$M,13,0)</f>
        <v>1000</v>
      </c>
      <c r="N55" s="13">
        <f>VLOOKUP(A:A,[1]TDSheet!$A:$X,24,0)</f>
        <v>200</v>
      </c>
      <c r="O55" s="13"/>
      <c r="P55" s="13"/>
      <c r="Q55" s="13"/>
      <c r="R55" s="13"/>
      <c r="S55" s="13"/>
      <c r="T55" s="13"/>
      <c r="U55" s="13"/>
      <c r="V55" s="15">
        <v>1100</v>
      </c>
      <c r="W55" s="13">
        <f t="shared" si="11"/>
        <v>846.47559999999999</v>
      </c>
      <c r="X55" s="15">
        <v>600</v>
      </c>
      <c r="Y55" s="16">
        <f t="shared" si="12"/>
        <v>7.5694633135320144</v>
      </c>
      <c r="Z55" s="13">
        <f t="shared" si="13"/>
        <v>3.0802612621084413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923.68320000000006</v>
      </c>
      <c r="AF55" s="13">
        <f>VLOOKUP(A:A,[1]TDSheet!$A:$AF,32,0)</f>
        <v>904.60799999999995</v>
      </c>
      <c r="AG55" s="13">
        <f>VLOOKUP(A:A,[1]TDSheet!$A:$AG,33,0)</f>
        <v>886.07540000000006</v>
      </c>
      <c r="AH55" s="13">
        <f>VLOOKUP(A:A,[3]TDSheet!$A:$D,4,0)</f>
        <v>1001.495</v>
      </c>
      <c r="AI55" s="13" t="str">
        <f>VLOOKUP(A:A,[1]TDSheet!$A:$AI,35,0)</f>
        <v>октяб</v>
      </c>
      <c r="AJ55" s="13">
        <f t="shared" si="14"/>
        <v>1100</v>
      </c>
      <c r="AK55" s="13">
        <f t="shared" si="15"/>
        <v>600</v>
      </c>
      <c r="AL55" s="13"/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2587</v>
      </c>
      <c r="D56" s="8">
        <v>7174</v>
      </c>
      <c r="E56" s="8">
        <v>3103</v>
      </c>
      <c r="F56" s="18">
        <v>3505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3167</v>
      </c>
      <c r="K56" s="13">
        <f t="shared" si="10"/>
        <v>-64</v>
      </c>
      <c r="L56" s="13">
        <f>VLOOKUP(A:A,[1]TDSheet!$A:$L,12,0)</f>
        <v>0</v>
      </c>
      <c r="M56" s="13">
        <f>VLOOKUP(A:A,[1]TDSheet!$A:$M,13,0)</f>
        <v>0</v>
      </c>
      <c r="N56" s="13">
        <f>VLOOKUP(A:A,[1]TDSheet!$A:$X,24,0)</f>
        <v>300</v>
      </c>
      <c r="O56" s="13"/>
      <c r="P56" s="13"/>
      <c r="Q56" s="13"/>
      <c r="R56" s="13"/>
      <c r="S56" s="13"/>
      <c r="T56" s="13"/>
      <c r="U56" s="13"/>
      <c r="V56" s="15">
        <v>500</v>
      </c>
      <c r="W56" s="13">
        <f t="shared" si="11"/>
        <v>620.6</v>
      </c>
      <c r="X56" s="15">
        <v>300</v>
      </c>
      <c r="Y56" s="16">
        <f t="shared" si="12"/>
        <v>7.4202384788913953</v>
      </c>
      <c r="Z56" s="13">
        <f t="shared" si="13"/>
        <v>5.6477602320335158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1094.8</v>
      </c>
      <c r="AF56" s="13">
        <f>VLOOKUP(A:A,[1]TDSheet!$A:$AF,32,0)</f>
        <v>1068.4000000000001</v>
      </c>
      <c r="AG56" s="13">
        <f>VLOOKUP(A:A,[1]TDSheet!$A:$AG,33,0)</f>
        <v>1078.8</v>
      </c>
      <c r="AH56" s="13">
        <f>VLOOKUP(A:A,[3]TDSheet!$A:$D,4,0)</f>
        <v>623</v>
      </c>
      <c r="AI56" s="13" t="str">
        <f>VLOOKUP(A:A,[1]TDSheet!$A:$AI,35,0)</f>
        <v>оконч</v>
      </c>
      <c r="AJ56" s="13">
        <f t="shared" si="14"/>
        <v>225</v>
      </c>
      <c r="AK56" s="13">
        <f t="shared" si="15"/>
        <v>135</v>
      </c>
      <c r="AL56" s="13"/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1901</v>
      </c>
      <c r="D57" s="8">
        <v>4713</v>
      </c>
      <c r="E57" s="8">
        <v>4651</v>
      </c>
      <c r="F57" s="8">
        <v>1899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4738</v>
      </c>
      <c r="K57" s="13">
        <f t="shared" si="10"/>
        <v>-87</v>
      </c>
      <c r="L57" s="13">
        <f>VLOOKUP(A:A,[1]TDSheet!$A:$L,12,0)</f>
        <v>1100</v>
      </c>
      <c r="M57" s="13">
        <f>VLOOKUP(A:A,[1]TDSheet!$A:$M,13,0)</f>
        <v>1000</v>
      </c>
      <c r="N57" s="13">
        <f>VLOOKUP(A:A,[1]TDSheet!$A:$X,24,0)</f>
        <v>1000</v>
      </c>
      <c r="O57" s="13"/>
      <c r="P57" s="13"/>
      <c r="Q57" s="13"/>
      <c r="R57" s="13"/>
      <c r="S57" s="13"/>
      <c r="T57" s="13"/>
      <c r="U57" s="13"/>
      <c r="V57" s="15">
        <v>1000</v>
      </c>
      <c r="W57" s="13">
        <f t="shared" si="11"/>
        <v>880.2</v>
      </c>
      <c r="X57" s="15">
        <v>600</v>
      </c>
      <c r="Y57" s="16">
        <f t="shared" si="12"/>
        <v>7.4971597364235398</v>
      </c>
      <c r="Z57" s="13">
        <f t="shared" si="13"/>
        <v>2.1574642126789363</v>
      </c>
      <c r="AA57" s="13"/>
      <c r="AB57" s="13"/>
      <c r="AC57" s="13"/>
      <c r="AD57" s="13">
        <f>VLOOKUP(A:A,[1]TDSheet!$A:$AD,30,0)</f>
        <v>250</v>
      </c>
      <c r="AE57" s="13">
        <f>VLOOKUP(A:A,[1]TDSheet!$A:$AE,31,0)</f>
        <v>821.4</v>
      </c>
      <c r="AF57" s="13">
        <f>VLOOKUP(A:A,[1]TDSheet!$A:$AF,32,0)</f>
        <v>934.2</v>
      </c>
      <c r="AG57" s="13">
        <f>VLOOKUP(A:A,[1]TDSheet!$A:$AG,33,0)</f>
        <v>897.2</v>
      </c>
      <c r="AH57" s="13">
        <f>VLOOKUP(A:A,[3]TDSheet!$A:$D,4,0)</f>
        <v>901</v>
      </c>
      <c r="AI57" s="13" t="str">
        <f>VLOOKUP(A:A,[1]TDSheet!$A:$AI,35,0)</f>
        <v>оконч</v>
      </c>
      <c r="AJ57" s="13">
        <f t="shared" si="14"/>
        <v>450</v>
      </c>
      <c r="AK57" s="13">
        <f t="shared" si="15"/>
        <v>270</v>
      </c>
      <c r="AL57" s="13"/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523</v>
      </c>
      <c r="D58" s="8">
        <v>2335</v>
      </c>
      <c r="E58" s="8">
        <v>1820</v>
      </c>
      <c r="F58" s="8">
        <v>1021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1844</v>
      </c>
      <c r="K58" s="13">
        <f t="shared" si="10"/>
        <v>-24</v>
      </c>
      <c r="L58" s="13">
        <f>VLOOKUP(A:A,[1]TDSheet!$A:$L,12,0)</f>
        <v>0</v>
      </c>
      <c r="M58" s="13">
        <f>VLOOKUP(A:A,[1]TDSheet!$A:$M,13,0)</f>
        <v>300</v>
      </c>
      <c r="N58" s="13">
        <f>VLOOKUP(A:A,[1]TDSheet!$A:$X,24,0)</f>
        <v>600</v>
      </c>
      <c r="O58" s="13"/>
      <c r="P58" s="13"/>
      <c r="Q58" s="13"/>
      <c r="R58" s="13"/>
      <c r="S58" s="13"/>
      <c r="T58" s="13"/>
      <c r="U58" s="13"/>
      <c r="V58" s="15">
        <v>550</v>
      </c>
      <c r="W58" s="13">
        <f t="shared" si="11"/>
        <v>364</v>
      </c>
      <c r="X58" s="15">
        <v>400</v>
      </c>
      <c r="Y58" s="16">
        <f t="shared" si="12"/>
        <v>7.8873626373626378</v>
      </c>
      <c r="Z58" s="13">
        <f t="shared" si="13"/>
        <v>2.8049450549450547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265.60000000000002</v>
      </c>
      <c r="AF58" s="13">
        <f>VLOOKUP(A:A,[1]TDSheet!$A:$AF,32,0)</f>
        <v>297.39999999999998</v>
      </c>
      <c r="AG58" s="13">
        <f>VLOOKUP(A:A,[1]TDSheet!$A:$AG,33,0)</f>
        <v>287.39999999999998</v>
      </c>
      <c r="AH58" s="13">
        <f>VLOOKUP(A:A,[3]TDSheet!$A:$D,4,0)</f>
        <v>412</v>
      </c>
      <c r="AI58" s="13" t="str">
        <f>VLOOKUP(A:A,[1]TDSheet!$A:$AI,35,0)</f>
        <v>оконч,жц200</v>
      </c>
      <c r="AJ58" s="13">
        <f t="shared" si="14"/>
        <v>247.5</v>
      </c>
      <c r="AK58" s="13">
        <f t="shared" si="15"/>
        <v>180</v>
      </c>
      <c r="AL58" s="13"/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204</v>
      </c>
      <c r="D59" s="8">
        <v>531</v>
      </c>
      <c r="E59" s="8">
        <v>393</v>
      </c>
      <c r="F59" s="8">
        <v>335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411</v>
      </c>
      <c r="K59" s="13">
        <f t="shared" si="10"/>
        <v>-18</v>
      </c>
      <c r="L59" s="13">
        <f>VLOOKUP(A:A,[1]TDSheet!$A:$L,12,0)</f>
        <v>0</v>
      </c>
      <c r="M59" s="13">
        <f>VLOOKUP(A:A,[1]TDSheet!$A:$M,13,0)</f>
        <v>100</v>
      </c>
      <c r="N59" s="13">
        <f>VLOOKUP(A:A,[1]TDSheet!$A:$X,24,0)</f>
        <v>80</v>
      </c>
      <c r="O59" s="13"/>
      <c r="P59" s="13"/>
      <c r="Q59" s="13"/>
      <c r="R59" s="13"/>
      <c r="S59" s="13"/>
      <c r="T59" s="13"/>
      <c r="U59" s="13"/>
      <c r="V59" s="15">
        <v>40</v>
      </c>
      <c r="W59" s="13">
        <f t="shared" si="11"/>
        <v>78.599999999999994</v>
      </c>
      <c r="X59" s="15">
        <v>40</v>
      </c>
      <c r="Y59" s="16">
        <f t="shared" si="12"/>
        <v>7.5699745547073798</v>
      </c>
      <c r="Z59" s="13">
        <f t="shared" si="13"/>
        <v>4.2620865139949116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125.2</v>
      </c>
      <c r="AF59" s="13">
        <f>VLOOKUP(A:A,[1]TDSheet!$A:$AF,32,0)</f>
        <v>106.4</v>
      </c>
      <c r="AG59" s="13">
        <f>VLOOKUP(A:A,[1]TDSheet!$A:$AG,33,0)</f>
        <v>95.6</v>
      </c>
      <c r="AH59" s="13">
        <f>VLOOKUP(A:A,[3]TDSheet!$A:$D,4,0)</f>
        <v>52</v>
      </c>
      <c r="AI59" s="13">
        <f>VLOOKUP(A:A,[1]TDSheet!$A:$AI,35,0)</f>
        <v>0</v>
      </c>
      <c r="AJ59" s="13">
        <f t="shared" si="14"/>
        <v>16</v>
      </c>
      <c r="AK59" s="13">
        <f t="shared" si="15"/>
        <v>16</v>
      </c>
      <c r="AL59" s="13"/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212</v>
      </c>
      <c r="D60" s="8">
        <v>279</v>
      </c>
      <c r="E60" s="8">
        <v>352</v>
      </c>
      <c r="F60" s="8">
        <v>135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360</v>
      </c>
      <c r="K60" s="13">
        <f t="shared" si="10"/>
        <v>-8</v>
      </c>
      <c r="L60" s="13">
        <f>VLOOKUP(A:A,[1]TDSheet!$A:$L,12,0)</f>
        <v>80</v>
      </c>
      <c r="M60" s="13">
        <f>VLOOKUP(A:A,[1]TDSheet!$A:$M,13,0)</f>
        <v>80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3"/>
      <c r="V60" s="15">
        <v>90</v>
      </c>
      <c r="W60" s="13">
        <f t="shared" si="11"/>
        <v>70.400000000000006</v>
      </c>
      <c r="X60" s="15">
        <v>40</v>
      </c>
      <c r="Y60" s="16">
        <f t="shared" si="12"/>
        <v>7.4573863636363633</v>
      </c>
      <c r="Z60" s="13">
        <f t="shared" si="13"/>
        <v>1.9176136363636362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103.8</v>
      </c>
      <c r="AF60" s="13">
        <f>VLOOKUP(A:A,[1]TDSheet!$A:$AF,32,0)</f>
        <v>81.8</v>
      </c>
      <c r="AG60" s="13">
        <f>VLOOKUP(A:A,[1]TDSheet!$A:$AG,33,0)</f>
        <v>63.2</v>
      </c>
      <c r="AH60" s="13">
        <f>VLOOKUP(A:A,[3]TDSheet!$A:$D,4,0)</f>
        <v>61</v>
      </c>
      <c r="AI60" s="13">
        <f>VLOOKUP(A:A,[1]TDSheet!$A:$AI,35,0)</f>
        <v>0</v>
      </c>
      <c r="AJ60" s="13">
        <f t="shared" si="14"/>
        <v>36</v>
      </c>
      <c r="AK60" s="13">
        <f t="shared" si="15"/>
        <v>16</v>
      </c>
      <c r="AL60" s="13"/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272.178</v>
      </c>
      <c r="D61" s="8">
        <v>1119.4680000000001</v>
      </c>
      <c r="E61" s="8">
        <v>844.68899999999996</v>
      </c>
      <c r="F61" s="8">
        <v>536.16499999999996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859.79600000000005</v>
      </c>
      <c r="K61" s="13">
        <f t="shared" si="10"/>
        <v>-15.107000000000085</v>
      </c>
      <c r="L61" s="13">
        <f>VLOOKUP(A:A,[1]TDSheet!$A:$L,12,0)</f>
        <v>0</v>
      </c>
      <c r="M61" s="13">
        <f>VLOOKUP(A:A,[1]TDSheet!$A:$M,13,0)</f>
        <v>200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5">
        <v>220</v>
      </c>
      <c r="W61" s="13">
        <f t="shared" si="11"/>
        <v>168.93779999999998</v>
      </c>
      <c r="X61" s="15">
        <v>100</v>
      </c>
      <c r="Y61" s="16">
        <f t="shared" si="12"/>
        <v>7.4356656710339548</v>
      </c>
      <c r="Z61" s="13">
        <f t="shared" si="13"/>
        <v>3.1737420518084174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180.03059999999999</v>
      </c>
      <c r="AF61" s="13">
        <f>VLOOKUP(A:A,[1]TDSheet!$A:$AF,32,0)</f>
        <v>158.96780000000001</v>
      </c>
      <c r="AG61" s="13">
        <f>VLOOKUP(A:A,[1]TDSheet!$A:$AG,33,0)</f>
        <v>177.6302</v>
      </c>
      <c r="AH61" s="13">
        <f>VLOOKUP(A:A,[3]TDSheet!$A:$D,4,0)</f>
        <v>179.73500000000001</v>
      </c>
      <c r="AI61" s="13">
        <f>VLOOKUP(A:A,[1]TDSheet!$A:$AI,35,0)</f>
        <v>0</v>
      </c>
      <c r="AJ61" s="13">
        <f t="shared" si="14"/>
        <v>220</v>
      </c>
      <c r="AK61" s="13">
        <f t="shared" si="15"/>
        <v>100</v>
      </c>
      <c r="AL61" s="13"/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862</v>
      </c>
      <c r="D62" s="8">
        <v>6</v>
      </c>
      <c r="E62" s="8">
        <v>654</v>
      </c>
      <c r="F62" s="8">
        <v>202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689</v>
      </c>
      <c r="K62" s="13">
        <f t="shared" si="10"/>
        <v>-35</v>
      </c>
      <c r="L62" s="13">
        <f>VLOOKUP(A:A,[1]TDSheet!$A:$L,12,0)</f>
        <v>500</v>
      </c>
      <c r="M62" s="13">
        <f>VLOOKUP(A:A,[1]TDSheet!$A:$M,13,0)</f>
        <v>0</v>
      </c>
      <c r="N62" s="13">
        <f>VLOOKUP(A:A,[1]TDSheet!$A:$X,24,0)</f>
        <v>1000</v>
      </c>
      <c r="O62" s="13"/>
      <c r="P62" s="13"/>
      <c r="Q62" s="13"/>
      <c r="R62" s="13"/>
      <c r="S62" s="13"/>
      <c r="T62" s="13"/>
      <c r="U62" s="13"/>
      <c r="V62" s="15"/>
      <c r="W62" s="13">
        <f t="shared" si="11"/>
        <v>130.80000000000001</v>
      </c>
      <c r="X62" s="15"/>
      <c r="Y62" s="16">
        <f t="shared" si="12"/>
        <v>13.01223241590214</v>
      </c>
      <c r="Z62" s="13">
        <f t="shared" si="13"/>
        <v>1.5443425076452597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160.4</v>
      </c>
      <c r="AF62" s="13">
        <f>VLOOKUP(A:A,[1]TDSheet!$A:$AF,32,0)</f>
        <v>122.8</v>
      </c>
      <c r="AG62" s="13">
        <f>VLOOKUP(A:A,[1]TDSheet!$A:$AG,33,0)</f>
        <v>112.4</v>
      </c>
      <c r="AH62" s="13">
        <f>VLOOKUP(A:A,[3]TDSheet!$A:$D,4,0)</f>
        <v>137</v>
      </c>
      <c r="AI62" s="13">
        <f>VLOOKUP(A:A,[1]TDSheet!$A:$AI,35,0)</f>
        <v>0</v>
      </c>
      <c r="AJ62" s="13">
        <f t="shared" si="14"/>
        <v>0</v>
      </c>
      <c r="AK62" s="13">
        <f t="shared" si="15"/>
        <v>0</v>
      </c>
      <c r="AL62" s="13"/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59.704000000000001</v>
      </c>
      <c r="D63" s="8">
        <v>1187.625</v>
      </c>
      <c r="E63" s="8">
        <v>693.529</v>
      </c>
      <c r="F63" s="8">
        <v>532.33699999999999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819.63699999999994</v>
      </c>
      <c r="K63" s="13">
        <f t="shared" si="10"/>
        <v>-126.10799999999995</v>
      </c>
      <c r="L63" s="13">
        <f>VLOOKUP(A:A,[1]TDSheet!$A:$L,12,0)</f>
        <v>100</v>
      </c>
      <c r="M63" s="13">
        <f>VLOOKUP(A:A,[1]TDSheet!$A:$M,13,0)</f>
        <v>200</v>
      </c>
      <c r="N63" s="13">
        <f>VLOOKUP(A:A,[1]TDSheet!$A:$X,24,0)</f>
        <v>200</v>
      </c>
      <c r="O63" s="13"/>
      <c r="P63" s="13"/>
      <c r="Q63" s="13"/>
      <c r="R63" s="13"/>
      <c r="S63" s="13"/>
      <c r="T63" s="13"/>
      <c r="U63" s="13"/>
      <c r="V63" s="15">
        <v>200</v>
      </c>
      <c r="W63" s="13">
        <f t="shared" si="11"/>
        <v>138.70580000000001</v>
      </c>
      <c r="X63" s="15">
        <v>200</v>
      </c>
      <c r="Y63" s="16">
        <f t="shared" si="12"/>
        <v>10.326439125112287</v>
      </c>
      <c r="Z63" s="13">
        <f t="shared" si="13"/>
        <v>3.8378856543850364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43.049599999999998</v>
      </c>
      <c r="AF63" s="13">
        <f>VLOOKUP(A:A,[1]TDSheet!$A:$AF,32,0)</f>
        <v>42.587800000000001</v>
      </c>
      <c r="AG63" s="13">
        <f>VLOOKUP(A:A,[1]TDSheet!$A:$AG,33,0)</f>
        <v>45.511600000000001</v>
      </c>
      <c r="AH63" s="13">
        <f>VLOOKUP(A:A,[3]TDSheet!$A:$D,4,0)</f>
        <v>201.797</v>
      </c>
      <c r="AI63" s="13" t="str">
        <f>VLOOKUP(A:A,[1]TDSheet!$A:$AI,35,0)</f>
        <v>жц200</v>
      </c>
      <c r="AJ63" s="13">
        <f t="shared" si="14"/>
        <v>200</v>
      </c>
      <c r="AK63" s="13">
        <f t="shared" si="15"/>
        <v>200</v>
      </c>
      <c r="AL63" s="13"/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1329</v>
      </c>
      <c r="D64" s="8">
        <v>3752</v>
      </c>
      <c r="E64" s="8">
        <v>3534</v>
      </c>
      <c r="F64" s="8">
        <v>1491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3584</v>
      </c>
      <c r="K64" s="13">
        <f t="shared" si="10"/>
        <v>-50</v>
      </c>
      <c r="L64" s="13">
        <f>VLOOKUP(A:A,[1]TDSheet!$A:$L,12,0)</f>
        <v>50</v>
      </c>
      <c r="M64" s="13">
        <f>VLOOKUP(A:A,[1]TDSheet!$A:$M,13,0)</f>
        <v>500</v>
      </c>
      <c r="N64" s="13">
        <f>VLOOKUP(A:A,[1]TDSheet!$A:$X,24,0)</f>
        <v>600</v>
      </c>
      <c r="O64" s="13"/>
      <c r="P64" s="13"/>
      <c r="Q64" s="13"/>
      <c r="R64" s="13"/>
      <c r="S64" s="13"/>
      <c r="T64" s="13"/>
      <c r="U64" s="13"/>
      <c r="V64" s="15">
        <v>1000</v>
      </c>
      <c r="W64" s="13">
        <f t="shared" si="11"/>
        <v>586.79999999999995</v>
      </c>
      <c r="X64" s="15">
        <v>700</v>
      </c>
      <c r="Y64" s="16">
        <f t="shared" si="12"/>
        <v>7.3977505112474446</v>
      </c>
      <c r="Z64" s="13">
        <f t="shared" si="13"/>
        <v>2.5408997955010229</v>
      </c>
      <c r="AA64" s="13"/>
      <c r="AB64" s="13"/>
      <c r="AC64" s="13"/>
      <c r="AD64" s="13">
        <f>VLOOKUP(A:A,[1]TDSheet!$A:$AD,30,0)</f>
        <v>600</v>
      </c>
      <c r="AE64" s="13">
        <f>VLOOKUP(A:A,[1]TDSheet!$A:$AE,31,0)</f>
        <v>701.6</v>
      </c>
      <c r="AF64" s="13">
        <f>VLOOKUP(A:A,[1]TDSheet!$A:$AF,32,0)</f>
        <v>663.6</v>
      </c>
      <c r="AG64" s="13">
        <f>VLOOKUP(A:A,[1]TDSheet!$A:$AG,33,0)</f>
        <v>587.20000000000005</v>
      </c>
      <c r="AH64" s="13">
        <f>VLOOKUP(A:A,[3]TDSheet!$A:$D,4,0)</f>
        <v>811</v>
      </c>
      <c r="AI64" s="13">
        <f>VLOOKUP(A:A,[1]TDSheet!$A:$AI,35,0)</f>
        <v>0</v>
      </c>
      <c r="AJ64" s="13">
        <f t="shared" si="14"/>
        <v>400</v>
      </c>
      <c r="AK64" s="13">
        <f t="shared" si="15"/>
        <v>280</v>
      </c>
      <c r="AL64" s="13"/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1506</v>
      </c>
      <c r="D65" s="8">
        <v>2189</v>
      </c>
      <c r="E65" s="8">
        <v>2487</v>
      </c>
      <c r="F65" s="8">
        <v>1151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2538</v>
      </c>
      <c r="K65" s="13">
        <f t="shared" si="10"/>
        <v>-51</v>
      </c>
      <c r="L65" s="13">
        <f>VLOOKUP(A:A,[1]TDSheet!$A:$L,12,0)</f>
        <v>100</v>
      </c>
      <c r="M65" s="13">
        <f>VLOOKUP(A:A,[1]TDSheet!$A:$M,13,0)</f>
        <v>450</v>
      </c>
      <c r="N65" s="13">
        <f>VLOOKUP(A:A,[1]TDSheet!$A:$X,24,0)</f>
        <v>600</v>
      </c>
      <c r="O65" s="13"/>
      <c r="P65" s="13"/>
      <c r="Q65" s="13"/>
      <c r="R65" s="13"/>
      <c r="S65" s="13"/>
      <c r="T65" s="13"/>
      <c r="U65" s="13"/>
      <c r="V65" s="15">
        <v>900</v>
      </c>
      <c r="W65" s="13">
        <f t="shared" si="11"/>
        <v>497.4</v>
      </c>
      <c r="X65" s="15">
        <v>500</v>
      </c>
      <c r="Y65" s="16">
        <f t="shared" si="12"/>
        <v>7.4406915963007645</v>
      </c>
      <c r="Z65" s="13">
        <f t="shared" si="13"/>
        <v>2.3140329714515482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634</v>
      </c>
      <c r="AF65" s="13">
        <f>VLOOKUP(A:A,[1]TDSheet!$A:$AF,32,0)</f>
        <v>612.4</v>
      </c>
      <c r="AG65" s="13">
        <f>VLOOKUP(A:A,[1]TDSheet!$A:$AG,33,0)</f>
        <v>482.6</v>
      </c>
      <c r="AH65" s="13">
        <f>VLOOKUP(A:A,[3]TDSheet!$A:$D,4,0)</f>
        <v>649</v>
      </c>
      <c r="AI65" s="13">
        <f>VLOOKUP(A:A,[1]TDSheet!$A:$AI,35,0)</f>
        <v>0</v>
      </c>
      <c r="AJ65" s="13">
        <f t="shared" si="14"/>
        <v>360</v>
      </c>
      <c r="AK65" s="13">
        <f t="shared" si="15"/>
        <v>200</v>
      </c>
      <c r="AL65" s="13"/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217.81899999999999</v>
      </c>
      <c r="D66" s="8">
        <v>536.39099999999996</v>
      </c>
      <c r="E66" s="8">
        <v>571.98299999999995</v>
      </c>
      <c r="F66" s="8">
        <v>177.62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572.178</v>
      </c>
      <c r="K66" s="13">
        <f t="shared" si="10"/>
        <v>-0.19500000000005002</v>
      </c>
      <c r="L66" s="13">
        <f>VLOOKUP(A:A,[1]TDSheet!$A:$L,12,0)</f>
        <v>150</v>
      </c>
      <c r="M66" s="13">
        <f>VLOOKUP(A:A,[1]TDSheet!$A:$M,13,0)</f>
        <v>150</v>
      </c>
      <c r="N66" s="13">
        <f>VLOOKUP(A:A,[1]TDSheet!$A:$X,24,0)</f>
        <v>200</v>
      </c>
      <c r="O66" s="13"/>
      <c r="P66" s="13"/>
      <c r="Q66" s="13"/>
      <c r="R66" s="13"/>
      <c r="S66" s="13"/>
      <c r="T66" s="13"/>
      <c r="U66" s="13"/>
      <c r="V66" s="15">
        <v>110</v>
      </c>
      <c r="W66" s="13">
        <f t="shared" si="11"/>
        <v>114.39659999999999</v>
      </c>
      <c r="X66" s="15">
        <v>70</v>
      </c>
      <c r="Y66" s="16">
        <f t="shared" si="12"/>
        <v>7.4969011316769913</v>
      </c>
      <c r="Z66" s="13">
        <f t="shared" si="13"/>
        <v>1.5526685233652051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113.4478</v>
      </c>
      <c r="AF66" s="13">
        <f>VLOOKUP(A:A,[1]TDSheet!$A:$AF,32,0)</f>
        <v>111.64320000000001</v>
      </c>
      <c r="AG66" s="13">
        <f>VLOOKUP(A:A,[1]TDSheet!$A:$AG,33,0)</f>
        <v>93.475800000000007</v>
      </c>
      <c r="AH66" s="13">
        <f>VLOOKUP(A:A,[3]TDSheet!$A:$D,4,0)</f>
        <v>122.517</v>
      </c>
      <c r="AI66" s="13">
        <f>VLOOKUP(A:A,[1]TDSheet!$A:$AI,35,0)</f>
        <v>0</v>
      </c>
      <c r="AJ66" s="13">
        <f t="shared" si="14"/>
        <v>110</v>
      </c>
      <c r="AK66" s="13">
        <f t="shared" si="15"/>
        <v>70</v>
      </c>
      <c r="AL66" s="13"/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91.632000000000005</v>
      </c>
      <c r="D67" s="8">
        <v>289.58199999999999</v>
      </c>
      <c r="E67" s="8">
        <v>246.81100000000001</v>
      </c>
      <c r="F67" s="8">
        <v>132.6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235.982</v>
      </c>
      <c r="K67" s="13">
        <f t="shared" si="10"/>
        <v>10.829000000000008</v>
      </c>
      <c r="L67" s="13">
        <f>VLOOKUP(A:A,[1]TDSheet!$A:$L,12,0)</f>
        <v>50</v>
      </c>
      <c r="M67" s="13">
        <f>VLOOKUP(A:A,[1]TDSheet!$A:$M,13,0)</f>
        <v>50</v>
      </c>
      <c r="N67" s="13">
        <f>VLOOKUP(A:A,[1]TDSheet!$A:$X,24,0)</f>
        <v>80</v>
      </c>
      <c r="O67" s="13"/>
      <c r="P67" s="13"/>
      <c r="Q67" s="13"/>
      <c r="R67" s="13"/>
      <c r="S67" s="13"/>
      <c r="T67" s="13"/>
      <c r="U67" s="13"/>
      <c r="V67" s="15">
        <v>30</v>
      </c>
      <c r="W67" s="13">
        <f t="shared" si="11"/>
        <v>49.362200000000001</v>
      </c>
      <c r="X67" s="15">
        <v>30</v>
      </c>
      <c r="Y67" s="16">
        <f t="shared" si="12"/>
        <v>7.548285935391859</v>
      </c>
      <c r="Z67" s="13">
        <f t="shared" si="13"/>
        <v>2.6862660092135275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52.587400000000002</v>
      </c>
      <c r="AF67" s="13">
        <f>VLOOKUP(A:A,[1]TDSheet!$A:$AF,32,0)</f>
        <v>49.446399999999997</v>
      </c>
      <c r="AG67" s="13">
        <f>VLOOKUP(A:A,[1]TDSheet!$A:$AG,33,0)</f>
        <v>48.9696</v>
      </c>
      <c r="AH67" s="13">
        <f>VLOOKUP(A:A,[3]TDSheet!$A:$D,4,0)</f>
        <v>44.048000000000002</v>
      </c>
      <c r="AI67" s="13">
        <f>VLOOKUP(A:A,[1]TDSheet!$A:$AI,35,0)</f>
        <v>0</v>
      </c>
      <c r="AJ67" s="13">
        <f t="shared" si="14"/>
        <v>30</v>
      </c>
      <c r="AK67" s="13">
        <f t="shared" si="15"/>
        <v>30</v>
      </c>
      <c r="AL67" s="13"/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434.65</v>
      </c>
      <c r="D68" s="8">
        <v>2534.1869999999999</v>
      </c>
      <c r="E68" s="8">
        <v>1919.877</v>
      </c>
      <c r="F68" s="8">
        <v>1034.691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1836.096</v>
      </c>
      <c r="K68" s="13">
        <f t="shared" si="10"/>
        <v>83.780999999999949</v>
      </c>
      <c r="L68" s="13">
        <f>VLOOKUP(A:A,[1]TDSheet!$A:$L,12,0)</f>
        <v>0</v>
      </c>
      <c r="M68" s="13">
        <f>VLOOKUP(A:A,[1]TDSheet!$A:$M,13,0)</f>
        <v>300</v>
      </c>
      <c r="N68" s="13">
        <f>VLOOKUP(A:A,[1]TDSheet!$A:$X,24,0)</f>
        <v>550</v>
      </c>
      <c r="O68" s="13"/>
      <c r="P68" s="13"/>
      <c r="Q68" s="13"/>
      <c r="R68" s="13"/>
      <c r="S68" s="13"/>
      <c r="T68" s="13"/>
      <c r="U68" s="13"/>
      <c r="V68" s="15">
        <v>600</v>
      </c>
      <c r="W68" s="13">
        <f t="shared" si="11"/>
        <v>383.97539999999998</v>
      </c>
      <c r="X68" s="15">
        <v>300</v>
      </c>
      <c r="Y68" s="16">
        <f t="shared" si="12"/>
        <v>7.2522640773341207</v>
      </c>
      <c r="Z68" s="13">
        <f t="shared" si="13"/>
        <v>2.6946804404657176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283.94479999999999</v>
      </c>
      <c r="AF68" s="13">
        <f>VLOOKUP(A:A,[1]TDSheet!$A:$AF,32,0)</f>
        <v>303.86599999999999</v>
      </c>
      <c r="AG68" s="13">
        <f>VLOOKUP(A:A,[1]TDSheet!$A:$AG,33,0)</f>
        <v>302.5034</v>
      </c>
      <c r="AH68" s="13">
        <f>VLOOKUP(A:A,[3]TDSheet!$A:$D,4,0)</f>
        <v>421.75299999999999</v>
      </c>
      <c r="AI68" s="13" t="str">
        <f>VLOOKUP(A:A,[1]TDSheet!$A:$AI,35,0)</f>
        <v>жц200</v>
      </c>
      <c r="AJ68" s="13">
        <f t="shared" si="14"/>
        <v>600</v>
      </c>
      <c r="AK68" s="13">
        <f t="shared" si="15"/>
        <v>300</v>
      </c>
      <c r="AL68" s="13"/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116.40300000000001</v>
      </c>
      <c r="D69" s="8">
        <v>261.88299999999998</v>
      </c>
      <c r="E69" s="8">
        <v>247.494</v>
      </c>
      <c r="F69" s="8">
        <v>128.07499999999999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330.00799999999998</v>
      </c>
      <c r="K69" s="13">
        <f t="shared" si="10"/>
        <v>-82.513999999999982</v>
      </c>
      <c r="L69" s="13">
        <f>VLOOKUP(A:A,[1]TDSheet!$A:$L,12,0)</f>
        <v>40</v>
      </c>
      <c r="M69" s="13">
        <f>VLOOKUP(A:A,[1]TDSheet!$A:$M,13,0)</f>
        <v>50</v>
      </c>
      <c r="N69" s="13">
        <f>VLOOKUP(A:A,[1]TDSheet!$A:$X,24,0)</f>
        <v>50</v>
      </c>
      <c r="O69" s="13"/>
      <c r="P69" s="13"/>
      <c r="Q69" s="13"/>
      <c r="R69" s="13"/>
      <c r="S69" s="13"/>
      <c r="T69" s="13"/>
      <c r="U69" s="13"/>
      <c r="V69" s="15">
        <v>70</v>
      </c>
      <c r="W69" s="13">
        <f t="shared" si="11"/>
        <v>49.498800000000003</v>
      </c>
      <c r="X69" s="15">
        <v>30</v>
      </c>
      <c r="Y69" s="16">
        <f t="shared" si="12"/>
        <v>7.4360388534671538</v>
      </c>
      <c r="Z69" s="13">
        <f t="shared" si="13"/>
        <v>2.5874364631061759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51.873000000000005</v>
      </c>
      <c r="AF69" s="13">
        <f>VLOOKUP(A:A,[1]TDSheet!$A:$AF,32,0)</f>
        <v>52.854399999999998</v>
      </c>
      <c r="AG69" s="13">
        <f>VLOOKUP(A:A,[1]TDSheet!$A:$AG,33,0)</f>
        <v>47.210799999999999</v>
      </c>
      <c r="AH69" s="13">
        <f>VLOOKUP(A:A,[3]TDSheet!$A:$D,4,0)</f>
        <v>65.088999999999999</v>
      </c>
      <c r="AI69" s="13">
        <f>VLOOKUP(A:A,[1]TDSheet!$A:$AI,35,0)</f>
        <v>0</v>
      </c>
      <c r="AJ69" s="13">
        <f t="shared" si="14"/>
        <v>70</v>
      </c>
      <c r="AK69" s="13">
        <f t="shared" si="15"/>
        <v>30</v>
      </c>
      <c r="AL69" s="13"/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71</v>
      </c>
      <c r="D70" s="8">
        <v>154</v>
      </c>
      <c r="E70" s="8">
        <v>134</v>
      </c>
      <c r="F70" s="8">
        <v>89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142</v>
      </c>
      <c r="K70" s="13">
        <f t="shared" si="10"/>
        <v>-8</v>
      </c>
      <c r="L70" s="13">
        <f>VLOOKUP(A:A,[1]TDSheet!$A:$L,12,0)</f>
        <v>0</v>
      </c>
      <c r="M70" s="13">
        <f>VLOOKUP(A:A,[1]TDSheet!$A:$M,13,0)</f>
        <v>30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3"/>
      <c r="V70" s="15">
        <v>40</v>
      </c>
      <c r="W70" s="13">
        <f t="shared" si="11"/>
        <v>26.8</v>
      </c>
      <c r="X70" s="15">
        <v>20</v>
      </c>
      <c r="Y70" s="16">
        <f t="shared" si="12"/>
        <v>7.7985074626865671</v>
      </c>
      <c r="Z70" s="13">
        <f t="shared" si="13"/>
        <v>3.3208955223880596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22.8</v>
      </c>
      <c r="AF70" s="13">
        <f>VLOOKUP(A:A,[1]TDSheet!$A:$AF,32,0)</f>
        <v>29.6</v>
      </c>
      <c r="AG70" s="13">
        <f>VLOOKUP(A:A,[1]TDSheet!$A:$AG,33,0)</f>
        <v>27.8</v>
      </c>
      <c r="AH70" s="13">
        <f>VLOOKUP(A:A,[3]TDSheet!$A:$D,4,0)</f>
        <v>29</v>
      </c>
      <c r="AI70" s="13">
        <f>VLOOKUP(A:A,[1]TDSheet!$A:$AI,35,0)</f>
        <v>0</v>
      </c>
      <c r="AJ70" s="13">
        <f t="shared" si="14"/>
        <v>24</v>
      </c>
      <c r="AK70" s="13">
        <f t="shared" si="15"/>
        <v>12</v>
      </c>
      <c r="AL70" s="13"/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188</v>
      </c>
      <c r="D71" s="8">
        <v>520</v>
      </c>
      <c r="E71" s="8">
        <v>428</v>
      </c>
      <c r="F71" s="8">
        <v>276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427</v>
      </c>
      <c r="K71" s="13">
        <f t="shared" si="10"/>
        <v>1</v>
      </c>
      <c r="L71" s="13">
        <f>VLOOKUP(A:A,[1]TDSheet!$A:$L,12,0)</f>
        <v>0</v>
      </c>
      <c r="M71" s="13">
        <f>VLOOKUP(A:A,[1]TDSheet!$A:$M,13,0)</f>
        <v>80</v>
      </c>
      <c r="N71" s="13">
        <f>VLOOKUP(A:A,[1]TDSheet!$A:$X,24,0)</f>
        <v>40</v>
      </c>
      <c r="O71" s="13"/>
      <c r="P71" s="13"/>
      <c r="Q71" s="13"/>
      <c r="R71" s="13"/>
      <c r="S71" s="13"/>
      <c r="T71" s="13"/>
      <c r="U71" s="13"/>
      <c r="V71" s="15">
        <v>170</v>
      </c>
      <c r="W71" s="13">
        <f t="shared" si="11"/>
        <v>85.6</v>
      </c>
      <c r="X71" s="15">
        <v>70</v>
      </c>
      <c r="Y71" s="16">
        <f t="shared" si="12"/>
        <v>7.4299065420560755</v>
      </c>
      <c r="Z71" s="13">
        <f t="shared" si="13"/>
        <v>3.2242990654205608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80.8</v>
      </c>
      <c r="AF71" s="13">
        <f>VLOOKUP(A:A,[1]TDSheet!$A:$AF,32,0)</f>
        <v>99</v>
      </c>
      <c r="AG71" s="13">
        <f>VLOOKUP(A:A,[1]TDSheet!$A:$AG,33,0)</f>
        <v>93.4</v>
      </c>
      <c r="AH71" s="13">
        <f>VLOOKUP(A:A,[3]TDSheet!$A:$D,4,0)</f>
        <v>137</v>
      </c>
      <c r="AI71" s="13" t="str">
        <f>VLOOKUP(A:A,[1]TDSheet!$A:$AI,35,0)</f>
        <v>продокт</v>
      </c>
      <c r="AJ71" s="13">
        <f t="shared" si="14"/>
        <v>102</v>
      </c>
      <c r="AK71" s="13">
        <f t="shared" si="15"/>
        <v>42</v>
      </c>
      <c r="AL71" s="13"/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328</v>
      </c>
      <c r="D72" s="8">
        <v>496</v>
      </c>
      <c r="E72" s="8">
        <v>562</v>
      </c>
      <c r="F72" s="8">
        <v>255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636</v>
      </c>
      <c r="K72" s="13">
        <f t="shared" ref="K72:K109" si="16">E72-J72</f>
        <v>-74</v>
      </c>
      <c r="L72" s="13">
        <f>VLOOKUP(A:A,[1]TDSheet!$A:$L,12,0)</f>
        <v>120</v>
      </c>
      <c r="M72" s="13">
        <f>VLOOKUP(A:A,[1]TDSheet!$A:$M,13,0)</f>
        <v>120</v>
      </c>
      <c r="N72" s="13">
        <f>VLOOKUP(A:A,[1]TDSheet!$A:$X,24,0)</f>
        <v>130</v>
      </c>
      <c r="O72" s="13"/>
      <c r="P72" s="13"/>
      <c r="Q72" s="13"/>
      <c r="R72" s="13"/>
      <c r="S72" s="13"/>
      <c r="T72" s="13"/>
      <c r="U72" s="13"/>
      <c r="V72" s="15">
        <v>150</v>
      </c>
      <c r="W72" s="13">
        <f t="shared" ref="W72:W109" si="17">(E72-AD72)/5</f>
        <v>112.4</v>
      </c>
      <c r="X72" s="15">
        <v>60</v>
      </c>
      <c r="Y72" s="16">
        <f t="shared" ref="Y72:Y109" si="18">(F72+L72+M72+N72+V72+X72)/W72</f>
        <v>7.4288256227758005</v>
      </c>
      <c r="Z72" s="13">
        <f t="shared" ref="Z72:Z109" si="19">F72/W72</f>
        <v>2.2686832740213521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98.2</v>
      </c>
      <c r="AF72" s="13">
        <f>VLOOKUP(A:A,[1]TDSheet!$A:$AF,32,0)</f>
        <v>119.8</v>
      </c>
      <c r="AG72" s="13">
        <f>VLOOKUP(A:A,[1]TDSheet!$A:$AG,33,0)</f>
        <v>111.2</v>
      </c>
      <c r="AH72" s="13">
        <f>VLOOKUP(A:A,[3]TDSheet!$A:$D,4,0)</f>
        <v>121</v>
      </c>
      <c r="AI72" s="13" t="str">
        <f>VLOOKUP(A:A,[1]TDSheet!$A:$AI,35,0)</f>
        <v>продокт</v>
      </c>
      <c r="AJ72" s="13">
        <f t="shared" ref="AJ72:AJ109" si="20">V72*H72</f>
        <v>90</v>
      </c>
      <c r="AK72" s="13">
        <f t="shared" ref="AK72:AK109" si="21">X72*H72</f>
        <v>36</v>
      </c>
      <c r="AL72" s="13"/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42.253</v>
      </c>
      <c r="D73" s="8">
        <v>295.47000000000003</v>
      </c>
      <c r="E73" s="8">
        <v>195.803</v>
      </c>
      <c r="F73" s="8">
        <v>140.446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205.221</v>
      </c>
      <c r="K73" s="13">
        <f t="shared" si="16"/>
        <v>-9.4180000000000064</v>
      </c>
      <c r="L73" s="13">
        <f>VLOOKUP(A:A,[1]TDSheet!$A:$L,12,0)</f>
        <v>20</v>
      </c>
      <c r="M73" s="13">
        <f>VLOOKUP(A:A,[1]TDSheet!$A:$M,13,0)</f>
        <v>50</v>
      </c>
      <c r="N73" s="13">
        <f>VLOOKUP(A:A,[1]TDSheet!$A:$X,24,0)</f>
        <v>60</v>
      </c>
      <c r="O73" s="13"/>
      <c r="P73" s="13"/>
      <c r="Q73" s="13"/>
      <c r="R73" s="13"/>
      <c r="S73" s="13"/>
      <c r="T73" s="13"/>
      <c r="U73" s="13"/>
      <c r="V73" s="15"/>
      <c r="W73" s="13">
        <f t="shared" si="17"/>
        <v>39.160600000000002</v>
      </c>
      <c r="X73" s="15">
        <v>20</v>
      </c>
      <c r="Y73" s="16">
        <f t="shared" si="18"/>
        <v>7.4167913668329906</v>
      </c>
      <c r="Z73" s="13">
        <f t="shared" si="19"/>
        <v>3.5864108312947196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50.535199999999996</v>
      </c>
      <c r="AF73" s="13">
        <f>VLOOKUP(A:A,[1]TDSheet!$A:$AF,32,0)</f>
        <v>31.479399999999998</v>
      </c>
      <c r="AG73" s="13">
        <f>VLOOKUP(A:A,[1]TDSheet!$A:$AG,33,0)</f>
        <v>42.158200000000001</v>
      </c>
      <c r="AH73" s="13">
        <f>VLOOKUP(A:A,[3]TDSheet!$A:$D,4,0)</f>
        <v>18.545999999999999</v>
      </c>
      <c r="AI73" s="13">
        <f>VLOOKUP(A:A,[1]TDSheet!$A:$AI,35,0)</f>
        <v>0</v>
      </c>
      <c r="AJ73" s="13">
        <f t="shared" si="20"/>
        <v>0</v>
      </c>
      <c r="AK73" s="13">
        <f t="shared" si="21"/>
        <v>20</v>
      </c>
      <c r="AL73" s="13"/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287</v>
      </c>
      <c r="D74" s="8">
        <v>743</v>
      </c>
      <c r="E74" s="8">
        <v>687</v>
      </c>
      <c r="F74" s="8">
        <v>335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680</v>
      </c>
      <c r="K74" s="13">
        <f t="shared" si="16"/>
        <v>7</v>
      </c>
      <c r="L74" s="13">
        <f>VLOOKUP(A:A,[1]TDSheet!$A:$L,12,0)</f>
        <v>180</v>
      </c>
      <c r="M74" s="13">
        <f>VLOOKUP(A:A,[1]TDSheet!$A:$M,13,0)</f>
        <v>180</v>
      </c>
      <c r="N74" s="13">
        <f>VLOOKUP(A:A,[1]TDSheet!$A:$X,24,0)</f>
        <v>110</v>
      </c>
      <c r="O74" s="13"/>
      <c r="P74" s="13"/>
      <c r="Q74" s="13"/>
      <c r="R74" s="13"/>
      <c r="S74" s="13"/>
      <c r="T74" s="13"/>
      <c r="U74" s="13"/>
      <c r="V74" s="15">
        <v>150</v>
      </c>
      <c r="W74" s="13">
        <f t="shared" si="17"/>
        <v>137.4</v>
      </c>
      <c r="X74" s="15">
        <v>70</v>
      </c>
      <c r="Y74" s="16">
        <f t="shared" si="18"/>
        <v>7.4599708879184856</v>
      </c>
      <c r="Z74" s="13">
        <f t="shared" si="19"/>
        <v>2.4381368267831149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153.6</v>
      </c>
      <c r="AF74" s="13">
        <f>VLOOKUP(A:A,[1]TDSheet!$A:$AF,32,0)</f>
        <v>147</v>
      </c>
      <c r="AG74" s="13">
        <f>VLOOKUP(A:A,[1]TDSheet!$A:$AG,33,0)</f>
        <v>138.19999999999999</v>
      </c>
      <c r="AH74" s="13">
        <f>VLOOKUP(A:A,[3]TDSheet!$A:$D,4,0)</f>
        <v>154</v>
      </c>
      <c r="AI74" s="13">
        <f>VLOOKUP(A:A,[1]TDSheet!$A:$AI,35,0)</f>
        <v>0</v>
      </c>
      <c r="AJ74" s="13">
        <f t="shared" si="20"/>
        <v>90</v>
      </c>
      <c r="AK74" s="13">
        <f t="shared" si="21"/>
        <v>42</v>
      </c>
      <c r="AL74" s="13"/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399</v>
      </c>
      <c r="D75" s="8">
        <v>1124</v>
      </c>
      <c r="E75" s="8">
        <v>822</v>
      </c>
      <c r="F75" s="8">
        <v>688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887</v>
      </c>
      <c r="K75" s="13">
        <f t="shared" si="16"/>
        <v>-65</v>
      </c>
      <c r="L75" s="13">
        <f>VLOOKUP(A:A,[1]TDSheet!$A:$L,12,0)</f>
        <v>80</v>
      </c>
      <c r="M75" s="13">
        <f>VLOOKUP(A:A,[1]TDSheet!$A:$M,13,0)</f>
        <v>180</v>
      </c>
      <c r="N75" s="13">
        <f>VLOOKUP(A:A,[1]TDSheet!$A:$X,24,0)</f>
        <v>40</v>
      </c>
      <c r="O75" s="13"/>
      <c r="P75" s="13"/>
      <c r="Q75" s="13"/>
      <c r="R75" s="13"/>
      <c r="S75" s="13"/>
      <c r="T75" s="13"/>
      <c r="U75" s="13"/>
      <c r="V75" s="15">
        <v>160</v>
      </c>
      <c r="W75" s="13">
        <f t="shared" si="17"/>
        <v>164.4</v>
      </c>
      <c r="X75" s="15">
        <v>80</v>
      </c>
      <c r="Y75" s="16">
        <f t="shared" si="18"/>
        <v>7.4695863746958633</v>
      </c>
      <c r="Z75" s="13">
        <f t="shared" si="19"/>
        <v>4.1849148418491486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201.6</v>
      </c>
      <c r="AF75" s="13">
        <f>VLOOKUP(A:A,[1]TDSheet!$A:$AF,32,0)</f>
        <v>200.2</v>
      </c>
      <c r="AG75" s="13">
        <f>VLOOKUP(A:A,[1]TDSheet!$A:$AG,33,0)</f>
        <v>202.4</v>
      </c>
      <c r="AH75" s="13">
        <f>VLOOKUP(A:A,[3]TDSheet!$A:$D,4,0)</f>
        <v>196</v>
      </c>
      <c r="AI75" s="13">
        <f>VLOOKUP(A:A,[1]TDSheet!$A:$AI,35,0)</f>
        <v>0</v>
      </c>
      <c r="AJ75" s="13">
        <f t="shared" si="20"/>
        <v>96</v>
      </c>
      <c r="AK75" s="13">
        <f t="shared" si="21"/>
        <v>48</v>
      </c>
      <c r="AL75" s="13"/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308</v>
      </c>
      <c r="D76" s="8">
        <v>831</v>
      </c>
      <c r="E76" s="8">
        <v>753</v>
      </c>
      <c r="F76" s="8">
        <v>374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773</v>
      </c>
      <c r="K76" s="13">
        <f t="shared" si="16"/>
        <v>-20</v>
      </c>
      <c r="L76" s="13">
        <f>VLOOKUP(A:A,[1]TDSheet!$A:$L,12,0)</f>
        <v>100</v>
      </c>
      <c r="M76" s="13">
        <f>VLOOKUP(A:A,[1]TDSheet!$A:$M,13,0)</f>
        <v>150</v>
      </c>
      <c r="N76" s="13">
        <f>VLOOKUP(A:A,[1]TDSheet!$A:$X,24,0)</f>
        <v>180</v>
      </c>
      <c r="O76" s="13"/>
      <c r="P76" s="13"/>
      <c r="Q76" s="13"/>
      <c r="R76" s="13"/>
      <c r="S76" s="13"/>
      <c r="T76" s="13"/>
      <c r="U76" s="13"/>
      <c r="V76" s="15">
        <v>200</v>
      </c>
      <c r="W76" s="13">
        <f t="shared" si="17"/>
        <v>150.6</v>
      </c>
      <c r="X76" s="15">
        <v>120</v>
      </c>
      <c r="Y76" s="16">
        <f t="shared" si="18"/>
        <v>7.4634794156706512</v>
      </c>
      <c r="Z76" s="13">
        <f t="shared" si="19"/>
        <v>2.4833997343957503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139.80000000000001</v>
      </c>
      <c r="AF76" s="13">
        <f>VLOOKUP(A:A,[1]TDSheet!$A:$AF,32,0)</f>
        <v>156</v>
      </c>
      <c r="AG76" s="13">
        <f>VLOOKUP(A:A,[1]TDSheet!$A:$AG,33,0)</f>
        <v>150.4</v>
      </c>
      <c r="AH76" s="13">
        <f>VLOOKUP(A:A,[3]TDSheet!$A:$D,4,0)</f>
        <v>177</v>
      </c>
      <c r="AI76" s="13">
        <f>VLOOKUP(A:A,[1]TDSheet!$A:$AI,35,0)</f>
        <v>0</v>
      </c>
      <c r="AJ76" s="13">
        <f t="shared" si="20"/>
        <v>80</v>
      </c>
      <c r="AK76" s="13">
        <f t="shared" si="21"/>
        <v>48</v>
      </c>
      <c r="AL76" s="13"/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331</v>
      </c>
      <c r="D77" s="8">
        <v>1118</v>
      </c>
      <c r="E77" s="8">
        <v>872</v>
      </c>
      <c r="F77" s="8">
        <v>565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909</v>
      </c>
      <c r="K77" s="13">
        <f t="shared" si="16"/>
        <v>-37</v>
      </c>
      <c r="L77" s="13">
        <f>VLOOKUP(A:A,[1]TDSheet!$A:$L,12,0)</f>
        <v>0</v>
      </c>
      <c r="M77" s="13">
        <f>VLOOKUP(A:A,[1]TDSheet!$A:$M,13,0)</f>
        <v>160</v>
      </c>
      <c r="N77" s="13">
        <f>VLOOKUP(A:A,[1]TDSheet!$A:$X,24,0)</f>
        <v>300</v>
      </c>
      <c r="O77" s="13"/>
      <c r="P77" s="13"/>
      <c r="Q77" s="13"/>
      <c r="R77" s="13"/>
      <c r="S77" s="13"/>
      <c r="T77" s="13"/>
      <c r="U77" s="13"/>
      <c r="V77" s="15">
        <v>190</v>
      </c>
      <c r="W77" s="13">
        <f t="shared" si="17"/>
        <v>174.4</v>
      </c>
      <c r="X77" s="15">
        <v>100</v>
      </c>
      <c r="Y77" s="16">
        <f t="shared" si="18"/>
        <v>7.5401376146788985</v>
      </c>
      <c r="Z77" s="13">
        <f t="shared" si="19"/>
        <v>3.2396788990825689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206.6</v>
      </c>
      <c r="AF77" s="13">
        <f>VLOOKUP(A:A,[1]TDSheet!$A:$AF,32,0)</f>
        <v>199.6</v>
      </c>
      <c r="AG77" s="13">
        <f>VLOOKUP(A:A,[1]TDSheet!$A:$AG,33,0)</f>
        <v>193</v>
      </c>
      <c r="AH77" s="13">
        <f>VLOOKUP(A:A,[3]TDSheet!$A:$D,4,0)</f>
        <v>188</v>
      </c>
      <c r="AI77" s="13">
        <f>VLOOKUP(A:A,[1]TDSheet!$A:$AI,35,0)</f>
        <v>0</v>
      </c>
      <c r="AJ77" s="13">
        <f t="shared" si="20"/>
        <v>62.7</v>
      </c>
      <c r="AK77" s="13">
        <f t="shared" si="21"/>
        <v>33</v>
      </c>
      <c r="AL77" s="13"/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274</v>
      </c>
      <c r="D78" s="8">
        <v>669</v>
      </c>
      <c r="E78" s="8">
        <v>672</v>
      </c>
      <c r="F78" s="8">
        <v>265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697</v>
      </c>
      <c r="K78" s="13">
        <f t="shared" si="16"/>
        <v>-25</v>
      </c>
      <c r="L78" s="13">
        <f>VLOOKUP(A:A,[1]TDSheet!$A:$L,12,0)</f>
        <v>120</v>
      </c>
      <c r="M78" s="13">
        <f>VLOOKUP(A:A,[1]TDSheet!$A:$M,13,0)</f>
        <v>150</v>
      </c>
      <c r="N78" s="13">
        <f>VLOOKUP(A:A,[1]TDSheet!$A:$X,24,0)</f>
        <v>200</v>
      </c>
      <c r="O78" s="13"/>
      <c r="P78" s="13"/>
      <c r="Q78" s="13"/>
      <c r="R78" s="13"/>
      <c r="S78" s="13"/>
      <c r="T78" s="13"/>
      <c r="U78" s="13"/>
      <c r="V78" s="15">
        <v>170</v>
      </c>
      <c r="W78" s="13">
        <f t="shared" si="17"/>
        <v>134.4</v>
      </c>
      <c r="X78" s="15">
        <v>100</v>
      </c>
      <c r="Y78" s="16">
        <f t="shared" si="18"/>
        <v>7.4776785714285712</v>
      </c>
      <c r="Z78" s="13">
        <f t="shared" si="19"/>
        <v>1.9717261904761905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133</v>
      </c>
      <c r="AF78" s="13">
        <f>VLOOKUP(A:A,[1]TDSheet!$A:$AF,32,0)</f>
        <v>137.6</v>
      </c>
      <c r="AG78" s="13">
        <f>VLOOKUP(A:A,[1]TDSheet!$A:$AG,33,0)</f>
        <v>126.6</v>
      </c>
      <c r="AH78" s="13">
        <f>VLOOKUP(A:A,[3]TDSheet!$A:$D,4,0)</f>
        <v>147</v>
      </c>
      <c r="AI78" s="13">
        <f>VLOOKUP(A:A,[1]TDSheet!$A:$AI,35,0)</f>
        <v>0</v>
      </c>
      <c r="AJ78" s="13">
        <f t="shared" si="20"/>
        <v>59.499999999999993</v>
      </c>
      <c r="AK78" s="13">
        <f t="shared" si="21"/>
        <v>35</v>
      </c>
      <c r="AL78" s="13"/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43</v>
      </c>
      <c r="D79" s="8">
        <v>1011</v>
      </c>
      <c r="E79" s="8">
        <v>255</v>
      </c>
      <c r="F79" s="8">
        <v>790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297</v>
      </c>
      <c r="K79" s="13">
        <f t="shared" si="16"/>
        <v>-42</v>
      </c>
      <c r="L79" s="13">
        <f>VLOOKUP(A:A,[1]TDSheet!$A:$L,12,0)</f>
        <v>60</v>
      </c>
      <c r="M79" s="13">
        <f>VLOOKUP(A:A,[1]TDSheet!$A:$M,13,0)</f>
        <v>60</v>
      </c>
      <c r="N79" s="13">
        <f>VLOOKUP(A:A,[1]TDSheet!$A:$X,24,0)</f>
        <v>60</v>
      </c>
      <c r="O79" s="13"/>
      <c r="P79" s="13"/>
      <c r="Q79" s="13"/>
      <c r="R79" s="13"/>
      <c r="S79" s="13"/>
      <c r="T79" s="13"/>
      <c r="U79" s="13"/>
      <c r="V79" s="15"/>
      <c r="W79" s="13">
        <f t="shared" si="17"/>
        <v>51</v>
      </c>
      <c r="X79" s="15">
        <v>50</v>
      </c>
      <c r="Y79" s="16">
        <f t="shared" si="18"/>
        <v>20</v>
      </c>
      <c r="Z79" s="13">
        <f t="shared" si="19"/>
        <v>15.490196078431373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59.6</v>
      </c>
      <c r="AF79" s="13">
        <f>VLOOKUP(A:A,[1]TDSheet!$A:$AF,32,0)</f>
        <v>59</v>
      </c>
      <c r="AG79" s="13">
        <f>VLOOKUP(A:A,[1]TDSheet!$A:$AG,33,0)</f>
        <v>67</v>
      </c>
      <c r="AH79" s="13">
        <f>VLOOKUP(A:A,[3]TDSheet!$A:$D,4,0)</f>
        <v>56</v>
      </c>
      <c r="AI79" s="19" t="str">
        <f>VLOOKUP(A:A,[1]TDSheet!$A:$AI,35,0)</f>
        <v>октяб</v>
      </c>
      <c r="AJ79" s="13">
        <f t="shared" si="20"/>
        <v>0</v>
      </c>
      <c r="AK79" s="13">
        <f t="shared" si="21"/>
        <v>16.5</v>
      </c>
      <c r="AL79" s="13"/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1034</v>
      </c>
      <c r="D80" s="8">
        <v>7511</v>
      </c>
      <c r="E80" s="8">
        <v>6049</v>
      </c>
      <c r="F80" s="8">
        <v>2368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6191</v>
      </c>
      <c r="K80" s="13">
        <f t="shared" si="16"/>
        <v>-142</v>
      </c>
      <c r="L80" s="13">
        <f>VLOOKUP(A:A,[1]TDSheet!$A:$L,12,0)</f>
        <v>1000</v>
      </c>
      <c r="M80" s="13">
        <f>VLOOKUP(A:A,[1]TDSheet!$A:$M,13,0)</f>
        <v>1000</v>
      </c>
      <c r="N80" s="13">
        <f>VLOOKUP(A:A,[1]TDSheet!$A:$X,24,0)</f>
        <v>1900</v>
      </c>
      <c r="O80" s="13"/>
      <c r="P80" s="13"/>
      <c r="Q80" s="13"/>
      <c r="R80" s="13"/>
      <c r="S80" s="13"/>
      <c r="T80" s="13"/>
      <c r="U80" s="13"/>
      <c r="V80" s="15">
        <v>1600</v>
      </c>
      <c r="W80" s="13">
        <f t="shared" si="17"/>
        <v>1099.4000000000001</v>
      </c>
      <c r="X80" s="15">
        <v>1000</v>
      </c>
      <c r="Y80" s="16">
        <f t="shared" si="18"/>
        <v>8.0662179370565763</v>
      </c>
      <c r="Z80" s="13">
        <f t="shared" si="19"/>
        <v>2.1539021284336908</v>
      </c>
      <c r="AA80" s="13"/>
      <c r="AB80" s="13"/>
      <c r="AC80" s="13"/>
      <c r="AD80" s="13">
        <f>VLOOKUP(A:A,[1]TDSheet!$A:$AD,30,0)</f>
        <v>552</v>
      </c>
      <c r="AE80" s="13">
        <f>VLOOKUP(A:A,[1]TDSheet!$A:$AE,31,0)</f>
        <v>739.8</v>
      </c>
      <c r="AF80" s="13">
        <f>VLOOKUP(A:A,[1]TDSheet!$A:$AF,32,0)</f>
        <v>689</v>
      </c>
      <c r="AG80" s="13">
        <f>VLOOKUP(A:A,[1]TDSheet!$A:$AG,33,0)</f>
        <v>671.4</v>
      </c>
      <c r="AH80" s="13">
        <f>VLOOKUP(A:A,[3]TDSheet!$A:$D,4,0)</f>
        <v>1314</v>
      </c>
      <c r="AI80" s="13" t="str">
        <f>VLOOKUP(A:A,[1]TDSheet!$A:$AI,35,0)</f>
        <v>октяб, жц700</v>
      </c>
      <c r="AJ80" s="13">
        <f t="shared" si="20"/>
        <v>560</v>
      </c>
      <c r="AK80" s="13">
        <f t="shared" si="21"/>
        <v>350</v>
      </c>
      <c r="AL80" s="13"/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3021</v>
      </c>
      <c r="D81" s="8">
        <v>15823</v>
      </c>
      <c r="E81" s="8">
        <v>14737</v>
      </c>
      <c r="F81" s="8">
        <v>3473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15413</v>
      </c>
      <c r="K81" s="13">
        <f t="shared" si="16"/>
        <v>-676</v>
      </c>
      <c r="L81" s="13">
        <f>VLOOKUP(A:A,[1]TDSheet!$A:$L,12,0)</f>
        <v>3200</v>
      </c>
      <c r="M81" s="13">
        <f>VLOOKUP(A:A,[1]TDSheet!$A:$M,13,0)</f>
        <v>3200</v>
      </c>
      <c r="N81" s="13">
        <f>VLOOKUP(A:A,[1]TDSheet!$A:$X,24,0)</f>
        <v>2700</v>
      </c>
      <c r="O81" s="13"/>
      <c r="P81" s="13"/>
      <c r="Q81" s="13"/>
      <c r="R81" s="13"/>
      <c r="S81" s="13"/>
      <c r="T81" s="13"/>
      <c r="U81" s="13"/>
      <c r="V81" s="15">
        <v>2900</v>
      </c>
      <c r="W81" s="13">
        <f t="shared" si="17"/>
        <v>2347.4</v>
      </c>
      <c r="X81" s="15">
        <v>2000</v>
      </c>
      <c r="Y81" s="16">
        <f t="shared" si="18"/>
        <v>7.4435545710147393</v>
      </c>
      <c r="Z81" s="13">
        <f t="shared" si="19"/>
        <v>1.4795092442702564</v>
      </c>
      <c r="AA81" s="13"/>
      <c r="AB81" s="13"/>
      <c r="AC81" s="13"/>
      <c r="AD81" s="13">
        <f>VLOOKUP(A:A,[1]TDSheet!$A:$AD,30,0)</f>
        <v>3000</v>
      </c>
      <c r="AE81" s="13">
        <f>VLOOKUP(A:A,[1]TDSheet!$A:$AE,31,0)</f>
        <v>2322.6</v>
      </c>
      <c r="AF81" s="13">
        <f>VLOOKUP(A:A,[1]TDSheet!$A:$AF,32,0)</f>
        <v>2194.4</v>
      </c>
      <c r="AG81" s="13">
        <f>VLOOKUP(A:A,[1]TDSheet!$A:$AG,33,0)</f>
        <v>2216.8000000000002</v>
      </c>
      <c r="AH81" s="13">
        <f>VLOOKUP(A:A,[3]TDSheet!$A:$D,4,0)</f>
        <v>2677</v>
      </c>
      <c r="AI81" s="13" t="str">
        <f>VLOOKUP(A:A,[1]TDSheet!$A:$AI,35,0)</f>
        <v>оконч, жц1100</v>
      </c>
      <c r="AJ81" s="13">
        <f t="shared" si="20"/>
        <v>1014.9999999999999</v>
      </c>
      <c r="AK81" s="13">
        <f t="shared" si="21"/>
        <v>700</v>
      </c>
      <c r="AL81" s="13"/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394</v>
      </c>
      <c r="D82" s="8">
        <v>1104</v>
      </c>
      <c r="E82" s="8">
        <v>671</v>
      </c>
      <c r="F82" s="8">
        <v>821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678</v>
      </c>
      <c r="K82" s="13">
        <f t="shared" si="16"/>
        <v>-7</v>
      </c>
      <c r="L82" s="13">
        <f>VLOOKUP(A:A,[1]TDSheet!$A:$L,12,0)</f>
        <v>0</v>
      </c>
      <c r="M82" s="13">
        <f>VLOOKUP(A:A,[1]TDSheet!$A:$M,13,0)</f>
        <v>100</v>
      </c>
      <c r="N82" s="13">
        <f>VLOOKUP(A:A,[1]TDSheet!$A:$X,24,0)</f>
        <v>50</v>
      </c>
      <c r="O82" s="13"/>
      <c r="P82" s="13"/>
      <c r="Q82" s="13"/>
      <c r="R82" s="13"/>
      <c r="S82" s="13"/>
      <c r="T82" s="13"/>
      <c r="U82" s="13"/>
      <c r="V82" s="15">
        <v>150</v>
      </c>
      <c r="W82" s="13">
        <f t="shared" si="17"/>
        <v>134.19999999999999</v>
      </c>
      <c r="X82" s="15">
        <v>100</v>
      </c>
      <c r="Y82" s="16">
        <f t="shared" si="18"/>
        <v>9.0983606557377055</v>
      </c>
      <c r="Z82" s="13">
        <f t="shared" si="19"/>
        <v>6.1177347242921023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157.80000000000001</v>
      </c>
      <c r="AF82" s="13">
        <f>VLOOKUP(A:A,[1]TDSheet!$A:$AF,32,0)</f>
        <v>165</v>
      </c>
      <c r="AG82" s="13">
        <f>VLOOKUP(A:A,[1]TDSheet!$A:$AG,33,0)</f>
        <v>163.4</v>
      </c>
      <c r="AH82" s="13">
        <f>VLOOKUP(A:A,[3]TDSheet!$A:$D,4,0)</f>
        <v>145</v>
      </c>
      <c r="AI82" s="13" t="str">
        <f>VLOOKUP(A:A,[1]TDSheet!$A:$AI,35,0)</f>
        <v>октяб</v>
      </c>
      <c r="AJ82" s="13">
        <f t="shared" si="20"/>
        <v>60</v>
      </c>
      <c r="AK82" s="13">
        <f t="shared" si="21"/>
        <v>40</v>
      </c>
      <c r="AL82" s="13"/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296.73200000000003</v>
      </c>
      <c r="D83" s="8">
        <v>259.95</v>
      </c>
      <c r="E83" s="8">
        <v>217.45099999999999</v>
      </c>
      <c r="F83" s="8">
        <v>291.70299999999997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253.79</v>
      </c>
      <c r="K83" s="13">
        <f t="shared" si="16"/>
        <v>-36.338999999999999</v>
      </c>
      <c r="L83" s="13">
        <f>VLOOKUP(A:A,[1]TDSheet!$A:$L,12,0)</f>
        <v>0</v>
      </c>
      <c r="M83" s="13">
        <f>VLOOKUP(A:A,[1]TDSheet!$A:$M,13,0)</f>
        <v>30</v>
      </c>
      <c r="N83" s="13">
        <f>VLOOKUP(A:A,[1]TDSheet!$A:$X,24,0)</f>
        <v>30</v>
      </c>
      <c r="O83" s="13"/>
      <c r="P83" s="13"/>
      <c r="Q83" s="13"/>
      <c r="R83" s="13"/>
      <c r="S83" s="13"/>
      <c r="T83" s="13"/>
      <c r="U83" s="13"/>
      <c r="V83" s="15"/>
      <c r="W83" s="13">
        <f t="shared" si="17"/>
        <v>43.490200000000002</v>
      </c>
      <c r="X83" s="15"/>
      <c r="Y83" s="16">
        <f t="shared" si="18"/>
        <v>8.0869483239902316</v>
      </c>
      <c r="Z83" s="13">
        <f t="shared" si="19"/>
        <v>6.7073271679596775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110.8706</v>
      </c>
      <c r="AF83" s="13">
        <f>VLOOKUP(A:A,[1]TDSheet!$A:$AF,32,0)</f>
        <v>92.279799999999994</v>
      </c>
      <c r="AG83" s="13">
        <f>VLOOKUP(A:A,[1]TDSheet!$A:$AG,33,0)</f>
        <v>65.90979999999999</v>
      </c>
      <c r="AH83" s="13">
        <f>VLOOKUP(A:A,[3]TDSheet!$A:$D,4,0)</f>
        <v>31.741</v>
      </c>
      <c r="AI83" s="13">
        <f>VLOOKUP(A:A,[1]TDSheet!$A:$AI,35,0)</f>
        <v>0</v>
      </c>
      <c r="AJ83" s="13">
        <f t="shared" si="20"/>
        <v>0</v>
      </c>
      <c r="AK83" s="13">
        <f t="shared" si="21"/>
        <v>0</v>
      </c>
      <c r="AL83" s="13"/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78</v>
      </c>
      <c r="D84" s="8">
        <v>320</v>
      </c>
      <c r="E84" s="8">
        <v>260</v>
      </c>
      <c r="F84" s="8">
        <v>137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285</v>
      </c>
      <c r="K84" s="13">
        <f t="shared" si="16"/>
        <v>-25</v>
      </c>
      <c r="L84" s="13">
        <f>VLOOKUP(A:A,[1]TDSheet!$A:$L,12,0)</f>
        <v>100</v>
      </c>
      <c r="M84" s="13">
        <f>VLOOKUP(A:A,[1]TDSheet!$A:$M,13,0)</f>
        <v>80</v>
      </c>
      <c r="N84" s="13">
        <f>VLOOKUP(A:A,[1]TDSheet!$A:$X,24,0)</f>
        <v>50</v>
      </c>
      <c r="O84" s="13"/>
      <c r="P84" s="13"/>
      <c r="Q84" s="13"/>
      <c r="R84" s="13"/>
      <c r="S84" s="13"/>
      <c r="T84" s="13"/>
      <c r="U84" s="13"/>
      <c r="V84" s="15"/>
      <c r="W84" s="13">
        <f t="shared" si="17"/>
        <v>52</v>
      </c>
      <c r="X84" s="15">
        <v>30</v>
      </c>
      <c r="Y84" s="16">
        <f t="shared" si="18"/>
        <v>7.634615384615385</v>
      </c>
      <c r="Z84" s="13">
        <f t="shared" si="19"/>
        <v>2.6346153846153846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59.4</v>
      </c>
      <c r="AF84" s="13">
        <f>VLOOKUP(A:A,[1]TDSheet!$A:$AF,32,0)</f>
        <v>53.8</v>
      </c>
      <c r="AG84" s="13">
        <f>VLOOKUP(A:A,[1]TDSheet!$A:$AG,33,0)</f>
        <v>51.6</v>
      </c>
      <c r="AH84" s="13">
        <f>VLOOKUP(A:A,[3]TDSheet!$A:$D,4,0)</f>
        <v>57</v>
      </c>
      <c r="AI84" s="13">
        <f>VLOOKUP(A:A,[1]TDSheet!$A:$AI,35,0)</f>
        <v>0</v>
      </c>
      <c r="AJ84" s="13">
        <f t="shared" si="20"/>
        <v>0</v>
      </c>
      <c r="AK84" s="13">
        <f t="shared" si="21"/>
        <v>12</v>
      </c>
      <c r="AL84" s="13"/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-15.875999999999999</v>
      </c>
      <c r="D85" s="8">
        <v>209.815</v>
      </c>
      <c r="E85" s="8">
        <v>63.744999999999997</v>
      </c>
      <c r="F85" s="8">
        <v>130.19399999999999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69.7</v>
      </c>
      <c r="K85" s="13">
        <f t="shared" si="16"/>
        <v>-5.9550000000000054</v>
      </c>
      <c r="L85" s="13">
        <f>VLOOKUP(A:A,[1]TDSheet!$A:$L,12,0)</f>
        <v>0</v>
      </c>
      <c r="M85" s="13">
        <f>VLOOKUP(A:A,[1]TDSheet!$A:$M,13,0)</f>
        <v>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/>
      <c r="W85" s="13">
        <f t="shared" si="17"/>
        <v>12.748999999999999</v>
      </c>
      <c r="X85" s="15"/>
      <c r="Y85" s="16">
        <f t="shared" si="18"/>
        <v>10.212095066279709</v>
      </c>
      <c r="Z85" s="13">
        <f t="shared" si="19"/>
        <v>10.212095066279709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15.334999999999999</v>
      </c>
      <c r="AF85" s="13">
        <f>VLOOKUP(A:A,[1]TDSheet!$A:$AF,32,0)</f>
        <v>14.1768</v>
      </c>
      <c r="AG85" s="13">
        <f>VLOOKUP(A:A,[1]TDSheet!$A:$AG,33,0)</f>
        <v>20.174799999999998</v>
      </c>
      <c r="AH85" s="13">
        <f>VLOOKUP(A:A,[3]TDSheet!$A:$D,4,0)</f>
        <v>23.106000000000002</v>
      </c>
      <c r="AI85" s="13">
        <f>VLOOKUP(A:A,[1]TDSheet!$A:$AI,35,0)</f>
        <v>0</v>
      </c>
      <c r="AJ85" s="13">
        <f t="shared" si="20"/>
        <v>0</v>
      </c>
      <c r="AK85" s="13">
        <f t="shared" si="21"/>
        <v>0</v>
      </c>
      <c r="AL85" s="13"/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284</v>
      </c>
      <c r="D86" s="8">
        <v>657</v>
      </c>
      <c r="E86" s="8">
        <v>723</v>
      </c>
      <c r="F86" s="8">
        <v>210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728</v>
      </c>
      <c r="K86" s="13">
        <f t="shared" si="16"/>
        <v>-5</v>
      </c>
      <c r="L86" s="13">
        <f>VLOOKUP(A:A,[1]TDSheet!$A:$L,12,0)</f>
        <v>150</v>
      </c>
      <c r="M86" s="13">
        <f>VLOOKUP(A:A,[1]TDSheet!$A:$M,13,0)</f>
        <v>200</v>
      </c>
      <c r="N86" s="13">
        <f>VLOOKUP(A:A,[1]TDSheet!$A:$X,24,0)</f>
        <v>200</v>
      </c>
      <c r="O86" s="13"/>
      <c r="P86" s="13"/>
      <c r="Q86" s="13"/>
      <c r="R86" s="13"/>
      <c r="S86" s="13"/>
      <c r="T86" s="13"/>
      <c r="U86" s="13"/>
      <c r="V86" s="15">
        <v>200</v>
      </c>
      <c r="W86" s="13">
        <f t="shared" si="17"/>
        <v>144.6</v>
      </c>
      <c r="X86" s="15">
        <v>100</v>
      </c>
      <c r="Y86" s="16">
        <f t="shared" si="18"/>
        <v>7.3305670816044266</v>
      </c>
      <c r="Z86" s="13">
        <f t="shared" si="19"/>
        <v>1.4522821576763485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142</v>
      </c>
      <c r="AF86" s="13">
        <f>VLOOKUP(A:A,[1]TDSheet!$A:$AF,32,0)</f>
        <v>147.6</v>
      </c>
      <c r="AG86" s="13">
        <f>VLOOKUP(A:A,[1]TDSheet!$A:$AG,33,0)</f>
        <v>123</v>
      </c>
      <c r="AH86" s="13">
        <f>VLOOKUP(A:A,[3]TDSheet!$A:$D,4,0)</f>
        <v>114</v>
      </c>
      <c r="AI86" s="13">
        <f>VLOOKUP(A:A,[1]TDSheet!$A:$AI,35,0)</f>
        <v>0</v>
      </c>
      <c r="AJ86" s="13">
        <f t="shared" si="20"/>
        <v>40</v>
      </c>
      <c r="AK86" s="13">
        <f t="shared" si="21"/>
        <v>20</v>
      </c>
      <c r="AL86" s="13"/>
      <c r="AM86" s="13"/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394</v>
      </c>
      <c r="D87" s="8">
        <v>612</v>
      </c>
      <c r="E87" s="8">
        <v>705</v>
      </c>
      <c r="F87" s="8">
        <v>299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739</v>
      </c>
      <c r="K87" s="13">
        <f t="shared" si="16"/>
        <v>-34</v>
      </c>
      <c r="L87" s="13">
        <f>VLOOKUP(A:A,[1]TDSheet!$A:$L,12,0)</f>
        <v>200</v>
      </c>
      <c r="M87" s="13">
        <f>VLOOKUP(A:A,[1]TDSheet!$A:$M,13,0)</f>
        <v>200</v>
      </c>
      <c r="N87" s="13">
        <f>VLOOKUP(A:A,[1]TDSheet!$A:$X,24,0)</f>
        <v>80</v>
      </c>
      <c r="O87" s="13"/>
      <c r="P87" s="13"/>
      <c r="Q87" s="13"/>
      <c r="R87" s="13"/>
      <c r="S87" s="13"/>
      <c r="T87" s="13"/>
      <c r="U87" s="13"/>
      <c r="V87" s="15">
        <v>150</v>
      </c>
      <c r="W87" s="13">
        <f t="shared" si="17"/>
        <v>141</v>
      </c>
      <c r="X87" s="15">
        <v>120</v>
      </c>
      <c r="Y87" s="16">
        <f t="shared" si="18"/>
        <v>7.4397163120567376</v>
      </c>
      <c r="Z87" s="13">
        <f t="shared" si="19"/>
        <v>2.1205673758865249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143.80000000000001</v>
      </c>
      <c r="AF87" s="13">
        <f>VLOOKUP(A:A,[1]TDSheet!$A:$AF,32,0)</f>
        <v>193.4</v>
      </c>
      <c r="AG87" s="13">
        <f>VLOOKUP(A:A,[1]TDSheet!$A:$AG,33,0)</f>
        <v>192.2</v>
      </c>
      <c r="AH87" s="13">
        <f>VLOOKUP(A:A,[3]TDSheet!$A:$D,4,0)</f>
        <v>141</v>
      </c>
      <c r="AI87" s="13" t="str">
        <f>VLOOKUP(A:A,[1]TDSheet!$A:$AI,35,0)</f>
        <v>оконч</v>
      </c>
      <c r="AJ87" s="13">
        <f t="shared" si="20"/>
        <v>45</v>
      </c>
      <c r="AK87" s="13">
        <f t="shared" si="21"/>
        <v>36</v>
      </c>
      <c r="AL87" s="13"/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239.07300000000001</v>
      </c>
      <c r="D88" s="8">
        <v>442.51900000000001</v>
      </c>
      <c r="E88" s="8">
        <v>417.62099999999998</v>
      </c>
      <c r="F88" s="8">
        <v>259.726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461.34300000000002</v>
      </c>
      <c r="K88" s="13">
        <f t="shared" si="16"/>
        <v>-43.722000000000037</v>
      </c>
      <c r="L88" s="13">
        <f>VLOOKUP(A:A,[1]TDSheet!$A:$L,12,0)</f>
        <v>50</v>
      </c>
      <c r="M88" s="13">
        <f>VLOOKUP(A:A,[1]TDSheet!$A:$M,13,0)</f>
        <v>100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5">
        <v>80</v>
      </c>
      <c r="W88" s="13">
        <f t="shared" si="17"/>
        <v>83.524199999999993</v>
      </c>
      <c r="X88" s="15">
        <v>40</v>
      </c>
      <c r="Y88" s="16">
        <f t="shared" si="18"/>
        <v>7.5394436582451556</v>
      </c>
      <c r="Z88" s="13">
        <f t="shared" si="19"/>
        <v>3.1095897955323131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83.373800000000003</v>
      </c>
      <c r="AF88" s="13">
        <f>VLOOKUP(A:A,[1]TDSheet!$A:$AF,32,0)</f>
        <v>101.1546</v>
      </c>
      <c r="AG88" s="13">
        <f>VLOOKUP(A:A,[1]TDSheet!$A:$AG,33,0)</f>
        <v>84.976599999999991</v>
      </c>
      <c r="AH88" s="13">
        <f>VLOOKUP(A:A,[3]TDSheet!$A:$D,4,0)</f>
        <v>95.155000000000001</v>
      </c>
      <c r="AI88" s="13">
        <f>VLOOKUP(A:A,[1]TDSheet!$A:$AI,35,0)</f>
        <v>0</v>
      </c>
      <c r="AJ88" s="13">
        <f t="shared" si="20"/>
        <v>80</v>
      </c>
      <c r="AK88" s="13">
        <f t="shared" si="21"/>
        <v>40</v>
      </c>
      <c r="AL88" s="13"/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1213.491</v>
      </c>
      <c r="D89" s="8">
        <v>5751.4840000000004</v>
      </c>
      <c r="E89" s="8">
        <v>4118.4390000000003</v>
      </c>
      <c r="F89" s="8">
        <v>2784.002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4195.6890000000003</v>
      </c>
      <c r="K89" s="13">
        <f t="shared" si="16"/>
        <v>-77.25</v>
      </c>
      <c r="L89" s="13">
        <f>VLOOKUP(A:A,[1]TDSheet!$A:$L,12,0)</f>
        <v>500</v>
      </c>
      <c r="M89" s="13">
        <f>VLOOKUP(A:A,[1]TDSheet!$A:$M,13,0)</f>
        <v>1000</v>
      </c>
      <c r="N89" s="13">
        <f>VLOOKUP(A:A,[1]TDSheet!$A:$X,24,0)</f>
        <v>800</v>
      </c>
      <c r="O89" s="13"/>
      <c r="P89" s="13"/>
      <c r="Q89" s="13"/>
      <c r="R89" s="13"/>
      <c r="S89" s="13"/>
      <c r="T89" s="13"/>
      <c r="U89" s="13"/>
      <c r="V89" s="15">
        <v>1000</v>
      </c>
      <c r="W89" s="13">
        <f t="shared" si="17"/>
        <v>823.68780000000004</v>
      </c>
      <c r="X89" s="15">
        <v>400</v>
      </c>
      <c r="Y89" s="16">
        <f t="shared" si="18"/>
        <v>7.8719170054479379</v>
      </c>
      <c r="Z89" s="13">
        <f t="shared" si="19"/>
        <v>3.3799238012266297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815.20180000000005</v>
      </c>
      <c r="AF89" s="13">
        <f>VLOOKUP(A:A,[1]TDSheet!$A:$AF,32,0)</f>
        <v>839.7023999999999</v>
      </c>
      <c r="AG89" s="13">
        <f>VLOOKUP(A:A,[1]TDSheet!$A:$AG,33,0)</f>
        <v>864.83359999999993</v>
      </c>
      <c r="AH89" s="13">
        <f>VLOOKUP(A:A,[3]TDSheet!$A:$D,4,0)</f>
        <v>891.51499999999999</v>
      </c>
      <c r="AI89" s="13" t="str">
        <f>VLOOKUP(A:A,[1]TDSheet!$A:$AI,35,0)</f>
        <v>октяб</v>
      </c>
      <c r="AJ89" s="13">
        <f t="shared" si="20"/>
        <v>1000</v>
      </c>
      <c r="AK89" s="13">
        <f t="shared" si="21"/>
        <v>400</v>
      </c>
      <c r="AL89" s="13"/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3018.1909999999998</v>
      </c>
      <c r="D90" s="8">
        <v>6730.6719999999996</v>
      </c>
      <c r="E90" s="8">
        <v>6295.6329999999998</v>
      </c>
      <c r="F90" s="8">
        <v>3375.6379999999999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6410.4250000000002</v>
      </c>
      <c r="K90" s="13">
        <f t="shared" si="16"/>
        <v>-114.79200000000037</v>
      </c>
      <c r="L90" s="13">
        <f>VLOOKUP(A:A,[1]TDSheet!$A:$L,12,0)</f>
        <v>1500</v>
      </c>
      <c r="M90" s="13">
        <f>VLOOKUP(A:A,[1]TDSheet!$A:$M,13,0)</f>
        <v>1500</v>
      </c>
      <c r="N90" s="13">
        <f>VLOOKUP(A:A,[1]TDSheet!$A:$X,24,0)</f>
        <v>1000</v>
      </c>
      <c r="O90" s="13"/>
      <c r="P90" s="13"/>
      <c r="Q90" s="13"/>
      <c r="R90" s="13"/>
      <c r="S90" s="13"/>
      <c r="T90" s="13"/>
      <c r="U90" s="13"/>
      <c r="V90" s="15">
        <v>1000</v>
      </c>
      <c r="W90" s="13">
        <f t="shared" si="17"/>
        <v>1247.0293999999999</v>
      </c>
      <c r="X90" s="15">
        <v>1000</v>
      </c>
      <c r="Y90" s="16">
        <f t="shared" si="18"/>
        <v>7.5183776741751238</v>
      </c>
      <c r="Z90" s="13">
        <f t="shared" si="19"/>
        <v>2.7069433968437315</v>
      </c>
      <c r="AA90" s="13"/>
      <c r="AB90" s="13"/>
      <c r="AC90" s="13"/>
      <c r="AD90" s="13">
        <f>VLOOKUP(A:A,[1]TDSheet!$A:$AD,30,0)</f>
        <v>60.485999999999997</v>
      </c>
      <c r="AE90" s="13">
        <f>VLOOKUP(A:A,[1]TDSheet!$A:$AE,31,0)</f>
        <v>1247.8334</v>
      </c>
      <c r="AF90" s="13">
        <f>VLOOKUP(A:A,[1]TDSheet!$A:$AF,32,0)</f>
        <v>1493.7356</v>
      </c>
      <c r="AG90" s="13">
        <f>VLOOKUP(A:A,[1]TDSheet!$A:$AG,33,0)</f>
        <v>1370.1155999999999</v>
      </c>
      <c r="AH90" s="13">
        <f>VLOOKUP(A:A,[3]TDSheet!$A:$D,4,0)</f>
        <v>1104.0309999999999</v>
      </c>
      <c r="AI90" s="13" t="str">
        <f>VLOOKUP(A:A,[1]TDSheet!$A:$AI,35,0)</f>
        <v>оконч</v>
      </c>
      <c r="AJ90" s="13">
        <f t="shared" si="20"/>
        <v>1000</v>
      </c>
      <c r="AK90" s="13">
        <f t="shared" si="21"/>
        <v>1000</v>
      </c>
      <c r="AL90" s="13"/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1790.415</v>
      </c>
      <c r="D91" s="8">
        <v>8880.2900000000009</v>
      </c>
      <c r="E91" s="8">
        <v>7228.9440000000004</v>
      </c>
      <c r="F91" s="8">
        <v>3284.5680000000002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7432.9040000000005</v>
      </c>
      <c r="K91" s="13">
        <f t="shared" si="16"/>
        <v>-203.96000000000004</v>
      </c>
      <c r="L91" s="13">
        <f>VLOOKUP(A:A,[1]TDSheet!$A:$L,12,0)</f>
        <v>1200</v>
      </c>
      <c r="M91" s="13">
        <f>VLOOKUP(A:A,[1]TDSheet!$A:$M,13,0)</f>
        <v>1900</v>
      </c>
      <c r="N91" s="13">
        <f>VLOOKUP(A:A,[1]TDSheet!$A:$X,24,0)</f>
        <v>1600</v>
      </c>
      <c r="O91" s="13"/>
      <c r="P91" s="13"/>
      <c r="Q91" s="13"/>
      <c r="R91" s="13"/>
      <c r="S91" s="13"/>
      <c r="T91" s="13"/>
      <c r="U91" s="13"/>
      <c r="V91" s="15">
        <v>2000</v>
      </c>
      <c r="W91" s="13">
        <f t="shared" si="17"/>
        <v>1427.7892000000002</v>
      </c>
      <c r="X91" s="15">
        <v>1000</v>
      </c>
      <c r="Y91" s="16">
        <f t="shared" si="18"/>
        <v>7.6934102036911316</v>
      </c>
      <c r="Z91" s="13">
        <f t="shared" si="19"/>
        <v>2.3004572383654391</v>
      </c>
      <c r="AA91" s="13"/>
      <c r="AB91" s="13"/>
      <c r="AC91" s="13"/>
      <c r="AD91" s="13">
        <f>VLOOKUP(A:A,[1]TDSheet!$A:$AD,30,0)</f>
        <v>89.998000000000005</v>
      </c>
      <c r="AE91" s="13">
        <f>VLOOKUP(A:A,[1]TDSheet!$A:$AE,31,0)</f>
        <v>1336.8832</v>
      </c>
      <c r="AF91" s="13">
        <f>VLOOKUP(A:A,[1]TDSheet!$A:$AF,32,0)</f>
        <v>1235.8150000000001</v>
      </c>
      <c r="AG91" s="13">
        <f>VLOOKUP(A:A,[1]TDSheet!$A:$AG,33,0)</f>
        <v>1273.5524</v>
      </c>
      <c r="AH91" s="13">
        <f>VLOOKUP(A:A,[3]TDSheet!$A:$D,4,0)</f>
        <v>1692.681</v>
      </c>
      <c r="AI91" s="13" t="str">
        <f>VLOOKUP(A:A,[1]TDSheet!$A:$AI,35,0)</f>
        <v>октяб, жц</v>
      </c>
      <c r="AJ91" s="13">
        <f t="shared" si="20"/>
        <v>2000</v>
      </c>
      <c r="AK91" s="13">
        <f t="shared" si="21"/>
        <v>1000</v>
      </c>
      <c r="AL91" s="13"/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135.96</v>
      </c>
      <c r="D92" s="8">
        <v>219.55799999999999</v>
      </c>
      <c r="E92" s="8">
        <v>243.976</v>
      </c>
      <c r="F92" s="8">
        <v>105.902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249.36199999999999</v>
      </c>
      <c r="K92" s="13">
        <f t="shared" si="16"/>
        <v>-5.3859999999999957</v>
      </c>
      <c r="L92" s="13">
        <f>VLOOKUP(A:A,[1]TDSheet!$A:$L,12,0)</f>
        <v>30</v>
      </c>
      <c r="M92" s="13">
        <f>VLOOKUP(A:A,[1]TDSheet!$A:$M,13,0)</f>
        <v>60</v>
      </c>
      <c r="N92" s="13">
        <f>VLOOKUP(A:A,[1]TDSheet!$A:$X,24,0)</f>
        <v>80</v>
      </c>
      <c r="O92" s="13"/>
      <c r="P92" s="13"/>
      <c r="Q92" s="13"/>
      <c r="R92" s="13"/>
      <c r="S92" s="13"/>
      <c r="T92" s="13"/>
      <c r="U92" s="13"/>
      <c r="V92" s="15">
        <v>60</v>
      </c>
      <c r="W92" s="13">
        <f t="shared" si="17"/>
        <v>48.795200000000001</v>
      </c>
      <c r="X92" s="15">
        <v>30</v>
      </c>
      <c r="Y92" s="16">
        <f t="shared" si="18"/>
        <v>7.4987293832180208</v>
      </c>
      <c r="Z92" s="13">
        <f t="shared" si="19"/>
        <v>2.1703364265337575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45.338799999999999</v>
      </c>
      <c r="AF92" s="13">
        <f>VLOOKUP(A:A,[1]TDSheet!$A:$AF,32,0)</f>
        <v>44.132600000000004</v>
      </c>
      <c r="AG92" s="13">
        <f>VLOOKUP(A:A,[1]TDSheet!$A:$AG,33,0)</f>
        <v>40.779000000000003</v>
      </c>
      <c r="AH92" s="13">
        <f>VLOOKUP(A:A,[3]TDSheet!$A:$D,4,0)</f>
        <v>52.908999999999999</v>
      </c>
      <c r="AI92" s="13">
        <f>VLOOKUP(A:A,[1]TDSheet!$A:$AI,35,0)</f>
        <v>0</v>
      </c>
      <c r="AJ92" s="13">
        <f t="shared" si="20"/>
        <v>60</v>
      </c>
      <c r="AK92" s="13">
        <f t="shared" si="21"/>
        <v>30</v>
      </c>
      <c r="AL92" s="13"/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31</v>
      </c>
      <c r="D93" s="8">
        <v>215</v>
      </c>
      <c r="E93" s="8">
        <v>134</v>
      </c>
      <c r="F93" s="8">
        <v>108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185</v>
      </c>
      <c r="K93" s="13">
        <f t="shared" si="16"/>
        <v>-51</v>
      </c>
      <c r="L93" s="13">
        <f>VLOOKUP(A:A,[1]TDSheet!$A:$L,12,0)</f>
        <v>0</v>
      </c>
      <c r="M93" s="13">
        <f>VLOOKUP(A:A,[1]TDSheet!$A:$M,13,0)</f>
        <v>20</v>
      </c>
      <c r="N93" s="13">
        <f>VLOOKUP(A:A,[1]TDSheet!$A:$X,24,0)</f>
        <v>30</v>
      </c>
      <c r="O93" s="13"/>
      <c r="P93" s="13"/>
      <c r="Q93" s="13"/>
      <c r="R93" s="13"/>
      <c r="S93" s="13"/>
      <c r="T93" s="13"/>
      <c r="U93" s="13"/>
      <c r="V93" s="15">
        <v>30</v>
      </c>
      <c r="W93" s="13">
        <f t="shared" si="17"/>
        <v>26.8</v>
      </c>
      <c r="X93" s="15">
        <v>30</v>
      </c>
      <c r="Y93" s="16">
        <f t="shared" si="18"/>
        <v>8.1343283582089558</v>
      </c>
      <c r="Z93" s="13">
        <f t="shared" si="19"/>
        <v>4.0298507462686564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20.8</v>
      </c>
      <c r="AF93" s="13">
        <f>VLOOKUP(A:A,[1]TDSheet!$A:$AF,32,0)</f>
        <v>26.4</v>
      </c>
      <c r="AG93" s="13">
        <f>VLOOKUP(A:A,[1]TDSheet!$A:$AG,33,0)</f>
        <v>28.8</v>
      </c>
      <c r="AH93" s="13">
        <f>VLOOKUP(A:A,[3]TDSheet!$A:$D,4,0)</f>
        <v>25</v>
      </c>
      <c r="AI93" s="13">
        <f>VLOOKUP(A:A,[1]TDSheet!$A:$AI,35,0)</f>
        <v>0</v>
      </c>
      <c r="AJ93" s="13">
        <f t="shared" si="20"/>
        <v>15</v>
      </c>
      <c r="AK93" s="13">
        <f t="shared" si="21"/>
        <v>15</v>
      </c>
      <c r="AL93" s="13"/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0.80200000000000005</v>
      </c>
      <c r="D94" s="8">
        <v>98.924000000000007</v>
      </c>
      <c r="E94" s="8">
        <v>43.552999999999997</v>
      </c>
      <c r="F94" s="8">
        <v>56.173000000000002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43.5</v>
      </c>
      <c r="K94" s="13">
        <f t="shared" si="16"/>
        <v>5.2999999999997272E-2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>
        <v>10</v>
      </c>
      <c r="W94" s="13">
        <f t="shared" si="17"/>
        <v>8.7105999999999995</v>
      </c>
      <c r="X94" s="15"/>
      <c r="Y94" s="16">
        <f t="shared" si="18"/>
        <v>7.5968360388492187</v>
      </c>
      <c r="Z94" s="13">
        <f t="shared" si="19"/>
        <v>6.4488094964755591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5.5460000000000003</v>
      </c>
      <c r="AF94" s="13">
        <f>VLOOKUP(A:A,[1]TDSheet!$A:$AF,32,0)</f>
        <v>2.3428</v>
      </c>
      <c r="AG94" s="13">
        <f>VLOOKUP(A:A,[1]TDSheet!$A:$AG,33,0)</f>
        <v>9.5841999999999992</v>
      </c>
      <c r="AH94" s="13">
        <f>VLOOKUP(A:A,[3]TDSheet!$A:$D,4,0)</f>
        <v>30.079000000000001</v>
      </c>
      <c r="AI94" s="13">
        <f>VLOOKUP(A:A,[1]TDSheet!$A:$AI,35,0)</f>
        <v>0</v>
      </c>
      <c r="AJ94" s="13">
        <f t="shared" si="20"/>
        <v>10</v>
      </c>
      <c r="AK94" s="13">
        <f t="shared" si="21"/>
        <v>0</v>
      </c>
      <c r="AL94" s="13"/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582</v>
      </c>
      <c r="D95" s="8">
        <v>1703</v>
      </c>
      <c r="E95" s="8">
        <v>1727</v>
      </c>
      <c r="F95" s="8">
        <v>537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1754</v>
      </c>
      <c r="K95" s="13">
        <f t="shared" si="16"/>
        <v>-27</v>
      </c>
      <c r="L95" s="13">
        <f>VLOOKUP(A:A,[1]TDSheet!$A:$L,12,0)</f>
        <v>150</v>
      </c>
      <c r="M95" s="13">
        <f>VLOOKUP(A:A,[1]TDSheet!$A:$M,13,0)</f>
        <v>300</v>
      </c>
      <c r="N95" s="13">
        <f>VLOOKUP(A:A,[1]TDSheet!$A:$X,24,0)</f>
        <v>450</v>
      </c>
      <c r="O95" s="13"/>
      <c r="P95" s="13"/>
      <c r="Q95" s="13"/>
      <c r="R95" s="13"/>
      <c r="S95" s="13"/>
      <c r="T95" s="13"/>
      <c r="U95" s="13"/>
      <c r="V95" s="15">
        <v>350</v>
      </c>
      <c r="W95" s="13">
        <f t="shared" si="17"/>
        <v>285.39999999999998</v>
      </c>
      <c r="X95" s="15">
        <v>300</v>
      </c>
      <c r="Y95" s="16">
        <f t="shared" si="18"/>
        <v>7.3125437981779964</v>
      </c>
      <c r="Z95" s="13">
        <f t="shared" si="19"/>
        <v>1.8815697266993694</v>
      </c>
      <c r="AA95" s="13"/>
      <c r="AB95" s="13"/>
      <c r="AC95" s="13"/>
      <c r="AD95" s="13">
        <f>VLOOKUP(A:A,[1]TDSheet!$A:$AD,30,0)</f>
        <v>300</v>
      </c>
      <c r="AE95" s="13">
        <f>VLOOKUP(A:A,[1]TDSheet!$A:$AE,31,0)</f>
        <v>278</v>
      </c>
      <c r="AF95" s="13">
        <f>VLOOKUP(A:A,[1]TDSheet!$A:$AF,32,0)</f>
        <v>297</v>
      </c>
      <c r="AG95" s="13">
        <f>VLOOKUP(A:A,[1]TDSheet!$A:$AG,33,0)</f>
        <v>261.8</v>
      </c>
      <c r="AH95" s="13">
        <f>VLOOKUP(A:A,[3]TDSheet!$A:$D,4,0)</f>
        <v>283</v>
      </c>
      <c r="AI95" s="13">
        <f>VLOOKUP(A:A,[1]TDSheet!$A:$AI,35,0)</f>
        <v>0</v>
      </c>
      <c r="AJ95" s="13">
        <f t="shared" si="20"/>
        <v>105</v>
      </c>
      <c r="AK95" s="13">
        <f t="shared" si="21"/>
        <v>90</v>
      </c>
      <c r="AL95" s="13"/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424</v>
      </c>
      <c r="D96" s="8">
        <v>763</v>
      </c>
      <c r="E96" s="8">
        <v>776</v>
      </c>
      <c r="F96" s="8">
        <v>400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788</v>
      </c>
      <c r="K96" s="13">
        <f t="shared" si="16"/>
        <v>-12</v>
      </c>
      <c r="L96" s="13">
        <f>VLOOKUP(A:A,[1]TDSheet!$A:$L,12,0)</f>
        <v>150</v>
      </c>
      <c r="M96" s="13">
        <f>VLOOKUP(A:A,[1]TDSheet!$A:$M,13,0)</f>
        <v>200</v>
      </c>
      <c r="N96" s="13">
        <f>VLOOKUP(A:A,[1]TDSheet!$A:$X,24,0)</f>
        <v>200</v>
      </c>
      <c r="O96" s="13"/>
      <c r="P96" s="13"/>
      <c r="Q96" s="13"/>
      <c r="R96" s="13"/>
      <c r="S96" s="13"/>
      <c r="T96" s="13"/>
      <c r="U96" s="13"/>
      <c r="V96" s="15">
        <v>150</v>
      </c>
      <c r="W96" s="13">
        <f t="shared" si="17"/>
        <v>155.19999999999999</v>
      </c>
      <c r="X96" s="15">
        <v>50</v>
      </c>
      <c r="Y96" s="16">
        <f t="shared" si="18"/>
        <v>7.40979381443299</v>
      </c>
      <c r="Z96" s="13">
        <f t="shared" si="19"/>
        <v>2.5773195876288661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170.8</v>
      </c>
      <c r="AF96" s="13">
        <f>VLOOKUP(A:A,[1]TDSheet!$A:$AF,32,0)</f>
        <v>187.4</v>
      </c>
      <c r="AG96" s="13">
        <f>VLOOKUP(A:A,[1]TDSheet!$A:$AG,33,0)</f>
        <v>156</v>
      </c>
      <c r="AH96" s="13">
        <f>VLOOKUP(A:A,[3]TDSheet!$A:$D,4,0)</f>
        <v>128</v>
      </c>
      <c r="AI96" s="13">
        <f>VLOOKUP(A:A,[1]TDSheet!$A:$AI,35,0)</f>
        <v>0</v>
      </c>
      <c r="AJ96" s="13">
        <f t="shared" si="20"/>
        <v>45</v>
      </c>
      <c r="AK96" s="13">
        <f t="shared" si="21"/>
        <v>15</v>
      </c>
      <c r="AL96" s="13"/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463</v>
      </c>
      <c r="D97" s="8">
        <v>1344</v>
      </c>
      <c r="E97" s="8">
        <v>1155</v>
      </c>
      <c r="F97" s="8">
        <v>633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1180</v>
      </c>
      <c r="K97" s="13">
        <f t="shared" si="16"/>
        <v>-25</v>
      </c>
      <c r="L97" s="13">
        <f>VLOOKUP(A:A,[1]TDSheet!$A:$L,12,0)</f>
        <v>150</v>
      </c>
      <c r="M97" s="13">
        <f>VLOOKUP(A:A,[1]TDSheet!$A:$M,13,0)</f>
        <v>250</v>
      </c>
      <c r="N97" s="13">
        <f>VLOOKUP(A:A,[1]TDSheet!$A:$X,24,0)</f>
        <v>200</v>
      </c>
      <c r="O97" s="13"/>
      <c r="P97" s="13"/>
      <c r="Q97" s="13"/>
      <c r="R97" s="13"/>
      <c r="S97" s="13"/>
      <c r="T97" s="13"/>
      <c r="U97" s="13"/>
      <c r="V97" s="15">
        <v>200</v>
      </c>
      <c r="W97" s="13">
        <f t="shared" si="17"/>
        <v>205.8</v>
      </c>
      <c r="X97" s="15">
        <v>100</v>
      </c>
      <c r="Y97" s="16">
        <f t="shared" si="18"/>
        <v>7.4489795918367339</v>
      </c>
      <c r="Z97" s="13">
        <f t="shared" si="19"/>
        <v>3.0758017492711369</v>
      </c>
      <c r="AA97" s="13"/>
      <c r="AB97" s="13"/>
      <c r="AC97" s="13"/>
      <c r="AD97" s="13">
        <f>VLOOKUP(A:A,[1]TDSheet!$A:$AD,30,0)</f>
        <v>126</v>
      </c>
      <c r="AE97" s="13">
        <f>VLOOKUP(A:A,[1]TDSheet!$A:$AE,31,0)</f>
        <v>251.8</v>
      </c>
      <c r="AF97" s="13">
        <f>VLOOKUP(A:A,[1]TDSheet!$A:$AF,32,0)</f>
        <v>237.8</v>
      </c>
      <c r="AG97" s="13">
        <f>VLOOKUP(A:A,[1]TDSheet!$A:$AG,33,0)</f>
        <v>221.4</v>
      </c>
      <c r="AH97" s="13">
        <f>VLOOKUP(A:A,[3]TDSheet!$A:$D,4,0)</f>
        <v>177</v>
      </c>
      <c r="AI97" s="13">
        <f>VLOOKUP(A:A,[1]TDSheet!$A:$AI,35,0)</f>
        <v>0</v>
      </c>
      <c r="AJ97" s="13">
        <f t="shared" si="20"/>
        <v>60</v>
      </c>
      <c r="AK97" s="13">
        <f t="shared" si="21"/>
        <v>30</v>
      </c>
      <c r="AL97" s="13"/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385</v>
      </c>
      <c r="D98" s="8">
        <v>767</v>
      </c>
      <c r="E98" s="8">
        <v>715</v>
      </c>
      <c r="F98" s="8">
        <v>424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728</v>
      </c>
      <c r="K98" s="13">
        <f t="shared" si="16"/>
        <v>-13</v>
      </c>
      <c r="L98" s="13">
        <f>VLOOKUP(A:A,[1]TDSheet!$A:$L,12,0)</f>
        <v>100</v>
      </c>
      <c r="M98" s="13">
        <f>VLOOKUP(A:A,[1]TDSheet!$A:$M,13,0)</f>
        <v>180</v>
      </c>
      <c r="N98" s="13">
        <f>VLOOKUP(A:A,[1]TDSheet!$A:$X,24,0)</f>
        <v>150</v>
      </c>
      <c r="O98" s="13"/>
      <c r="P98" s="13"/>
      <c r="Q98" s="13"/>
      <c r="R98" s="13"/>
      <c r="S98" s="13"/>
      <c r="T98" s="13"/>
      <c r="U98" s="13"/>
      <c r="V98" s="15">
        <v>150</v>
      </c>
      <c r="W98" s="13">
        <f t="shared" si="17"/>
        <v>143</v>
      </c>
      <c r="X98" s="15">
        <v>50</v>
      </c>
      <c r="Y98" s="16">
        <f t="shared" si="18"/>
        <v>7.3706293706293708</v>
      </c>
      <c r="Z98" s="13">
        <f t="shared" si="19"/>
        <v>2.965034965034965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161</v>
      </c>
      <c r="AF98" s="13">
        <f>VLOOKUP(A:A,[1]TDSheet!$A:$AF,32,0)</f>
        <v>170.6</v>
      </c>
      <c r="AG98" s="13">
        <f>VLOOKUP(A:A,[1]TDSheet!$A:$AG,33,0)</f>
        <v>150</v>
      </c>
      <c r="AH98" s="13">
        <f>VLOOKUP(A:A,[3]TDSheet!$A:$D,4,0)</f>
        <v>127</v>
      </c>
      <c r="AI98" s="13">
        <f>VLOOKUP(A:A,[1]TDSheet!$A:$AI,35,0)</f>
        <v>0</v>
      </c>
      <c r="AJ98" s="13">
        <f t="shared" si="20"/>
        <v>45</v>
      </c>
      <c r="AK98" s="13">
        <f t="shared" si="21"/>
        <v>15</v>
      </c>
      <c r="AL98" s="13"/>
      <c r="AM98" s="13"/>
      <c r="AN98" s="13"/>
      <c r="AO98" s="13"/>
    </row>
    <row r="99" spans="1:41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48</v>
      </c>
      <c r="E99" s="8">
        <v>48</v>
      </c>
      <c r="F99" s="8">
        <v>4</v>
      </c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48</v>
      </c>
      <c r="K99" s="13">
        <f t="shared" si="16"/>
        <v>0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17"/>
        <v>0</v>
      </c>
      <c r="X99" s="15"/>
      <c r="Y99" s="16" t="e">
        <f t="shared" si="18"/>
        <v>#DIV/0!</v>
      </c>
      <c r="Z99" s="13" t="e">
        <f t="shared" si="19"/>
        <v>#DIV/0!</v>
      </c>
      <c r="AA99" s="13"/>
      <c r="AB99" s="13"/>
      <c r="AC99" s="13"/>
      <c r="AD99" s="13">
        <f>VLOOKUP(A:A,[1]TDSheet!$A:$AD,30,0)</f>
        <v>48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20"/>
        <v>0</v>
      </c>
      <c r="AK99" s="13">
        <f t="shared" si="21"/>
        <v>0</v>
      </c>
      <c r="AL99" s="13"/>
      <c r="AM99" s="13"/>
      <c r="AN99" s="13"/>
      <c r="AO99" s="13"/>
    </row>
    <row r="100" spans="1:41" s="1" customFormat="1" ht="11.1" customHeight="1" outlineLevel="1" x14ac:dyDescent="0.2">
      <c r="A100" s="7" t="s">
        <v>102</v>
      </c>
      <c r="B100" s="7" t="s">
        <v>12</v>
      </c>
      <c r="C100" s="8">
        <v>10</v>
      </c>
      <c r="D100" s="8">
        <v>1</v>
      </c>
      <c r="E100" s="8">
        <v>7</v>
      </c>
      <c r="F100" s="8">
        <v>3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13</v>
      </c>
      <c r="K100" s="13">
        <f t="shared" si="16"/>
        <v>-6</v>
      </c>
      <c r="L100" s="13">
        <f>VLOOKUP(A:A,[1]TDSheet!$A:$L,12,0)</f>
        <v>10</v>
      </c>
      <c r="M100" s="13">
        <f>VLOOKUP(A:A,[1]TDSheet!$A:$M,13,0)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7"/>
        <v>1.4</v>
      </c>
      <c r="X100" s="15"/>
      <c r="Y100" s="16">
        <f t="shared" si="18"/>
        <v>9.2857142857142865</v>
      </c>
      <c r="Z100" s="13">
        <f t="shared" si="19"/>
        <v>2.1428571428571428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</v>
      </c>
      <c r="AF100" s="13">
        <f>VLOOKUP(A:A,[1]TDSheet!$A:$AF,32,0)</f>
        <v>1.8</v>
      </c>
      <c r="AG100" s="13">
        <f>VLOOKUP(A:A,[1]TDSheet!$A:$AG,33,0)</f>
        <v>1.4</v>
      </c>
      <c r="AH100" s="13">
        <v>0</v>
      </c>
      <c r="AI100" s="13">
        <f>VLOOKUP(A:A,[1]TDSheet!$A:$AI,35,0)</f>
        <v>0</v>
      </c>
      <c r="AJ100" s="13">
        <f t="shared" si="20"/>
        <v>0</v>
      </c>
      <c r="AK100" s="13">
        <f t="shared" si="21"/>
        <v>0</v>
      </c>
      <c r="AL100" s="13"/>
      <c r="AM100" s="13"/>
      <c r="AN100" s="13"/>
      <c r="AO100" s="13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418</v>
      </c>
      <c r="D101" s="8">
        <v>319</v>
      </c>
      <c r="E101" s="8">
        <v>335</v>
      </c>
      <c r="F101" s="8">
        <v>395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343</v>
      </c>
      <c r="K101" s="13">
        <f t="shared" si="16"/>
        <v>-8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VLOOKUP(A:A,[1]TDSheet!$A:$X,24,0)</f>
        <v>150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7"/>
        <v>67</v>
      </c>
      <c r="X101" s="15"/>
      <c r="Y101" s="16">
        <f t="shared" si="18"/>
        <v>8.1343283582089558</v>
      </c>
      <c r="Z101" s="13">
        <f t="shared" si="19"/>
        <v>5.8955223880597014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104.2</v>
      </c>
      <c r="AF101" s="13">
        <f>VLOOKUP(A:A,[1]TDSheet!$A:$AF,32,0)</f>
        <v>92.4</v>
      </c>
      <c r="AG101" s="13">
        <f>VLOOKUP(A:A,[1]TDSheet!$A:$AG,33,0)</f>
        <v>68.599999999999994</v>
      </c>
      <c r="AH101" s="13">
        <f>VLOOKUP(A:A,[3]TDSheet!$A:$D,4,0)</f>
        <v>62</v>
      </c>
      <c r="AI101" s="13" t="s">
        <v>140</v>
      </c>
      <c r="AJ101" s="13">
        <f t="shared" si="20"/>
        <v>0</v>
      </c>
      <c r="AK101" s="13">
        <f t="shared" si="21"/>
        <v>0</v>
      </c>
      <c r="AL101" s="13"/>
      <c r="AM101" s="13"/>
      <c r="AN101" s="13"/>
      <c r="AO101" s="13"/>
    </row>
    <row r="102" spans="1:41" s="1" customFormat="1" ht="21.95" customHeight="1" outlineLevel="1" x14ac:dyDescent="0.2">
      <c r="A102" s="7" t="s">
        <v>104</v>
      </c>
      <c r="B102" s="7" t="s">
        <v>12</v>
      </c>
      <c r="C102" s="8">
        <v>593</v>
      </c>
      <c r="D102" s="8">
        <v>165</v>
      </c>
      <c r="E102" s="8">
        <v>523</v>
      </c>
      <c r="F102" s="8">
        <v>215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630</v>
      </c>
      <c r="K102" s="13">
        <f t="shared" si="16"/>
        <v>-107</v>
      </c>
      <c r="L102" s="13">
        <f>VLOOKUP(A:A,[1]TDSheet!$A:$L,12,0)</f>
        <v>400</v>
      </c>
      <c r="M102" s="13">
        <f>VLOOKUP(A:A,[1]TDSheet!$A:$M,13,0)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5">
        <v>300</v>
      </c>
      <c r="W102" s="13">
        <f t="shared" si="17"/>
        <v>104.6</v>
      </c>
      <c r="X102" s="15">
        <v>150</v>
      </c>
      <c r="Y102" s="16">
        <f t="shared" si="18"/>
        <v>10.181644359464627</v>
      </c>
      <c r="Z102" s="13">
        <f t="shared" si="19"/>
        <v>2.0554493307839388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78</v>
      </c>
      <c r="AF102" s="13">
        <f>VLOOKUP(A:A,[1]TDSheet!$A:$AF,32,0)</f>
        <v>98.4</v>
      </c>
      <c r="AG102" s="13">
        <f>VLOOKUP(A:A,[1]TDSheet!$A:$AG,33,0)</f>
        <v>70.2</v>
      </c>
      <c r="AH102" s="13">
        <f>VLOOKUP(A:A,[3]TDSheet!$A:$D,4,0)</f>
        <v>191</v>
      </c>
      <c r="AI102" s="13" t="str">
        <f>VLOOKUP(A:A,[1]TDSheet!$A:$AI,35,0)</f>
        <v>Ларин</v>
      </c>
      <c r="AJ102" s="13">
        <f t="shared" si="20"/>
        <v>21.000000000000004</v>
      </c>
      <c r="AK102" s="13">
        <f t="shared" si="21"/>
        <v>10.500000000000002</v>
      </c>
      <c r="AL102" s="13"/>
      <c r="AM102" s="13"/>
      <c r="AN102" s="13"/>
      <c r="AO102" s="13"/>
    </row>
    <row r="103" spans="1:41" s="1" customFormat="1" ht="11.1" customHeight="1" outlineLevel="1" x14ac:dyDescent="0.2">
      <c r="A103" s="7" t="s">
        <v>105</v>
      </c>
      <c r="B103" s="7" t="s">
        <v>12</v>
      </c>
      <c r="C103" s="8">
        <v>101</v>
      </c>
      <c r="D103" s="8">
        <v>365</v>
      </c>
      <c r="E103" s="8">
        <v>281</v>
      </c>
      <c r="F103" s="8">
        <v>178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318</v>
      </c>
      <c r="K103" s="13">
        <f t="shared" si="16"/>
        <v>-37</v>
      </c>
      <c r="L103" s="13">
        <f>VLOOKUP(A:A,[1]TDSheet!$A:$L,12,0)</f>
        <v>200</v>
      </c>
      <c r="M103" s="13">
        <f>VLOOKUP(A:A,[1]TDSheet!$A:$M,13,0)</f>
        <v>50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5">
        <v>100</v>
      </c>
      <c r="W103" s="13">
        <f t="shared" si="17"/>
        <v>56.2</v>
      </c>
      <c r="X103" s="15"/>
      <c r="Y103" s="16">
        <f t="shared" si="18"/>
        <v>10.284697508896796</v>
      </c>
      <c r="Z103" s="13">
        <f t="shared" si="19"/>
        <v>3.1672597864768681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58.2</v>
      </c>
      <c r="AF103" s="13">
        <f>VLOOKUP(A:A,[1]TDSheet!$A:$AF,32,0)</f>
        <v>70.599999999999994</v>
      </c>
      <c r="AG103" s="13">
        <f>VLOOKUP(A:A,[1]TDSheet!$A:$AG,33,0)</f>
        <v>65</v>
      </c>
      <c r="AH103" s="13">
        <f>VLOOKUP(A:A,[3]TDSheet!$A:$D,4,0)</f>
        <v>61</v>
      </c>
      <c r="AI103" s="13">
        <f>VLOOKUP(A:A,[1]TDSheet!$A:$AI,35,0)</f>
        <v>0</v>
      </c>
      <c r="AJ103" s="13">
        <f t="shared" si="20"/>
        <v>7.0000000000000009</v>
      </c>
      <c r="AK103" s="13">
        <f t="shared" si="21"/>
        <v>0</v>
      </c>
      <c r="AL103" s="13"/>
      <c r="AM103" s="13"/>
      <c r="AN103" s="13"/>
      <c r="AO103" s="13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803</v>
      </c>
      <c r="D104" s="8">
        <v>388</v>
      </c>
      <c r="E104" s="8">
        <v>818</v>
      </c>
      <c r="F104" s="8">
        <v>349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843</v>
      </c>
      <c r="K104" s="13">
        <f t="shared" si="16"/>
        <v>-25</v>
      </c>
      <c r="L104" s="13">
        <f>VLOOKUP(A:A,[1]TDSheet!$A:$L,12,0)</f>
        <v>500</v>
      </c>
      <c r="M104" s="13">
        <f>VLOOKUP(A:A,[1]TDSheet!$A:$M,13,0)</f>
        <v>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3"/>
      <c r="V104" s="15">
        <v>500</v>
      </c>
      <c r="W104" s="13">
        <f t="shared" si="17"/>
        <v>163.6</v>
      </c>
      <c r="X104" s="15">
        <v>150</v>
      </c>
      <c r="Y104" s="16">
        <f t="shared" si="18"/>
        <v>9.7738386308068463</v>
      </c>
      <c r="Z104" s="13">
        <f t="shared" si="19"/>
        <v>2.1332518337408315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165</v>
      </c>
      <c r="AF104" s="13">
        <f>VLOOKUP(A:A,[1]TDSheet!$A:$AF,32,0)</f>
        <v>146.80000000000001</v>
      </c>
      <c r="AG104" s="13">
        <f>VLOOKUP(A:A,[1]TDSheet!$A:$AG,33,0)</f>
        <v>111</v>
      </c>
      <c r="AH104" s="13">
        <f>VLOOKUP(A:A,[3]TDSheet!$A:$D,4,0)</f>
        <v>300</v>
      </c>
      <c r="AI104" s="13" t="str">
        <f>VLOOKUP(A:A,[1]TDSheet!$A:$AI,35,0)</f>
        <v>Ларин</v>
      </c>
      <c r="AJ104" s="13">
        <f t="shared" si="20"/>
        <v>35</v>
      </c>
      <c r="AK104" s="13">
        <f t="shared" si="21"/>
        <v>10.500000000000002</v>
      </c>
      <c r="AL104" s="13"/>
      <c r="AM104" s="13"/>
      <c r="AN104" s="13"/>
      <c r="AO104" s="13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192</v>
      </c>
      <c r="D105" s="8">
        <v>1036</v>
      </c>
      <c r="E105" s="8">
        <v>875</v>
      </c>
      <c r="F105" s="8">
        <v>326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906</v>
      </c>
      <c r="K105" s="13">
        <f t="shared" si="16"/>
        <v>-31</v>
      </c>
      <c r="L105" s="13">
        <f>VLOOKUP(A:A,[1]TDSheet!$A:$L,12,0)</f>
        <v>500</v>
      </c>
      <c r="M105" s="13">
        <f>VLOOKUP(A:A,[1]TDSheet!$A:$M,13,0)</f>
        <v>100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3"/>
      <c r="V105" s="15">
        <v>500</v>
      </c>
      <c r="W105" s="13">
        <f t="shared" si="17"/>
        <v>175</v>
      </c>
      <c r="X105" s="15">
        <v>150</v>
      </c>
      <c r="Y105" s="16">
        <f t="shared" si="18"/>
        <v>9.5771428571428565</v>
      </c>
      <c r="Z105" s="13">
        <f t="shared" si="19"/>
        <v>1.8628571428571428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145</v>
      </c>
      <c r="AF105" s="13">
        <f>VLOOKUP(A:A,[1]TDSheet!$A:$AF,32,0)</f>
        <v>171.8</v>
      </c>
      <c r="AG105" s="13">
        <f>VLOOKUP(A:A,[1]TDSheet!$A:$AG,33,0)</f>
        <v>125.4</v>
      </c>
      <c r="AH105" s="13">
        <f>VLOOKUP(A:A,[3]TDSheet!$A:$D,4,0)</f>
        <v>304</v>
      </c>
      <c r="AI105" s="13" t="str">
        <f>VLOOKUP(A:A,[1]TDSheet!$A:$AI,35,0)</f>
        <v>Ларин</v>
      </c>
      <c r="AJ105" s="13">
        <f t="shared" si="20"/>
        <v>35</v>
      </c>
      <c r="AK105" s="13">
        <f t="shared" si="21"/>
        <v>10.500000000000002</v>
      </c>
      <c r="AL105" s="13"/>
      <c r="AM105" s="13"/>
      <c r="AN105" s="13"/>
      <c r="AO105" s="13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788</v>
      </c>
      <c r="D106" s="8">
        <v>280</v>
      </c>
      <c r="E106" s="8">
        <v>378</v>
      </c>
      <c r="F106" s="8">
        <v>679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389</v>
      </c>
      <c r="K106" s="13">
        <f t="shared" si="16"/>
        <v>-11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17"/>
        <v>75.599999999999994</v>
      </c>
      <c r="X106" s="15">
        <v>80</v>
      </c>
      <c r="Y106" s="16">
        <f t="shared" si="18"/>
        <v>10.039682539682541</v>
      </c>
      <c r="Z106" s="13">
        <f t="shared" si="19"/>
        <v>8.9814814814814827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137.4</v>
      </c>
      <c r="AF106" s="13">
        <f>VLOOKUP(A:A,[1]TDSheet!$A:$AF,32,0)</f>
        <v>136.4</v>
      </c>
      <c r="AG106" s="13">
        <f>VLOOKUP(A:A,[1]TDSheet!$A:$AG,33,0)</f>
        <v>88.4</v>
      </c>
      <c r="AH106" s="13">
        <f>VLOOKUP(A:A,[3]TDSheet!$A:$D,4,0)</f>
        <v>61</v>
      </c>
      <c r="AI106" s="13" t="str">
        <f>VLOOKUP(A:A,[1]TDSheet!$A:$AI,35,0)</f>
        <v>увел</v>
      </c>
      <c r="AJ106" s="13">
        <f t="shared" si="20"/>
        <v>0</v>
      </c>
      <c r="AK106" s="13">
        <f t="shared" si="21"/>
        <v>5.6000000000000005</v>
      </c>
      <c r="AL106" s="13"/>
      <c r="AM106" s="13"/>
      <c r="AN106" s="13"/>
      <c r="AO106" s="13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699</v>
      </c>
      <c r="D107" s="8">
        <v>148</v>
      </c>
      <c r="E107" s="8">
        <v>292</v>
      </c>
      <c r="F107" s="8">
        <v>548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300</v>
      </c>
      <c r="K107" s="13">
        <f t="shared" si="16"/>
        <v>-8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7"/>
        <v>58.4</v>
      </c>
      <c r="X107" s="15">
        <v>30</v>
      </c>
      <c r="Y107" s="16">
        <f t="shared" si="18"/>
        <v>9.8972602739726021</v>
      </c>
      <c r="Z107" s="13">
        <f t="shared" si="19"/>
        <v>9.3835616438356162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88</v>
      </c>
      <c r="AF107" s="13">
        <f>VLOOKUP(A:A,[1]TDSheet!$A:$AF,32,0)</f>
        <v>100.4</v>
      </c>
      <c r="AG107" s="13">
        <f>VLOOKUP(A:A,[1]TDSheet!$A:$AG,33,0)</f>
        <v>64</v>
      </c>
      <c r="AH107" s="13">
        <f>VLOOKUP(A:A,[3]TDSheet!$A:$D,4,0)</f>
        <v>74</v>
      </c>
      <c r="AI107" s="13" t="str">
        <f>VLOOKUP(A:A,[1]TDSheet!$A:$AI,35,0)</f>
        <v>увел</v>
      </c>
      <c r="AJ107" s="13">
        <f t="shared" si="20"/>
        <v>0</v>
      </c>
      <c r="AK107" s="13">
        <f t="shared" si="21"/>
        <v>1.65</v>
      </c>
      <c r="AL107" s="13"/>
      <c r="AM107" s="13"/>
      <c r="AN107" s="13"/>
      <c r="AO107" s="13"/>
    </row>
    <row r="108" spans="1:41" s="1" customFormat="1" ht="21.95" customHeight="1" outlineLevel="1" x14ac:dyDescent="0.2">
      <c r="A108" s="7" t="s">
        <v>110</v>
      </c>
      <c r="B108" s="7" t="s">
        <v>12</v>
      </c>
      <c r="C108" s="8">
        <v>-201</v>
      </c>
      <c r="D108" s="8">
        <v>809</v>
      </c>
      <c r="E108" s="8">
        <v>214</v>
      </c>
      <c r="F108" s="18">
        <v>379</v>
      </c>
      <c r="G108" s="1" t="str">
        <f>VLOOKUP(A:A,[1]TDSheet!$A:$G,7,0)</f>
        <v>оконч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223</v>
      </c>
      <c r="K108" s="13">
        <f t="shared" si="16"/>
        <v>-9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17"/>
        <v>42.8</v>
      </c>
      <c r="X108" s="15"/>
      <c r="Y108" s="16">
        <f t="shared" si="18"/>
        <v>8.8551401869158877</v>
      </c>
      <c r="Z108" s="13">
        <f t="shared" si="19"/>
        <v>8.8551401869158877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122.6</v>
      </c>
      <c r="AF108" s="13">
        <f>VLOOKUP(A:A,[1]TDSheet!$A:$AF,32,0)</f>
        <v>124.2</v>
      </c>
      <c r="AG108" s="13">
        <f>VLOOKUP(A:A,[1]TDSheet!$A:$AG,33,0)</f>
        <v>109.8</v>
      </c>
      <c r="AH108" s="13">
        <v>0</v>
      </c>
      <c r="AI108" s="13">
        <f>VLOOKUP(A:A,[1]TDSheet!$A:$AI,35,0)</f>
        <v>0</v>
      </c>
      <c r="AJ108" s="13">
        <f t="shared" si="20"/>
        <v>0</v>
      </c>
      <c r="AK108" s="13">
        <f t="shared" si="21"/>
        <v>0</v>
      </c>
      <c r="AL108" s="13"/>
      <c r="AM108" s="13"/>
      <c r="AN108" s="13"/>
      <c r="AO108" s="13"/>
    </row>
    <row r="109" spans="1:41" s="1" customFormat="1" ht="21.95" customHeight="1" outlineLevel="1" x14ac:dyDescent="0.2">
      <c r="A109" s="7" t="s">
        <v>111</v>
      </c>
      <c r="B109" s="7" t="s">
        <v>12</v>
      </c>
      <c r="C109" s="8">
        <v>-1009</v>
      </c>
      <c r="D109" s="8">
        <v>2013</v>
      </c>
      <c r="E109" s="8">
        <v>819</v>
      </c>
      <c r="F109" s="18">
        <v>127</v>
      </c>
      <c r="G109" s="1" t="str">
        <f>VLOOKUP(A:A,[1]TDSheet!$A:$G,7,0)</f>
        <v>оконч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883</v>
      </c>
      <c r="K109" s="13">
        <f t="shared" si="16"/>
        <v>-64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17"/>
        <v>163.80000000000001</v>
      </c>
      <c r="X109" s="15"/>
      <c r="Y109" s="16">
        <f t="shared" si="18"/>
        <v>0.77533577533577525</v>
      </c>
      <c r="Z109" s="13">
        <f t="shared" si="19"/>
        <v>0.77533577533577525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458.6</v>
      </c>
      <c r="AF109" s="13">
        <f>VLOOKUP(A:A,[1]TDSheet!$A:$AF,32,0)</f>
        <v>408.2</v>
      </c>
      <c r="AG109" s="13">
        <f>VLOOKUP(A:A,[1]TDSheet!$A:$AG,33,0)</f>
        <v>386</v>
      </c>
      <c r="AH109" s="13">
        <v>0</v>
      </c>
      <c r="AI109" s="13">
        <f>VLOOKUP(A:A,[1]TDSheet!$A:$AI,35,0)</f>
        <v>0</v>
      </c>
      <c r="AJ109" s="13">
        <f t="shared" si="20"/>
        <v>0</v>
      </c>
      <c r="AK109" s="13">
        <f t="shared" si="21"/>
        <v>0</v>
      </c>
      <c r="AL109" s="13"/>
      <c r="AM109" s="13"/>
      <c r="AN109" s="13"/>
      <c r="AO10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2025-10-03T10:10:14Z</dcterms:modified>
</cp:coreProperties>
</file>