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C4AA87-E955-403C-BFEE-378E91D494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Y462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Y246" i="1" s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2" i="1" s="1"/>
  <c r="BO22" i="1"/>
  <c r="BM22" i="1"/>
  <c r="X499" i="1" s="1"/>
  <c r="Y22" i="1"/>
  <c r="P22" i="1"/>
  <c r="H10" i="1"/>
  <c r="A9" i="1"/>
  <c r="F10" i="1" s="1"/>
  <c r="D7" i="1"/>
  <c r="Q6" i="1"/>
  <c r="P2" i="1"/>
  <c r="B508" i="1" l="1"/>
  <c r="X500" i="1"/>
  <c r="X501" i="1" s="1"/>
  <c r="Z31" i="1"/>
  <c r="BN31" i="1"/>
  <c r="Z54" i="1"/>
  <c r="BN54" i="1"/>
  <c r="Z74" i="1"/>
  <c r="BN74" i="1"/>
  <c r="Z89" i="1"/>
  <c r="BN89" i="1"/>
  <c r="Z96" i="1"/>
  <c r="BN96" i="1"/>
  <c r="Z115" i="1"/>
  <c r="BN115" i="1"/>
  <c r="Z136" i="1"/>
  <c r="BN136" i="1"/>
  <c r="Z148" i="1"/>
  <c r="BN148" i="1"/>
  <c r="Z166" i="1"/>
  <c r="BN166" i="1"/>
  <c r="Z193" i="1"/>
  <c r="BN193" i="1"/>
  <c r="Z203" i="1"/>
  <c r="BN203" i="1"/>
  <c r="Z211" i="1"/>
  <c r="BN211" i="1"/>
  <c r="Z253" i="1"/>
  <c r="BN253" i="1"/>
  <c r="Z261" i="1"/>
  <c r="BN261" i="1"/>
  <c r="Z262" i="1"/>
  <c r="BN262" i="1"/>
  <c r="Z290" i="1"/>
  <c r="BN290" i="1"/>
  <c r="Z300" i="1"/>
  <c r="BN300" i="1"/>
  <c r="Z310" i="1"/>
  <c r="BN310" i="1"/>
  <c r="Z328" i="1"/>
  <c r="BN328" i="1"/>
  <c r="Z347" i="1"/>
  <c r="BN347" i="1"/>
  <c r="Z373" i="1"/>
  <c r="Z374" i="1" s="1"/>
  <c r="BN373" i="1"/>
  <c r="BP373" i="1"/>
  <c r="Y374" i="1"/>
  <c r="Z377" i="1"/>
  <c r="BN377" i="1"/>
  <c r="Z395" i="1"/>
  <c r="BN395" i="1"/>
  <c r="Z414" i="1"/>
  <c r="BN414" i="1"/>
  <c r="Z435" i="1"/>
  <c r="BN435" i="1"/>
  <c r="Z451" i="1"/>
  <c r="BN451" i="1"/>
  <c r="Z461" i="1"/>
  <c r="BN461" i="1"/>
  <c r="BP87" i="1"/>
  <c r="BN87" i="1"/>
  <c r="Y90" i="1"/>
  <c r="BP94" i="1"/>
  <c r="BN94" i="1"/>
  <c r="Z94" i="1"/>
  <c r="BP109" i="1"/>
  <c r="BN109" i="1"/>
  <c r="Z109" i="1"/>
  <c r="BP132" i="1"/>
  <c r="BN132" i="1"/>
  <c r="Z132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Z76" i="1"/>
  <c r="BN76" i="1"/>
  <c r="Z87" i="1"/>
  <c r="BP101" i="1"/>
  <c r="BN101" i="1"/>
  <c r="Z101" i="1"/>
  <c r="BP117" i="1"/>
  <c r="BN117" i="1"/>
  <c r="Z117" i="1"/>
  <c r="Y138" i="1"/>
  <c r="Z160" i="1"/>
  <c r="BN160" i="1"/>
  <c r="Z164" i="1"/>
  <c r="BN164" i="1"/>
  <c r="Z172" i="1"/>
  <c r="BN172" i="1"/>
  <c r="Z187" i="1"/>
  <c r="BN187" i="1"/>
  <c r="BP187" i="1"/>
  <c r="Z195" i="1"/>
  <c r="BN195" i="1"/>
  <c r="Z199" i="1"/>
  <c r="BN199" i="1"/>
  <c r="Z205" i="1"/>
  <c r="BN205" i="1"/>
  <c r="Z209" i="1"/>
  <c r="BN209" i="1"/>
  <c r="Z215" i="1"/>
  <c r="BN215" i="1"/>
  <c r="BP215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04" i="1"/>
  <c r="Y359" i="1"/>
  <c r="Y379" i="1"/>
  <c r="Y482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Z144" i="1" s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Y184" i="1"/>
  <c r="BP188" i="1"/>
  <c r="BN188" i="1"/>
  <c r="Z188" i="1"/>
  <c r="Y190" i="1"/>
  <c r="Y201" i="1"/>
  <c r="BP192" i="1"/>
  <c r="BN192" i="1"/>
  <c r="Z192" i="1"/>
  <c r="Z200" i="1" s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l="1"/>
  <c r="Z462" i="1"/>
  <c r="Z447" i="1"/>
  <c r="Z311" i="1"/>
  <c r="Z246" i="1"/>
  <c r="Z189" i="1"/>
  <c r="Z174" i="1"/>
  <c r="Z111" i="1"/>
  <c r="Z471" i="1"/>
  <c r="Z349" i="1"/>
  <c r="Z324" i="1"/>
  <c r="Z303" i="1"/>
  <c r="Z212" i="1"/>
  <c r="Z58" i="1"/>
  <c r="Z105" i="1"/>
  <c r="Z441" i="1"/>
  <c r="Z64" i="1"/>
  <c r="Z456" i="1"/>
  <c r="Z263" i="1"/>
  <c r="Z168" i="1"/>
  <c r="Z78" i="1"/>
  <c r="Y500" i="1"/>
  <c r="Z337" i="1"/>
  <c r="Z150" i="1"/>
  <c r="Y498" i="1"/>
  <c r="Z398" i="1"/>
  <c r="Z230" i="1"/>
  <c r="Z415" i="1"/>
  <c r="Z255" i="1"/>
  <c r="Z70" i="1"/>
  <c r="Z32" i="1"/>
  <c r="Y502" i="1"/>
  <c r="Y499" i="1"/>
  <c r="Z118" i="1"/>
  <c r="Z97" i="1"/>
  <c r="Y501" i="1" l="1"/>
  <c r="Z503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<sst xmlns="http://schemas.openxmlformats.org/spreadsheetml/2006/main" count="2192" uniqueCount="799">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</sst>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45936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775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5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0.45833333333333331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0</v>
      </c>
      <c r="Y44" s="545">
        <f>IFERROR(Y41/H41,"0")+IFERROR(Y42/H42,"0")+IFERROR(Y43/H43,"0")</f>
        <v>0</v>
      </c>
      <c r="Z44" s="545">
        <f>IFERROR(IF(Z41="",0,Z41),"0")+IFERROR(IF(Z42="",0,Z42),"0")+IFERROR(IF(Z43="",0,Z43),"0")</f>
        <v>0</v>
      </c>
      <c r="AA44" s="546"/>
      <c r="AB44" s="546"/>
      <c r="AC44" s="546"/>
    </row>
    <row r="45" spans="1:68" hidden="1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0</v>
      </c>
      <c r="Y45" s="545">
        <f>IFERROR(SUM(Y41:Y43),"0")</f>
        <v>0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hidden="1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135</v>
      </c>
      <c r="Y95" s="544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147.6</v>
      </c>
      <c r="BN95" s="64">
        <f>IFERROR(Y95*I95/H95,"0")</f>
        <v>147.6</v>
      </c>
      <c r="BO95" s="64">
        <f>IFERROR(1/J95*(X95/H95),"0")</f>
        <v>0.27472527472527475</v>
      </c>
      <c r="BP95" s="64">
        <f>IFERROR(1/J95*(Y95/H95),"0")</f>
        <v>0.27472527472527475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50</v>
      </c>
      <c r="Y97" s="545">
        <f>IFERROR(Y93/H93,"0")+IFERROR(Y94/H94,"0")+IFERROR(Y95/H95,"0")+IFERROR(Y96/H96,"0")</f>
        <v>50</v>
      </c>
      <c r="Z97" s="545">
        <f>IFERROR(IF(Z93="",0,Z93),"0")+IFERROR(IF(Z94="",0,Z94),"0")+IFERROR(IF(Z95="",0,Z95),"0")+IFERROR(IF(Z96="",0,Z96),"0")</f>
        <v>0.32550000000000001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135</v>
      </c>
      <c r="Y98" s="545">
        <f>IFERROR(SUM(Y93:Y96),"0")</f>
        <v>135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300</v>
      </c>
      <c r="Y101" s="544">
        <f>IFERROR(IF(X101="",0,CEILING((X101/$H101),1)*$H101),"")</f>
        <v>302.40000000000003</v>
      </c>
      <c r="Z101" s="36">
        <f>IFERROR(IF(Y101=0,"",ROUNDUP(Y101/H101,0)*0.01898),"")</f>
        <v>0.53144000000000002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312.08333333333331</v>
      </c>
      <c r="BN101" s="64">
        <f>IFERROR(Y101*I101/H101,"0")</f>
        <v>314.58000000000004</v>
      </c>
      <c r="BO101" s="64">
        <f>IFERROR(1/J101*(X101/H101),"0")</f>
        <v>0.43402777777777773</v>
      </c>
      <c r="BP101" s="64">
        <f>IFERROR(1/J101*(Y101/H101),"0")</f>
        <v>0.4375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27.777777777777775</v>
      </c>
      <c r="Y105" s="545">
        <f>IFERROR(Y101/H101,"0")+IFERROR(Y102/H102,"0")+IFERROR(Y103/H103,"0")+IFERROR(Y104/H104,"0")</f>
        <v>28</v>
      </c>
      <c r="Z105" s="545">
        <f>IFERROR(IF(Z101="",0,Z101),"0")+IFERROR(IF(Z102="",0,Z102),"0")+IFERROR(IF(Z103="",0,Z103),"0")+IFERROR(IF(Z104="",0,Z104),"0")</f>
        <v>0.53144000000000002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300</v>
      </c>
      <c r="Y106" s="545">
        <f>IFERROR(SUM(Y101:Y104),"0")</f>
        <v>302.40000000000003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315</v>
      </c>
      <c r="Y116" s="544">
        <f>IFERROR(IF(X116="",0,CEILING((X116/$H116),1)*$H116),"")</f>
        <v>315.90000000000003</v>
      </c>
      <c r="Z116" s="36">
        <f>IFERROR(IF(Y116=0,"",ROUNDUP(Y116/H116,0)*0.00651),"")</f>
        <v>0.76167000000000007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344.4</v>
      </c>
      <c r="BN116" s="64">
        <f>IFERROR(Y116*I116/H116,"0")</f>
        <v>345.38400000000001</v>
      </c>
      <c r="BO116" s="64">
        <f>IFERROR(1/J116*(X116/H116),"0")</f>
        <v>0.64102564102564097</v>
      </c>
      <c r="BP116" s="64">
        <f>IFERROR(1/J116*(Y116/H116),"0")</f>
        <v>0.6428571428571429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116.66666666666666</v>
      </c>
      <c r="Y118" s="545">
        <f>IFERROR(Y114/H114,"0")+IFERROR(Y115/H115,"0")+IFERROR(Y116/H116,"0")+IFERROR(Y117/H117,"0")</f>
        <v>117</v>
      </c>
      <c r="Z118" s="545">
        <f>IFERROR(IF(Z114="",0,Z114),"0")+IFERROR(IF(Z115="",0,Z115),"0")+IFERROR(IF(Z116="",0,Z116),"0")+IFERROR(IF(Z117="",0,Z117),"0")</f>
        <v>0.76167000000000007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315</v>
      </c>
      <c r="Y119" s="545">
        <f>IFERROR(SUM(Y114:Y117),"0")</f>
        <v>315.90000000000003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hidden="1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400</v>
      </c>
      <c r="Y195" s="544">
        <f t="shared" si="16"/>
        <v>405</v>
      </c>
      <c r="Z195" s="36">
        <f>IFERROR(IF(Y195=0,"",ROUNDUP(Y195/H195,0)*0.00902),"")</f>
        <v>0.67649999999999999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415.55555555555554</v>
      </c>
      <c r="BN195" s="64">
        <f t="shared" si="18"/>
        <v>420.75</v>
      </c>
      <c r="BO195" s="64">
        <f t="shared" si="19"/>
        <v>0.5611672278338945</v>
      </c>
      <c r="BP195" s="64">
        <f t="shared" si="20"/>
        <v>0.56818181818181823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74.074074074074076</v>
      </c>
      <c r="Y200" s="545">
        <f>IFERROR(Y192/H192,"0")+IFERROR(Y193/H193,"0")+IFERROR(Y194/H194,"0")+IFERROR(Y195/H195,"0")+IFERROR(Y196/H196,"0")+IFERROR(Y197/H197,"0")+IFERROR(Y198/H198,"0")+IFERROR(Y199/H199,"0")</f>
        <v>75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0.67649999999999999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400</v>
      </c>
      <c r="Y201" s="545">
        <f>IFERROR(SUM(Y192:Y199),"0")</f>
        <v>405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idden="1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0</v>
      </c>
      <c r="Y212" s="545">
        <f>IFERROR(Y203/H203,"0")+IFERROR(Y204/H204,"0")+IFERROR(Y205/H205,"0")+IFERROR(Y206/H206,"0")+IFERROR(Y207/H207,"0")+IFERROR(Y208/H208,"0")+IFERROR(Y209/H209,"0")+IFERROR(Y210/H210,"0")+IFERROR(Y211/H211,"0")</f>
        <v>0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6"/>
      <c r="AB212" s="546"/>
      <c r="AC212" s="546"/>
    </row>
    <row r="213" spans="1:68" hidden="1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0</v>
      </c>
      <c r="Y213" s="545">
        <f>IFERROR(SUM(Y203:Y211),"0")</f>
        <v>0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600</v>
      </c>
      <c r="Y315" s="544">
        <f>IFERROR(IF(X315="",0,CEILING((X315/$H315),1)*$H315),"")</f>
        <v>600.6</v>
      </c>
      <c r="Z315" s="36">
        <f>IFERROR(IF(Y315=0,"",ROUNDUP(Y315/H315,0)*0.01898),"")</f>
        <v>1.46146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639.92307692307702</v>
      </c>
      <c r="BN315" s="64">
        <f>IFERROR(Y315*I315/H315,"0")</f>
        <v>640.5630000000001</v>
      </c>
      <c r="BO315" s="64">
        <f>IFERROR(1/J315*(X315/H315),"0")</f>
        <v>1.2019230769230769</v>
      </c>
      <c r="BP315" s="64">
        <f>IFERROR(1/J315*(Y315/H315),"0")</f>
        <v>1.203125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76.92307692307692</v>
      </c>
      <c r="Y317" s="545">
        <f>IFERROR(Y314/H314,"0")+IFERROR(Y315/H315,"0")+IFERROR(Y316/H316,"0")</f>
        <v>77</v>
      </c>
      <c r="Z317" s="545">
        <f>IFERROR(IF(Z314="",0,Z314),"0")+IFERROR(IF(Z315="",0,Z315),"0")+IFERROR(IF(Z316="",0,Z316),"0")</f>
        <v>1.46146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600</v>
      </c>
      <c r="Y318" s="545">
        <f>IFERROR(SUM(Y314:Y316),"0")</f>
        <v>600.6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800</v>
      </c>
      <c r="Y342" s="544">
        <f t="shared" ref="Y342:Y348" si="38">IFERROR(IF(X342="",0,CEILING((X342/$H342),1)*$H342),"")</f>
        <v>810</v>
      </c>
      <c r="Z342" s="36">
        <f>IFERROR(IF(Y342=0,"",ROUNDUP(Y342/H342,0)*0.02175),"")</f>
        <v>1.1744999999999999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825.6</v>
      </c>
      <c r="BN342" s="64">
        <f t="shared" ref="BN342:BN348" si="40">IFERROR(Y342*I342/H342,"0")</f>
        <v>835.92000000000007</v>
      </c>
      <c r="BO342" s="64">
        <f t="shared" ref="BO342:BO348" si="41">IFERROR(1/J342*(X342/H342),"0")</f>
        <v>1.1111111111111112</v>
      </c>
      <c r="BP342" s="64">
        <f t="shared" ref="BP342:BP348" si="42">IFERROR(1/J342*(Y342/H342),"0")</f>
        <v>1.125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400</v>
      </c>
      <c r="Y345" s="544">
        <f t="shared" si="38"/>
        <v>405</v>
      </c>
      <c r="Z345" s="36">
        <f>IFERROR(IF(Y345=0,"",ROUNDUP(Y345/H345,0)*0.02175),"")</f>
        <v>0.58724999999999994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412.8</v>
      </c>
      <c r="BN345" s="64">
        <f t="shared" si="40"/>
        <v>417.96000000000004</v>
      </c>
      <c r="BO345" s="64">
        <f t="shared" si="41"/>
        <v>0.55555555555555558</v>
      </c>
      <c r="BP345" s="64">
        <f t="shared" si="42"/>
        <v>0.5625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146.66666666666666</v>
      </c>
      <c r="Y349" s="545">
        <f>IFERROR(Y342/H342,"0")+IFERROR(Y343/H343,"0")+IFERROR(Y344/H344,"0")+IFERROR(Y345/H345,"0")+IFERROR(Y346/H346,"0")+IFERROR(Y347/H347,"0")+IFERROR(Y348/H348,"0")</f>
        <v>148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3.2189999999999999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2200</v>
      </c>
      <c r="Y350" s="545">
        <f>IFERROR(SUM(Y342:Y348),"0")</f>
        <v>2220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700</v>
      </c>
      <c r="Y352" s="544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46.666666666666664</v>
      </c>
      <c r="Y354" s="545">
        <f>IFERROR(Y352/H352,"0")+IFERROR(Y353/H353,"0")</f>
        <v>47</v>
      </c>
      <c r="Z354" s="545">
        <f>IFERROR(IF(Z352="",0,Z352),"0")+IFERROR(IF(Z353="",0,Z353),"0")</f>
        <v>1.0222499999999999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700</v>
      </c>
      <c r="Y355" s="545">
        <f>IFERROR(SUM(Y352:Y353),"0")</f>
        <v>705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1200</v>
      </c>
      <c r="Y377" s="544">
        <f>IFERROR(IF(X377="",0,CEILING((X377/$H377),1)*$H377),"")</f>
        <v>1206</v>
      </c>
      <c r="Z377" s="36">
        <f>IFERROR(IF(Y377=0,"",ROUNDUP(Y377/H377,0)*0.01898),"")</f>
        <v>2.54332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1269.1999999999998</v>
      </c>
      <c r="BN377" s="64">
        <f>IFERROR(Y377*I377/H377,"0")</f>
        <v>1275.546</v>
      </c>
      <c r="BO377" s="64">
        <f>IFERROR(1/J377*(X377/H377),"0")</f>
        <v>2.0833333333333335</v>
      </c>
      <c r="BP377" s="64">
        <f>IFERROR(1/J377*(Y377/H377),"0")</f>
        <v>2.09375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133.33333333333334</v>
      </c>
      <c r="Y379" s="545">
        <f>IFERROR(Y377/H377,"0")+IFERROR(Y378/H378,"0")</f>
        <v>134</v>
      </c>
      <c r="Z379" s="545">
        <f>IFERROR(IF(Z377="",0,Z377),"0")+IFERROR(IF(Z378="",0,Z378),"0")</f>
        <v>2.54332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1200</v>
      </c>
      <c r="Y380" s="545">
        <f>IFERROR(SUM(Y377:Y378),"0")</f>
        <v>1206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150</v>
      </c>
      <c r="Y433" s="544">
        <f t="shared" si="49"/>
        <v>153.12</v>
      </c>
      <c r="Z433" s="36">
        <f t="shared" si="50"/>
        <v>0.34683999999999998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160.22727272727272</v>
      </c>
      <c r="BN433" s="64">
        <f t="shared" si="52"/>
        <v>163.56</v>
      </c>
      <c r="BO433" s="64">
        <f t="shared" si="53"/>
        <v>0.27316433566433568</v>
      </c>
      <c r="BP433" s="64">
        <f t="shared" si="54"/>
        <v>0.27884615384615385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700</v>
      </c>
      <c r="Y435" s="544">
        <f t="shared" si="49"/>
        <v>702.24</v>
      </c>
      <c r="Z435" s="36">
        <f t="shared" si="50"/>
        <v>1.5906800000000001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747.72727272727275</v>
      </c>
      <c r="BN435" s="64">
        <f t="shared" si="52"/>
        <v>750.11999999999989</v>
      </c>
      <c r="BO435" s="64">
        <f t="shared" si="53"/>
        <v>1.2747668997668997</v>
      </c>
      <c r="BP435" s="64">
        <f t="shared" si="54"/>
        <v>1.278846153846154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160.98484848484847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162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1.9375200000000001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850</v>
      </c>
      <c r="Y442" s="545">
        <f>IFERROR(SUM(Y430:Y440),"0")</f>
        <v>855.36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400</v>
      </c>
      <c r="Y444" s="544">
        <f>IFERROR(IF(X444="",0,CEILING((X444/$H444),1)*$H444),"")</f>
        <v>401.28000000000003</v>
      </c>
      <c r="Z444" s="36">
        <f>IFERROR(IF(Y444=0,"",ROUNDUP(Y444/H444,0)*0.01196),"")</f>
        <v>0.90895999999999999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427.27272727272725</v>
      </c>
      <c r="BN444" s="64">
        <f>IFERROR(Y444*I444/H444,"0")</f>
        <v>428.64</v>
      </c>
      <c r="BO444" s="64">
        <f>IFERROR(1/J444*(X444/H444),"0")</f>
        <v>0.72843822843822836</v>
      </c>
      <c r="BP444" s="64">
        <f>IFERROR(1/J444*(Y444/H444),"0")</f>
        <v>0.73076923076923084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75.757575757575751</v>
      </c>
      <c r="Y447" s="545">
        <f>IFERROR(Y444/H444,"0")+IFERROR(Y445/H445,"0")+IFERROR(Y446/H446,"0")</f>
        <v>76</v>
      </c>
      <c r="Z447" s="545">
        <f>IFERROR(IF(Z444="",0,Z444),"0")+IFERROR(IF(Z445="",0,Z445),"0")+IFERROR(IF(Z446="",0,Z446),"0")</f>
        <v>0.90895999999999999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400</v>
      </c>
      <c r="Y448" s="545">
        <f>IFERROR(SUM(Y444:Y446),"0")</f>
        <v>401.28000000000003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hidden="1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300</v>
      </c>
      <c r="Y452" s="544">
        <f t="shared" si="55"/>
        <v>300.96000000000004</v>
      </c>
      <c r="Z452" s="36">
        <f>IFERROR(IF(Y452=0,"",ROUNDUP(Y452/H452,0)*0.01196),"")</f>
        <v>0.68171999999999999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320.45454545454544</v>
      </c>
      <c r="BN452" s="64">
        <f t="shared" si="57"/>
        <v>321.48</v>
      </c>
      <c r="BO452" s="64">
        <f t="shared" si="58"/>
        <v>0.54632867132867136</v>
      </c>
      <c r="BP452" s="64">
        <f t="shared" si="59"/>
        <v>0.54807692307692313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56.818181818181813</v>
      </c>
      <c r="Y456" s="545">
        <f>IFERROR(Y450/H450,"0")+IFERROR(Y451/H451,"0")+IFERROR(Y452/H452,"0")+IFERROR(Y453/H453,"0")+IFERROR(Y454/H454,"0")+IFERROR(Y455/H455,"0")</f>
        <v>57.000000000000007</v>
      </c>
      <c r="Z456" s="545">
        <f>IFERROR(IF(Z450="",0,Z450),"0")+IFERROR(IF(Z451="",0,Z451),"0")+IFERROR(IF(Z452="",0,Z452),"0")+IFERROR(IF(Z453="",0,Z453),"0")+IFERROR(IF(Z454="",0,Z454),"0")+IFERROR(IF(Z455="",0,Z455),"0")</f>
        <v>0.68171999999999999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300</v>
      </c>
      <c r="Y457" s="545">
        <f>IFERROR(SUM(Y450:Y455),"0")</f>
        <v>300.96000000000004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7400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7447.4999999999991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7777.2437839937829</v>
      </c>
      <c r="Y499" s="545">
        <f>IFERROR(SUM(BN22:BN495),"0")</f>
        <v>7826.8230000000021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13</v>
      </c>
      <c r="Y500" s="38">
        <f>ROUNDUP(SUM(BP22:BP495),0)</f>
        <v>13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8102.2437839937829</v>
      </c>
      <c r="Y501" s="545">
        <f>GrossWeightTotalR+PalletQtyTotalR*25</f>
        <v>8151.8230000000021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965.66886816886813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971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14.069339999999999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46">
        <f>IFERROR(Y87*1,"0")+IFERROR(Y88*1,"0")+IFERROR(Y89*1,"0")+IFERROR(Y93*1,"0")+IFERROR(Y94*1,"0")+IFERROR(Y95*1,"0")+IFERROR(Y96*1,"0")</f>
        <v>135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618.30000000000007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405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600.6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2925</v>
      </c>
      <c r="U508" s="46">
        <f>IFERROR(Y367*1,"0")+IFERROR(Y368*1,"0")+IFERROR(Y369*1,"0")+IFERROR(Y373*1,"0")+IFERROR(Y377*1,"0")+IFERROR(Y378*1,"0")+IFERROR(Y382*1,"0")</f>
        <v>1206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1557.6000000000001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16,67"/>
        <filter val="13"/>
        <filter val="133,33"/>
        <filter val="135,00"/>
        <filter val="146,67"/>
        <filter val="150,00"/>
        <filter val="160,98"/>
        <filter val="2 200,00"/>
        <filter val="27,78"/>
        <filter val="300,00"/>
        <filter val="315,00"/>
        <filter val="400,00"/>
        <filter val="46,67"/>
        <filter val="50,00"/>
        <filter val="56,82"/>
        <filter val="600,00"/>
        <filter val="7 400,00"/>
        <filter val="7 777,24"/>
        <filter val="700,00"/>
        <filter val="74,07"/>
        <filter val="75,76"/>
        <filter val="76,92"/>
        <filter val="8 102,24"/>
        <filter val="800,00"/>
        <filter val="850,00"/>
        <filter val="965,67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