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F414F341-66D9-4A11-B6A8-B474D2E9D3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AB508" i="1" s="1"/>
  <c r="X492" i="1"/>
  <c r="X491" i="1"/>
  <c r="BO490" i="1"/>
  <c r="BM490" i="1"/>
  <c r="Y490" i="1"/>
  <c r="BP490" i="1" s="1"/>
  <c r="P490" i="1"/>
  <c r="BO489" i="1"/>
  <c r="BM489" i="1"/>
  <c r="Y489" i="1"/>
  <c r="Y492" i="1" s="1"/>
  <c r="P489" i="1"/>
  <c r="X487" i="1"/>
  <c r="X486" i="1"/>
  <c r="BO485" i="1"/>
  <c r="BM485" i="1"/>
  <c r="Y485" i="1"/>
  <c r="Y486" i="1" s="1"/>
  <c r="P485" i="1"/>
  <c r="X483" i="1"/>
  <c r="X482" i="1"/>
  <c r="BO481" i="1"/>
  <c r="BM481" i="1"/>
  <c r="Y481" i="1"/>
  <c r="BP481" i="1" s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Y478" i="1" s="1"/>
  <c r="P474" i="1"/>
  <c r="X472" i="1"/>
  <c r="X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Y471" i="1" s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Y457" i="1" s="1"/>
  <c r="P450" i="1"/>
  <c r="X448" i="1"/>
  <c r="X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Y447" i="1" s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BP430" i="1" s="1"/>
  <c r="P430" i="1"/>
  <c r="X426" i="1"/>
  <c r="X425" i="1"/>
  <c r="BO424" i="1"/>
  <c r="BM424" i="1"/>
  <c r="Y424" i="1"/>
  <c r="Y508" i="1" s="1"/>
  <c r="P424" i="1"/>
  <c r="X421" i="1"/>
  <c r="X420" i="1"/>
  <c r="BO419" i="1"/>
  <c r="BM419" i="1"/>
  <c r="Y419" i="1"/>
  <c r="X508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Y416" i="1" s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Y375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08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0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4" i="1" s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08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08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Y234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K508" i="1" s="1"/>
  <c r="P221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Y213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Z182" i="1" s="1"/>
  <c r="Z184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5" i="1" s="1"/>
  <c r="P171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9" i="1" s="1"/>
  <c r="P159" i="1"/>
  <c r="X157" i="1"/>
  <c r="X156" i="1"/>
  <c r="BO155" i="1"/>
  <c r="BM155" i="1"/>
  <c r="Y155" i="1"/>
  <c r="I508" i="1" s="1"/>
  <c r="P155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BO147" i="1"/>
  <c r="BM147" i="1"/>
  <c r="Y147" i="1"/>
  <c r="Y151" i="1" s="1"/>
  <c r="P147" i="1"/>
  <c r="X145" i="1"/>
  <c r="X144" i="1"/>
  <c r="BO143" i="1"/>
  <c r="BM143" i="1"/>
  <c r="Y143" i="1"/>
  <c r="BP143" i="1" s="1"/>
  <c r="BO142" i="1"/>
  <c r="BM142" i="1"/>
  <c r="Y142" i="1"/>
  <c r="H508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3" i="1" s="1"/>
  <c r="P131" i="1"/>
  <c r="X129" i="1"/>
  <c r="X128" i="1"/>
  <c r="BO127" i="1"/>
  <c r="BM127" i="1"/>
  <c r="Y127" i="1"/>
  <c r="Y129" i="1" s="1"/>
  <c r="P127" i="1"/>
  <c r="BP126" i="1"/>
  <c r="BO126" i="1"/>
  <c r="BN126" i="1"/>
  <c r="BM126" i="1"/>
  <c r="Z126" i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Y106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7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2" i="1" s="1"/>
  <c r="BO22" i="1"/>
  <c r="X500" i="1" s="1"/>
  <c r="BM22" i="1"/>
  <c r="X499" i="1" s="1"/>
  <c r="X501" i="1" s="1"/>
  <c r="Y22" i="1"/>
  <c r="P22" i="1"/>
  <c r="H10" i="1"/>
  <c r="A9" i="1"/>
  <c r="F10" i="1" s="1"/>
  <c r="D7" i="1"/>
  <c r="Q6" i="1"/>
  <c r="P2" i="1"/>
  <c r="F9" i="1" l="1"/>
  <c r="J9" i="1"/>
  <c r="B508" i="1"/>
  <c r="Y23" i="1"/>
  <c r="BP22" i="1"/>
  <c r="BN22" i="1"/>
  <c r="Z22" i="1"/>
  <c r="Z23" i="1" s="1"/>
  <c r="Y24" i="1"/>
  <c r="Y33" i="1"/>
  <c r="BP26" i="1"/>
  <c r="BN26" i="1"/>
  <c r="Z26" i="1"/>
  <c r="BP30" i="1"/>
  <c r="BN30" i="1"/>
  <c r="Z30" i="1"/>
  <c r="Y59" i="1"/>
  <c r="BP53" i="1"/>
  <c r="BN53" i="1"/>
  <c r="Z53" i="1"/>
  <c r="Z58" i="1" s="1"/>
  <c r="H9" i="1"/>
  <c r="A10" i="1"/>
  <c r="BP28" i="1"/>
  <c r="BN28" i="1"/>
  <c r="Z28" i="1"/>
  <c r="Y32" i="1"/>
  <c r="BP42" i="1"/>
  <c r="BN42" i="1"/>
  <c r="Z42" i="1"/>
  <c r="Z44" i="1" s="1"/>
  <c r="BP55" i="1"/>
  <c r="BN55" i="1"/>
  <c r="Z55" i="1"/>
  <c r="X498" i="1"/>
  <c r="C508" i="1"/>
  <c r="Y45" i="1"/>
  <c r="D508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Z77" i="1"/>
  <c r="BN77" i="1"/>
  <c r="Y78" i="1"/>
  <c r="Z81" i="1"/>
  <c r="Z83" i="1" s="1"/>
  <c r="BN81" i="1"/>
  <c r="BP81" i="1"/>
  <c r="Y84" i="1"/>
  <c r="E508" i="1"/>
  <c r="Z88" i="1"/>
  <c r="Z90" i="1" s="1"/>
  <c r="BN88" i="1"/>
  <c r="BP88" i="1"/>
  <c r="Y91" i="1"/>
  <c r="Z93" i="1"/>
  <c r="Z97" i="1" s="1"/>
  <c r="BN93" i="1"/>
  <c r="BP93" i="1"/>
  <c r="Z95" i="1"/>
  <c r="BN95" i="1"/>
  <c r="Y98" i="1"/>
  <c r="F508" i="1"/>
  <c r="Z102" i="1"/>
  <c r="Z105" i="1" s="1"/>
  <c r="BN102" i="1"/>
  <c r="BP102" i="1"/>
  <c r="Z104" i="1"/>
  <c r="BN104" i="1"/>
  <c r="Y105" i="1"/>
  <c r="Z108" i="1"/>
  <c r="BN108" i="1"/>
  <c r="BP108" i="1"/>
  <c r="Z110" i="1"/>
  <c r="BN110" i="1"/>
  <c r="Y111" i="1"/>
  <c r="Z114" i="1"/>
  <c r="BN114" i="1"/>
  <c r="BP114" i="1"/>
  <c r="Z116" i="1"/>
  <c r="BN116" i="1"/>
  <c r="Y119" i="1"/>
  <c r="G508" i="1"/>
  <c r="Z127" i="1"/>
  <c r="Z128" i="1" s="1"/>
  <c r="BN127" i="1"/>
  <c r="BP127" i="1"/>
  <c r="Y128" i="1"/>
  <c r="Z131" i="1"/>
  <c r="Z133" i="1" s="1"/>
  <c r="BN131" i="1"/>
  <c r="BP131" i="1"/>
  <c r="Y134" i="1"/>
  <c r="Z137" i="1"/>
  <c r="Z138" i="1" s="1"/>
  <c r="BN137" i="1"/>
  <c r="BP137" i="1"/>
  <c r="Z142" i="1"/>
  <c r="BN142" i="1"/>
  <c r="BP142" i="1"/>
  <c r="Z143" i="1"/>
  <c r="BN143" i="1"/>
  <c r="Y144" i="1"/>
  <c r="Z147" i="1"/>
  <c r="BN147" i="1"/>
  <c r="BP147" i="1"/>
  <c r="Z149" i="1"/>
  <c r="BN149" i="1"/>
  <c r="Y150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5" i="1"/>
  <c r="BN165" i="1"/>
  <c r="Z167" i="1"/>
  <c r="BN167" i="1"/>
  <c r="Y168" i="1"/>
  <c r="Z171" i="1"/>
  <c r="BN171" i="1"/>
  <c r="BP171" i="1"/>
  <c r="Z173" i="1"/>
  <c r="BN173" i="1"/>
  <c r="Y174" i="1"/>
  <c r="Z177" i="1"/>
  <c r="Z178" i="1" s="1"/>
  <c r="BN177" i="1"/>
  <c r="BP177" i="1"/>
  <c r="Y178" i="1"/>
  <c r="Y189" i="1"/>
  <c r="BP194" i="1"/>
  <c r="BN194" i="1"/>
  <c r="Z194" i="1"/>
  <c r="BP198" i="1"/>
  <c r="BN198" i="1"/>
  <c r="Z198" i="1"/>
  <c r="Y145" i="1"/>
  <c r="Y157" i="1"/>
  <c r="J508" i="1"/>
  <c r="Y185" i="1"/>
  <c r="BP182" i="1"/>
  <c r="BN182" i="1"/>
  <c r="Y184" i="1"/>
  <c r="BP188" i="1"/>
  <c r="BN188" i="1"/>
  <c r="Z188" i="1"/>
  <c r="Z189" i="1" s="1"/>
  <c r="Y190" i="1"/>
  <c r="Y201" i="1"/>
  <c r="BP192" i="1"/>
  <c r="BN192" i="1"/>
  <c r="Z192" i="1"/>
  <c r="Y200" i="1"/>
  <c r="BP196" i="1"/>
  <c r="BN196" i="1"/>
  <c r="Z196" i="1"/>
  <c r="Y212" i="1"/>
  <c r="Y218" i="1"/>
  <c r="Y231" i="1"/>
  <c r="Y235" i="1"/>
  <c r="Y247" i="1"/>
  <c r="Y256" i="1"/>
  <c r="Y263" i="1"/>
  <c r="Y270" i="1"/>
  <c r="Y293" i="1"/>
  <c r="Y303" i="1"/>
  <c r="Y311" i="1"/>
  <c r="Y317" i="1"/>
  <c r="Y325" i="1"/>
  <c r="Y331" i="1"/>
  <c r="Y338" i="1"/>
  <c r="T508" i="1"/>
  <c r="Y350" i="1"/>
  <c r="Y349" i="1"/>
  <c r="BP353" i="1"/>
  <c r="BN353" i="1"/>
  <c r="Z353" i="1"/>
  <c r="Z354" i="1" s="1"/>
  <c r="Y355" i="1"/>
  <c r="Y360" i="1"/>
  <c r="BP357" i="1"/>
  <c r="BN357" i="1"/>
  <c r="Z357" i="1"/>
  <c r="Z359" i="1" s="1"/>
  <c r="Z204" i="1"/>
  <c r="Z212" i="1" s="1"/>
  <c r="BN204" i="1"/>
  <c r="Z206" i="1"/>
  <c r="BN206" i="1"/>
  <c r="Z208" i="1"/>
  <c r="BN208" i="1"/>
  <c r="Z210" i="1"/>
  <c r="BN210" i="1"/>
  <c r="Z216" i="1"/>
  <c r="Z217" i="1" s="1"/>
  <c r="BN216" i="1"/>
  <c r="Z221" i="1"/>
  <c r="BN221" i="1"/>
  <c r="BP221" i="1"/>
  <c r="Z223" i="1"/>
  <c r="BN223" i="1"/>
  <c r="Z226" i="1"/>
  <c r="BN226" i="1"/>
  <c r="Z228" i="1"/>
  <c r="BN228" i="1"/>
  <c r="Z229" i="1"/>
  <c r="BN229" i="1"/>
  <c r="Y230" i="1"/>
  <c r="Z233" i="1"/>
  <c r="Z234" i="1" s="1"/>
  <c r="BN233" i="1"/>
  <c r="BP233" i="1"/>
  <c r="Z243" i="1"/>
  <c r="Z246" i="1" s="1"/>
  <c r="BN243" i="1"/>
  <c r="Z245" i="1"/>
  <c r="BN245" i="1"/>
  <c r="Z250" i="1"/>
  <c r="Z255" i="1" s="1"/>
  <c r="BN250" i="1"/>
  <c r="BP250" i="1"/>
  <c r="Z252" i="1"/>
  <c r="BN252" i="1"/>
  <c r="Z254" i="1"/>
  <c r="BN254" i="1"/>
  <c r="Y255" i="1"/>
  <c r="Z259" i="1"/>
  <c r="Z263" i="1" s="1"/>
  <c r="BN259" i="1"/>
  <c r="BP259" i="1"/>
  <c r="Z260" i="1"/>
  <c r="BN260" i="1"/>
  <c r="Y264" i="1"/>
  <c r="O508" i="1"/>
  <c r="Z268" i="1"/>
  <c r="Z270" i="1" s="1"/>
  <c r="BN268" i="1"/>
  <c r="Y271" i="1"/>
  <c r="Y276" i="1"/>
  <c r="Y285" i="1"/>
  <c r="R508" i="1"/>
  <c r="Z289" i="1"/>
  <c r="Z293" i="1" s="1"/>
  <c r="BN289" i="1"/>
  <c r="Z291" i="1"/>
  <c r="BN291" i="1"/>
  <c r="Y294" i="1"/>
  <c r="Z297" i="1"/>
  <c r="Z303" i="1" s="1"/>
  <c r="BN297" i="1"/>
  <c r="Z299" i="1"/>
  <c r="BN299" i="1"/>
  <c r="Z301" i="1"/>
  <c r="BN301" i="1"/>
  <c r="Z307" i="1"/>
  <c r="Z311" i="1" s="1"/>
  <c r="BN307" i="1"/>
  <c r="Z309" i="1"/>
  <c r="BN309" i="1"/>
  <c r="Z315" i="1"/>
  <c r="Z317" i="1" s="1"/>
  <c r="BN315" i="1"/>
  <c r="Z320" i="1"/>
  <c r="Z324" i="1" s="1"/>
  <c r="BN320" i="1"/>
  <c r="BP320" i="1"/>
  <c r="Z321" i="1"/>
  <c r="BN321" i="1"/>
  <c r="Z323" i="1"/>
  <c r="BN323" i="1"/>
  <c r="Z327" i="1"/>
  <c r="BN327" i="1"/>
  <c r="BP327" i="1"/>
  <c r="Z329" i="1"/>
  <c r="BN329" i="1"/>
  <c r="Z334" i="1"/>
  <c r="Z337" i="1" s="1"/>
  <c r="BN334" i="1"/>
  <c r="BP334" i="1"/>
  <c r="Z336" i="1"/>
  <c r="BN336" i="1"/>
  <c r="Y337" i="1"/>
  <c r="Z342" i="1"/>
  <c r="Z349" i="1" s="1"/>
  <c r="BN342" i="1"/>
  <c r="BP342" i="1"/>
  <c r="Z344" i="1"/>
  <c r="BN344" i="1"/>
  <c r="Z346" i="1"/>
  <c r="BN346" i="1"/>
  <c r="BP347" i="1"/>
  <c r="BN347" i="1"/>
  <c r="Z347" i="1"/>
  <c r="Y354" i="1"/>
  <c r="Y359" i="1"/>
  <c r="Y363" i="1"/>
  <c r="BP362" i="1"/>
  <c r="BN362" i="1"/>
  <c r="Z362" i="1"/>
  <c r="Z363" i="1" s="1"/>
  <c r="Y364" i="1"/>
  <c r="U508" i="1"/>
  <c r="Y371" i="1"/>
  <c r="Y370" i="1"/>
  <c r="BP367" i="1"/>
  <c r="BN367" i="1"/>
  <c r="Z367" i="1"/>
  <c r="Z370" i="1" s="1"/>
  <c r="Z369" i="1"/>
  <c r="BN369" i="1"/>
  <c r="Z373" i="1"/>
  <c r="Z374" i="1" s="1"/>
  <c r="BN373" i="1"/>
  <c r="BP373" i="1"/>
  <c r="Y374" i="1"/>
  <c r="Z377" i="1"/>
  <c r="Z379" i="1" s="1"/>
  <c r="BN377" i="1"/>
  <c r="BP377" i="1"/>
  <c r="Y380" i="1"/>
  <c r="V508" i="1"/>
  <c r="Z389" i="1"/>
  <c r="Z398" i="1" s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4" i="1"/>
  <c r="W508" i="1"/>
  <c r="Y409" i="1"/>
  <c r="Z412" i="1"/>
  <c r="Z415" i="1" s="1"/>
  <c r="BN412" i="1"/>
  <c r="BP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Y425" i="1"/>
  <c r="Z430" i="1"/>
  <c r="BN430" i="1"/>
  <c r="Z433" i="1"/>
  <c r="BN433" i="1"/>
  <c r="BP438" i="1"/>
  <c r="BN438" i="1"/>
  <c r="Z438" i="1"/>
  <c r="Y399" i="1"/>
  <c r="Y421" i="1"/>
  <c r="Y426" i="1"/>
  <c r="Z508" i="1"/>
  <c r="Y441" i="1"/>
  <c r="Y442" i="1"/>
  <c r="BP436" i="1"/>
  <c r="BN436" i="1"/>
  <c r="Z436" i="1"/>
  <c r="BP440" i="1"/>
  <c r="BN440" i="1"/>
  <c r="Z440" i="1"/>
  <c r="Y448" i="1"/>
  <c r="Y456" i="1"/>
  <c r="Y462" i="1"/>
  <c r="Y472" i="1"/>
  <c r="Y477" i="1"/>
  <c r="Y483" i="1"/>
  <c r="Y487" i="1"/>
  <c r="Z490" i="1"/>
  <c r="BN490" i="1"/>
  <c r="Y491" i="1"/>
  <c r="Y497" i="1"/>
  <c r="AA508" i="1"/>
  <c r="Z444" i="1"/>
  <c r="BN444" i="1"/>
  <c r="BP444" i="1"/>
  <c r="Z446" i="1"/>
  <c r="BN446" i="1"/>
  <c r="Z450" i="1"/>
  <c r="BN450" i="1"/>
  <c r="BP450" i="1"/>
  <c r="Z452" i="1"/>
  <c r="BN452" i="1"/>
  <c r="Z454" i="1"/>
  <c r="BN454" i="1"/>
  <c r="Z460" i="1"/>
  <c r="Z462" i="1" s="1"/>
  <c r="BN460" i="1"/>
  <c r="Z468" i="1"/>
  <c r="Z471" i="1" s="1"/>
  <c r="BN468" i="1"/>
  <c r="Z470" i="1"/>
  <c r="BN470" i="1"/>
  <c r="Z474" i="1"/>
  <c r="BN474" i="1"/>
  <c r="BP474" i="1"/>
  <c r="Z475" i="1"/>
  <c r="BN475" i="1"/>
  <c r="Z481" i="1"/>
  <c r="Z482" i="1" s="1"/>
  <c r="BN481" i="1"/>
  <c r="Z485" i="1"/>
  <c r="Z486" i="1" s="1"/>
  <c r="BN485" i="1"/>
  <c r="BP485" i="1"/>
  <c r="Z489" i="1"/>
  <c r="Z491" i="1" s="1"/>
  <c r="BN489" i="1"/>
  <c r="BP489" i="1"/>
  <c r="Z495" i="1"/>
  <c r="Z496" i="1" s="1"/>
  <c r="BN495" i="1"/>
  <c r="BP495" i="1"/>
  <c r="Y496" i="1"/>
  <c r="Z477" i="1" l="1"/>
  <c r="Z447" i="1"/>
  <c r="Z441" i="1"/>
  <c r="Z200" i="1"/>
  <c r="Z174" i="1"/>
  <c r="Z168" i="1"/>
  <c r="Z150" i="1"/>
  <c r="Z144" i="1"/>
  <c r="Z118" i="1"/>
  <c r="Z111" i="1"/>
  <c r="Z78" i="1"/>
  <c r="Z70" i="1"/>
  <c r="Z64" i="1"/>
  <c r="Z32" i="1"/>
  <c r="Y498" i="1"/>
  <c r="Y499" i="1"/>
  <c r="Y501" i="1" s="1"/>
  <c r="Y502" i="1"/>
  <c r="Z456" i="1"/>
  <c r="Z330" i="1"/>
  <c r="Z230" i="1"/>
  <c r="Z503" i="1" s="1"/>
  <c r="Y500" i="1"/>
</calcChain>
</file>

<file path=xl/sharedStrings.xml><?xml version="1.0" encoding="utf-8"?>
<sst xmlns="http://schemas.openxmlformats.org/spreadsheetml/2006/main" count="2191" uniqueCount="798">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</sst>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45936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0.41666666666666669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279</v>
      </c>
      <c r="Y41" s="544">
        <f>IFERROR(IF(X41="",0,CEILING((X41/$H41),1)*$H41),"")</f>
        <v>280.8</v>
      </c>
      <c r="Z41" s="36">
        <f>IFERROR(IF(Y41=0,"",ROUNDUP(Y41/H41,0)*0.01898),"")</f>
        <v>0.49348000000000003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290.23750000000001</v>
      </c>
      <c r="BN41" s="64">
        <f>IFERROR(Y41*I41/H41,"0")</f>
        <v>292.10999999999996</v>
      </c>
      <c r="BO41" s="64">
        <f>IFERROR(1/J41*(X41/H41),"0")</f>
        <v>0.40364583333333331</v>
      </c>
      <c r="BP41" s="64">
        <f>IFERROR(1/J41*(Y41/H41),"0")</f>
        <v>0.40625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52</v>
      </c>
      <c r="Y43" s="544">
        <f>IFERROR(IF(X43="",0,CEILING((X43/$H43),1)*$H43),"")</f>
        <v>55.5</v>
      </c>
      <c r="Z43" s="36">
        <f>IFERROR(IF(Y43=0,"",ROUNDUP(Y43/H43,0)*0.00902),"")</f>
        <v>0.1353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54.951351351351349</v>
      </c>
      <c r="BN43" s="64">
        <f>IFERROR(Y43*I43/H43,"0")</f>
        <v>58.65</v>
      </c>
      <c r="BO43" s="64">
        <f>IFERROR(1/J43*(X43/H43),"0")</f>
        <v>0.10647010647010646</v>
      </c>
      <c r="BP43" s="64">
        <f>IFERROR(1/J43*(Y43/H43),"0")</f>
        <v>0.11363636363636365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39.887387387387385</v>
      </c>
      <c r="Y44" s="545">
        <f>IFERROR(Y41/H41,"0")+IFERROR(Y42/H42,"0")+IFERROR(Y43/H43,"0")</f>
        <v>41</v>
      </c>
      <c r="Z44" s="545">
        <f>IFERROR(IF(Z41="",0,Z41),"0")+IFERROR(IF(Z42="",0,Z42),"0")+IFERROR(IF(Z43="",0,Z43),"0")</f>
        <v>0.62878000000000001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331</v>
      </c>
      <c r="Y45" s="545">
        <f>IFERROR(SUM(Y41:Y43),"0")</f>
        <v>336.3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0</v>
      </c>
      <c r="Y58" s="545">
        <f>IFERROR(Y52/H52,"0")+IFERROR(Y53/H53,"0")+IFERROR(Y54/H54,"0")+IFERROR(Y55/H55,"0")+IFERROR(Y56/H56,"0")+IFERROR(Y57/H57,"0")</f>
        <v>0</v>
      </c>
      <c r="Z58" s="545">
        <f>IFERROR(IF(Z52="",0,Z52),"0")+IFERROR(IF(Z53="",0,Z53),"0")+IFERROR(IF(Z54="",0,Z54),"0")+IFERROR(IF(Z55="",0,Z55),"0")+IFERROR(IF(Z56="",0,Z56),"0")+IFERROR(IF(Z57="",0,Z57),"0")</f>
        <v>0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0</v>
      </c>
      <c r="Y59" s="545">
        <f>IFERROR(SUM(Y52:Y57),"0")</f>
        <v>0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139</v>
      </c>
      <c r="Y61" s="544">
        <f>IFERROR(IF(X61="",0,CEILING((X61/$H61),1)*$H61),"")</f>
        <v>140.4</v>
      </c>
      <c r="Z61" s="36">
        <f>IFERROR(IF(Y61=0,"",ROUNDUP(Y61/H61,0)*0.01898),"")</f>
        <v>0.24674000000000001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144.5986111111111</v>
      </c>
      <c r="BN61" s="64">
        <f>IFERROR(Y61*I61/H61,"0")</f>
        <v>146.05499999999998</v>
      </c>
      <c r="BO61" s="64">
        <f>IFERROR(1/J61*(X61/H61),"0")</f>
        <v>0.20109953703703703</v>
      </c>
      <c r="BP61" s="64">
        <f>IFERROR(1/J61*(Y61/H61),"0")</f>
        <v>0.203125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12.87037037037037</v>
      </c>
      <c r="Y64" s="545">
        <f>IFERROR(Y61/H61,"0")+IFERROR(Y62/H62,"0")+IFERROR(Y63/H63,"0")</f>
        <v>13</v>
      </c>
      <c r="Z64" s="545">
        <f>IFERROR(IF(Z61="",0,Z61),"0")+IFERROR(IF(Z62="",0,Z62),"0")+IFERROR(IF(Z63="",0,Z63),"0")</f>
        <v>0.24674000000000001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139</v>
      </c>
      <c r="Y65" s="545">
        <f>IFERROR(SUM(Y61:Y63),"0")</f>
        <v>140.4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231</v>
      </c>
      <c r="Y87" s="544">
        <f>IFERROR(IF(X87="",0,CEILING((X87/$H87),1)*$H87),"")</f>
        <v>237.60000000000002</v>
      </c>
      <c r="Z87" s="36">
        <f>IFERROR(IF(Y87=0,"",ROUNDUP(Y87/H87,0)*0.01898),"")</f>
        <v>0.41755999999999999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240.30416666666665</v>
      </c>
      <c r="BN87" s="64">
        <f>IFERROR(Y87*I87/H87,"0")</f>
        <v>247.17</v>
      </c>
      <c r="BO87" s="64">
        <f>IFERROR(1/J87*(X87/H87),"0")</f>
        <v>0.33420138888888884</v>
      </c>
      <c r="BP87" s="64">
        <f>IFERROR(1/J87*(Y87/H87),"0")</f>
        <v>0.34375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21.388888888888886</v>
      </c>
      <c r="Y90" s="545">
        <f>IFERROR(Y87/H87,"0")+IFERROR(Y88/H88,"0")+IFERROR(Y89/H89,"0")</f>
        <v>22</v>
      </c>
      <c r="Z90" s="545">
        <f>IFERROR(IF(Z87="",0,Z87),"0")+IFERROR(IF(Z88="",0,Z88),"0")+IFERROR(IF(Z89="",0,Z89),"0")</f>
        <v>0.41755999999999999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231</v>
      </c>
      <c r="Y91" s="545">
        <f>IFERROR(SUM(Y87:Y89),"0")</f>
        <v>237.60000000000002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0</v>
      </c>
      <c r="Y97" s="545">
        <f>IFERROR(Y93/H93,"0")+IFERROR(Y94/H94,"0")+IFERROR(Y95/H95,"0")+IFERROR(Y96/H96,"0")</f>
        <v>0</v>
      </c>
      <c r="Z97" s="545">
        <f>IFERROR(IF(Z93="",0,Z93),"0")+IFERROR(IF(Z94="",0,Z94),"0")+IFERROR(IF(Z95="",0,Z95),"0")+IFERROR(IF(Z96="",0,Z96),"0")</f>
        <v>0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0</v>
      </c>
      <c r="Y98" s="545">
        <f>IFERROR(SUM(Y93:Y96),"0")</f>
        <v>0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240</v>
      </c>
      <c r="Y101" s="544">
        <f>IFERROR(IF(X101="",0,CEILING((X101/$H101),1)*$H101),"")</f>
        <v>248.4</v>
      </c>
      <c r="Z101" s="36">
        <f>IFERROR(IF(Y101=0,"",ROUNDUP(Y101/H101,0)*0.01898),"")</f>
        <v>0.43653999999999998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249.66666666666663</v>
      </c>
      <c r="BN101" s="64">
        <f>IFERROR(Y101*I101/H101,"0")</f>
        <v>258.40499999999997</v>
      </c>
      <c r="BO101" s="64">
        <f>IFERROR(1/J101*(X101/H101),"0")</f>
        <v>0.34722222222222221</v>
      </c>
      <c r="BP101" s="64">
        <f>IFERROR(1/J101*(Y101/H101),"0")</f>
        <v>0.359375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22.222222222222221</v>
      </c>
      <c r="Y105" s="545">
        <f>IFERROR(Y101/H101,"0")+IFERROR(Y102/H102,"0")+IFERROR(Y103/H103,"0")+IFERROR(Y104/H104,"0")</f>
        <v>23</v>
      </c>
      <c r="Z105" s="545">
        <f>IFERROR(IF(Z101="",0,Z101),"0")+IFERROR(IF(Z102="",0,Z102),"0")+IFERROR(IF(Z103="",0,Z103),"0")+IFERROR(IF(Z104="",0,Z104),"0")</f>
        <v>0.43653999999999998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240</v>
      </c>
      <c r="Y106" s="545">
        <f>IFERROR(SUM(Y101:Y104),"0")</f>
        <v>248.4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0</v>
      </c>
      <c r="Y118" s="545">
        <f>IFERROR(Y114/H114,"0")+IFERROR(Y115/H115,"0")+IFERROR(Y116/H116,"0")+IFERROR(Y117/H117,"0")</f>
        <v>0</v>
      </c>
      <c r="Z118" s="545">
        <f>IFERROR(IF(Z114="",0,Z114),"0")+IFERROR(IF(Z115="",0,Z115),"0")+IFERROR(IF(Z116="",0,Z116),"0")+IFERROR(IF(Z117="",0,Z117),"0")</f>
        <v>0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0</v>
      </c>
      <c r="Y119" s="545">
        <f>IFERROR(SUM(Y114:Y117),"0")</f>
        <v>0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0</v>
      </c>
      <c r="Y159" s="544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0</v>
      </c>
      <c r="Y168" s="545">
        <f>IFERROR(Y159/H159,"0")+IFERROR(Y160/H160,"0")+IFERROR(Y161/H161,"0")+IFERROR(Y162/H162,"0")+IFERROR(Y163/H163,"0")+IFERROR(Y164/H164,"0")+IFERROR(Y165/H165,"0")+IFERROR(Y166/H166,"0")+IFERROR(Y167/H167,"0")</f>
        <v>0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0</v>
      </c>
      <c r="Y169" s="545">
        <f>IFERROR(SUM(Y159:Y167),"0")</f>
        <v>0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0</v>
      </c>
      <c r="Y192" s="544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0</v>
      </c>
      <c r="Y200" s="545">
        <f>IFERROR(Y192/H192,"0")+IFERROR(Y193/H193,"0")+IFERROR(Y194/H194,"0")+IFERROR(Y195/H195,"0")+IFERROR(Y196/H196,"0")+IFERROR(Y197/H197,"0")+IFERROR(Y198/H198,"0")+IFERROR(Y199/H199,"0")</f>
        <v>0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0</v>
      </c>
      <c r="Y201" s="545">
        <f>IFERROR(SUM(Y192:Y199),"0")</f>
        <v>0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0</v>
      </c>
      <c r="Y212" s="545">
        <f>IFERROR(Y203/H203,"0")+IFERROR(Y204/H204,"0")+IFERROR(Y205/H205,"0")+IFERROR(Y206/H206,"0")+IFERROR(Y207/H207,"0")+IFERROR(Y208/H208,"0")+IFERROR(Y209/H209,"0")+IFERROR(Y210/H210,"0")+IFERROR(Y211/H211,"0")</f>
        <v>0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0</v>
      </c>
      <c r="Y213" s="545">
        <f>IFERROR(SUM(Y203:Y211),"0")</f>
        <v>0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0</v>
      </c>
      <c r="Y303" s="545">
        <f>IFERROR(Y296/H296,"0")+IFERROR(Y297/H297,"0")+IFERROR(Y298/H298,"0")+IFERROR(Y299/H299,"0")+IFERROR(Y300/H300,"0")+IFERROR(Y301/H301,"0")+IFERROR(Y302/H302,"0")</f>
        <v>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0</v>
      </c>
      <c r="Y304" s="545">
        <f>IFERROR(SUM(Y296:Y302),"0")</f>
        <v>0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0</v>
      </c>
      <c r="Y317" s="545">
        <f>IFERROR(Y314/H314,"0")+IFERROR(Y315/H315,"0")+IFERROR(Y316/H316,"0")</f>
        <v>0</v>
      </c>
      <c r="Z317" s="545">
        <f>IFERROR(IF(Z314="",0,Z314),"0")+IFERROR(IF(Z315="",0,Z315),"0")+IFERROR(IF(Z316="",0,Z316),"0")</f>
        <v>0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0</v>
      </c>
      <c r="Y318" s="545">
        <f>IFERROR(SUM(Y314:Y316),"0")</f>
        <v>0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495</v>
      </c>
      <c r="Y342" s="544">
        <f t="shared" ref="Y342:Y348" si="38">IFERROR(IF(X342="",0,CEILING((X342/$H342),1)*$H342),"")</f>
        <v>495</v>
      </c>
      <c r="Z342" s="36">
        <f>IFERROR(IF(Y342=0,"",ROUNDUP(Y342/H342,0)*0.02175),"")</f>
        <v>0.71775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510.84000000000003</v>
      </c>
      <c r="BN342" s="64">
        <f t="shared" ref="BN342:BN348" si="40">IFERROR(Y342*I342/H342,"0")</f>
        <v>510.84000000000003</v>
      </c>
      <c r="BO342" s="64">
        <f t="shared" ref="BO342:BO348" si="41">IFERROR(1/J342*(X342/H342),"0")</f>
        <v>0.6875</v>
      </c>
      <c r="BP342" s="64">
        <f t="shared" ref="BP342:BP348" si="42">IFERROR(1/J342*(Y342/H342),"0")</f>
        <v>0.6875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0</v>
      </c>
      <c r="Y343" s="544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313</v>
      </c>
      <c r="Y344" s="544">
        <f t="shared" si="38"/>
        <v>315</v>
      </c>
      <c r="Z344" s="36">
        <f>IFERROR(IF(Y344=0,"",ROUNDUP(Y344/H344,0)*0.02175),"")</f>
        <v>0.45674999999999999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323.01599999999996</v>
      </c>
      <c r="BN344" s="64">
        <f t="shared" si="40"/>
        <v>325.08</v>
      </c>
      <c r="BO344" s="64">
        <f t="shared" si="41"/>
        <v>0.43472222222222223</v>
      </c>
      <c r="BP344" s="64">
        <f t="shared" si="42"/>
        <v>0.4375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369</v>
      </c>
      <c r="Y345" s="544">
        <f t="shared" si="38"/>
        <v>375</v>
      </c>
      <c r="Z345" s="36">
        <f>IFERROR(IF(Y345=0,"",ROUNDUP(Y345/H345,0)*0.02175),"")</f>
        <v>0.54374999999999996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380.80799999999999</v>
      </c>
      <c r="BN345" s="64">
        <f t="shared" si="40"/>
        <v>387</v>
      </c>
      <c r="BO345" s="64">
        <f t="shared" si="41"/>
        <v>0.51249999999999996</v>
      </c>
      <c r="BP345" s="64">
        <f t="shared" si="42"/>
        <v>0.52083333333333326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78.466666666666669</v>
      </c>
      <c r="Y349" s="545">
        <f>IFERROR(Y342/H342,"0")+IFERROR(Y343/H343,"0")+IFERROR(Y344/H344,"0")+IFERROR(Y345/H345,"0")+IFERROR(Y346/H346,"0")+IFERROR(Y347/H347,"0")+IFERROR(Y348/H348,"0")</f>
        <v>79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1.7182500000000001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1177</v>
      </c>
      <c r="Y350" s="545">
        <f>IFERROR(SUM(Y342:Y348),"0")</f>
        <v>1185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608</v>
      </c>
      <c r="Y352" s="544">
        <f>IFERROR(IF(X352="",0,CEILING((X352/$H352),1)*$H352),"")</f>
        <v>615</v>
      </c>
      <c r="Z352" s="36">
        <f>IFERROR(IF(Y352=0,"",ROUNDUP(Y352/H352,0)*0.02175),"")</f>
        <v>0.89174999999999993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627.45600000000002</v>
      </c>
      <c r="BN352" s="64">
        <f>IFERROR(Y352*I352/H352,"0")</f>
        <v>634.68000000000006</v>
      </c>
      <c r="BO352" s="64">
        <f>IFERROR(1/J352*(X352/H352),"0")</f>
        <v>0.84444444444444433</v>
      </c>
      <c r="BP352" s="64">
        <f>IFERROR(1/J352*(Y352/H352),"0")</f>
        <v>0.85416666666666663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40.533333333333331</v>
      </c>
      <c r="Y354" s="545">
        <f>IFERROR(Y352/H352,"0")+IFERROR(Y353/H353,"0")</f>
        <v>41</v>
      </c>
      <c r="Z354" s="545">
        <f>IFERROR(IF(Z352="",0,Z352),"0")+IFERROR(IF(Z353="",0,Z353),"0")</f>
        <v>0.89174999999999993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608</v>
      </c>
      <c r="Y355" s="545">
        <f>IFERROR(SUM(Y352:Y353),"0")</f>
        <v>615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0</v>
      </c>
      <c r="Y379" s="545">
        <f>IFERROR(Y377/H377,"0")+IFERROR(Y378/H378,"0")</f>
        <v>0</v>
      </c>
      <c r="Z379" s="545">
        <f>IFERROR(IF(Z377="",0,Z377),"0")+IFERROR(IF(Z378="",0,Z378),"0")</f>
        <v>0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0</v>
      </c>
      <c r="Y380" s="545">
        <f>IFERROR(SUM(Y377:Y378),"0")</f>
        <v>0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196</v>
      </c>
      <c r="Y433" s="544">
        <f t="shared" si="49"/>
        <v>200.64000000000001</v>
      </c>
      <c r="Z433" s="36">
        <f t="shared" si="50"/>
        <v>0.45448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209.36363636363632</v>
      </c>
      <c r="BN433" s="64">
        <f t="shared" si="52"/>
        <v>214.32</v>
      </c>
      <c r="BO433" s="64">
        <f t="shared" si="53"/>
        <v>0.35693473193473191</v>
      </c>
      <c r="BP433" s="64">
        <f t="shared" si="54"/>
        <v>0.36538461538461542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356</v>
      </c>
      <c r="Y435" s="544">
        <f t="shared" si="49"/>
        <v>359.04</v>
      </c>
      <c r="Z435" s="36">
        <f t="shared" si="50"/>
        <v>0.81328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380.27272727272725</v>
      </c>
      <c r="BN435" s="64">
        <f t="shared" si="52"/>
        <v>383.52</v>
      </c>
      <c r="BO435" s="64">
        <f t="shared" si="53"/>
        <v>0.6483100233100233</v>
      </c>
      <c r="BP435" s="64">
        <f t="shared" si="54"/>
        <v>0.65384615384615385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104.54545454545453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106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1.26776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552</v>
      </c>
      <c r="Y442" s="545">
        <f>IFERROR(SUM(Y430:Y440),"0")</f>
        <v>559.68000000000006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189</v>
      </c>
      <c r="Y444" s="544">
        <f>IFERROR(IF(X444="",0,CEILING((X444/$H444),1)*$H444),"")</f>
        <v>190.08</v>
      </c>
      <c r="Z444" s="36">
        <f>IFERROR(IF(Y444=0,"",ROUNDUP(Y444/H444,0)*0.01196),"")</f>
        <v>0.43056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201.88636363636363</v>
      </c>
      <c r="BN444" s="64">
        <f>IFERROR(Y444*I444/H444,"0")</f>
        <v>203.04000000000002</v>
      </c>
      <c r="BO444" s="64">
        <f>IFERROR(1/J444*(X444/H444),"0")</f>
        <v>0.34418706293706297</v>
      </c>
      <c r="BP444" s="64">
        <f>IFERROR(1/J444*(Y444/H444),"0")</f>
        <v>0.34615384615384615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35.795454545454547</v>
      </c>
      <c r="Y447" s="545">
        <f>IFERROR(Y444/H444,"0")+IFERROR(Y445/H445,"0")+IFERROR(Y446/H446,"0")</f>
        <v>36</v>
      </c>
      <c r="Z447" s="545">
        <f>IFERROR(IF(Z444="",0,Z444),"0")+IFERROR(IF(Z445="",0,Z445),"0")+IFERROR(IF(Z446="",0,Z446),"0")</f>
        <v>0.43056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189</v>
      </c>
      <c r="Y448" s="545">
        <f>IFERROR(SUM(Y444:Y446),"0")</f>
        <v>190.08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5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0</v>
      </c>
      <c r="BN450" s="64">
        <f t="shared" ref="BN450:BN455" si="57">IFERROR(Y450*I450/H450,"0")</f>
        <v>0</v>
      </c>
      <c r="BO450" s="64">
        <f t="shared" ref="BO450:BO455" si="58">IFERROR(1/J450*(X450/H450),"0")</f>
        <v>0</v>
      </c>
      <c r="BP450" s="64">
        <f t="shared" ref="BP450:BP455" si="59">IFERROR(1/J450*(Y450/H450),"0")</f>
        <v>0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5"/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0</v>
      </c>
      <c r="BN451" s="64">
        <f t="shared" si="57"/>
        <v>0</v>
      </c>
      <c r="BO451" s="64">
        <f t="shared" si="58"/>
        <v>0</v>
      </c>
      <c r="BP451" s="64">
        <f t="shared" si="59"/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164</v>
      </c>
      <c r="Y452" s="544">
        <f t="shared" si="55"/>
        <v>168.96</v>
      </c>
      <c r="Z452" s="36">
        <f>IFERROR(IF(Y452=0,"",ROUNDUP(Y452/H452,0)*0.01196),"")</f>
        <v>0.38272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175.18181818181816</v>
      </c>
      <c r="BN452" s="64">
        <f t="shared" si="57"/>
        <v>180.48</v>
      </c>
      <c r="BO452" s="64">
        <f t="shared" si="58"/>
        <v>0.29865967365967366</v>
      </c>
      <c r="BP452" s="64">
        <f t="shared" si="59"/>
        <v>0.30769230769230771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31.060606060606059</v>
      </c>
      <c r="Y456" s="545">
        <f>IFERROR(Y450/H450,"0")+IFERROR(Y451/H451,"0")+IFERROR(Y452/H452,"0")+IFERROR(Y453/H453,"0")+IFERROR(Y454/H454,"0")+IFERROR(Y455/H455,"0")</f>
        <v>32</v>
      </c>
      <c r="Z456" s="545">
        <f>IFERROR(IF(Z450="",0,Z450),"0")+IFERROR(IF(Z451="",0,Z451),"0")+IFERROR(IF(Z452="",0,Z452),"0")+IFERROR(IF(Z453="",0,Z453),"0")+IFERROR(IF(Z454="",0,Z454),"0")+IFERROR(IF(Z455="",0,Z455),"0")</f>
        <v>0.38272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164</v>
      </c>
      <c r="Y457" s="545">
        <f>IFERROR(SUM(Y450:Y455),"0")</f>
        <v>168.96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3631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3681.42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3788.5828412503411</v>
      </c>
      <c r="Y499" s="545">
        <f>IFERROR(SUM(BN22:BN495),"0")</f>
        <v>3841.35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6</v>
      </c>
      <c r="Y500" s="38">
        <f>ROUNDUP(SUM(BP22:BP495),0)</f>
        <v>6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3938.5828412503411</v>
      </c>
      <c r="Y501" s="545">
        <f>GrossWeightTotalR+PalletQtyTotalR*25</f>
        <v>3991.35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386.77038402038403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393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6.4206599999999998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336.3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140.4</v>
      </c>
      <c r="E508" s="46">
        <f>IFERROR(Y87*1,"0")+IFERROR(Y88*1,"0")+IFERROR(Y89*1,"0")+IFERROR(Y93*1,"0")+IFERROR(Y94*1,"0")+IFERROR(Y95*1,"0")+IFERROR(Y96*1,"0")</f>
        <v>237.60000000000002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248.4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1800</v>
      </c>
      <c r="U508" s="46">
        <f>IFERROR(Y367*1,"0")+IFERROR(Y368*1,"0")+IFERROR(Y369*1,"0")+IFERROR(Y373*1,"0")+IFERROR(Y377*1,"0")+IFERROR(Y378*1,"0")+IFERROR(Y382*1,"0")</f>
        <v>0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918.72000000000014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2025-10-06T13:12:44Z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