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8,25 НОРД\"/>
    </mc:Choice>
  </mc:AlternateContent>
  <xr:revisionPtr revIDLastSave="0" documentId="13_ncr:1_{F4CEA838-9B6D-49A3-A49D-687B35F186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Sheet!$A$3:$AJ$18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8" i="1" l="1"/>
  <c r="AJ9" i="1"/>
  <c r="AJ10" i="1"/>
  <c r="AJ11" i="1"/>
  <c r="AJ14" i="1"/>
  <c r="AJ15" i="1"/>
  <c r="AJ16" i="1"/>
  <c r="AJ18" i="1"/>
  <c r="AJ6" i="1"/>
  <c r="T17" i="1"/>
  <c r="AJ17" i="1" s="1"/>
  <c r="T13" i="1"/>
  <c r="AJ13" i="1" s="1"/>
  <c r="T12" i="1"/>
  <c r="AJ12" i="1" s="1"/>
  <c r="T7" i="1"/>
  <c r="AJ7" i="1" s="1"/>
  <c r="T5" i="1" l="1"/>
  <c r="P9" i="1" l="1"/>
  <c r="P10" i="1"/>
  <c r="P11" i="1"/>
  <c r="P14" i="1"/>
  <c r="P15" i="1"/>
  <c r="P16" i="1"/>
  <c r="P17" i="1"/>
  <c r="P18" i="1"/>
  <c r="P6" i="1"/>
  <c r="R7" i="1" l="1"/>
  <c r="R8" i="1"/>
  <c r="W8" i="1" s="1"/>
  <c r="R9" i="1"/>
  <c r="R10" i="1"/>
  <c r="W10" i="1" s="1"/>
  <c r="R11" i="1"/>
  <c r="R12" i="1"/>
  <c r="W12" i="1" s="1"/>
  <c r="R13" i="1"/>
  <c r="R14" i="1"/>
  <c r="W14" i="1" s="1"/>
  <c r="R15" i="1"/>
  <c r="W15" i="1" s="1"/>
  <c r="R16" i="1"/>
  <c r="R17" i="1"/>
  <c r="R18" i="1"/>
  <c r="R6" i="1"/>
  <c r="X6" i="1" l="1"/>
  <c r="W6" i="1"/>
  <c r="X17" i="1"/>
  <c r="W17" i="1"/>
  <c r="X13" i="1"/>
  <c r="W13" i="1"/>
  <c r="X11" i="1"/>
  <c r="W11" i="1"/>
  <c r="X9" i="1"/>
  <c r="W9" i="1"/>
  <c r="X7" i="1"/>
  <c r="W7" i="1"/>
  <c r="X18" i="1"/>
  <c r="W18" i="1"/>
  <c r="X16" i="1"/>
  <c r="W16" i="1"/>
  <c r="X14" i="1"/>
  <c r="X12" i="1"/>
  <c r="X10" i="1"/>
  <c r="X8" i="1"/>
  <c r="S17" i="1"/>
  <c r="X15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S5" i="1"/>
  <c r="R5" i="1"/>
  <c r="O5" i="1"/>
  <c r="N5" i="1"/>
  <c r="M5" i="1"/>
  <c r="K5" i="1"/>
  <c r="F5" i="1"/>
  <c r="E5" i="1"/>
  <c r="L5" i="1" l="1"/>
  <c r="AJ5" i="1"/>
</calcChain>
</file>

<file path=xl/sharedStrings.xml><?xml version="1.0" encoding="utf-8"?>
<sst xmlns="http://schemas.openxmlformats.org/spreadsheetml/2006/main" count="90" uniqueCount="61">
  <si>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</si>
  <si>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</si>
  <si>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</si>
  <si>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</si>
  <si>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</si>
  <si>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</si>
  <si>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</si>
  <si>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</si>
  <si>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</si>
  <si>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</si>
  <si>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</si>
  <si>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</si>
  <si>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</si>
  <si>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</si>
  <si>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</si>
  <si>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</si>
  <si>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</si>
  <si>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</si>
  <si>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</si>
  <si>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</si>
  <si>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</si>
  <si>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</si>
  <si>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</si>
  <si>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</si>
  <si>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</si>
  <si>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08,08,</t>
  </si>
  <si>
    <t>01,08,</t>
  </si>
  <si>
    <t>21,07,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</si>
  <si>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</si>
  <si>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</si>
  <si>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</si>
  <si>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</si>
  <si>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</si>
  <si>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</si>
  <si>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</si>
  <si>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</si>
  <si>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Горбуша б/г "Скит" 1/22  Норд</t>
  </si>
  <si>
    <t>кг</t>
  </si>
  <si>
    <t>нужно увеличить продажи!!!</t>
  </si>
  <si>
    <t>Котлеты из лосося</t>
  </si>
  <si>
    <t>Креветки Королевские 30-40 1/5  Норд</t>
  </si>
  <si>
    <t>Минтай б/г "Кайтес" 30+ 1/24  Норд</t>
  </si>
  <si>
    <t>Мойва "МТФ" 1/24  Норд</t>
  </si>
  <si>
    <t>Мойва н/р ООО «Восток торг» 1/20 Норд</t>
  </si>
  <si>
    <t>Путассу н/р " Механик Сергей Агапов" 1/33  Норд</t>
  </si>
  <si>
    <t>Рыбные медальоны с морковью</t>
  </si>
  <si>
    <t>Сардина иваси L «ОКРФ» крупная</t>
  </si>
  <si>
    <t>Сельдь 300+"ВРФ" 1/30  Норд</t>
  </si>
  <si>
    <t>Сельдь «МТФ» 300+ 1/33 Норд</t>
  </si>
  <si>
    <t>Скумбрия Н/Р 500-900 Перу 1/20  Норд</t>
  </si>
  <si>
    <t>Скумбрия н/р "Робинзон Агапов" 300-600 1/27  Норд</t>
  </si>
  <si>
    <t>Филе пангасиуса 220+ 5% 1/10  Норд</t>
  </si>
  <si>
    <t>Форель н/р 800-1200 Турция (вес)  Норд</t>
  </si>
  <si>
    <t>новинка</t>
  </si>
  <si>
    <t>цена стар</t>
  </si>
  <si>
    <t>цена нов</t>
  </si>
  <si>
    <t>Минтай б/г L «КТФ» крупный 1/18 Норд</t>
  </si>
  <si>
    <t>нет в наличии</t>
  </si>
  <si>
    <t>заказ</t>
  </si>
  <si>
    <t>14,08,</t>
  </si>
  <si>
    <t>11,08,25 Салтаев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</si>
</sst>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2" fontId="5" fillId="2" borderId="1" xfId="1" applyNumberFormat="1" applyFont="1" applyFill="1"/>
    <xf numFmtId="164" fontId="1" fillId="0" borderId="1" xfId="1" applyNumberFormat="1" applyFill="1"/>
    <xf numFmtId="1" fontId="1" fillId="0" borderId="1" xfId="1" applyNumberFormat="1"/>
    <xf numFmtId="1" fontId="1" fillId="5" borderId="1" xfId="1" applyNumberFormat="1" applyFill="1"/>
    <xf numFmtId="2" fontId="4" fillId="5" borderId="1" xfId="1" applyNumberFormat="1" applyFont="1" applyFill="1"/>
    <xf numFmtId="164" fontId="6" fillId="6" borderId="1" xfId="1" applyNumberFormat="1" applyFont="1" applyFill="1"/>
    <xf numFmtId="164" fontId="4" fillId="7" borderId="1" xfId="1" applyNumberFormat="1" applyFont="1" applyFill="1"/>
    <xf numFmtId="2" fontId="1" fillId="7" borderId="1" xfId="1" applyNumberFormat="1" applyFill="1"/>
    <xf numFmtId="164" fontId="7" fillId="5" borderId="1" xfId="1" applyNumberFormat="1" applyFont="1" applyFill="1"/>
    <xf numFmtId="164" fontId="1" fillId="7" borderId="1" xfId="1" applyNumberFormat="1" applyFill="1"/>
    <xf numFmtId="2" fontId="4" fillId="8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730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Мойва сахалин "Доримп" 1/20  Норд</v>
          </cell>
          <cell r="G68">
            <v>385</v>
          </cell>
        </row>
        <row r="69">
          <cell r="F69" t="str">
            <v>Окунь 150-300 "Мыс Слепиковского" 1/24  Норд</v>
          </cell>
          <cell r="G69">
            <v>370</v>
          </cell>
        </row>
        <row r="70">
          <cell r="F70" t="str">
            <v>Окунь б/г 300-500 "Запморфлот" 1/27  Норд</v>
          </cell>
          <cell r="G70">
            <v>360</v>
          </cell>
        </row>
        <row r="71">
          <cell r="F71" t="str">
            <v>Путассу "ВРФ" 1/30  Норд</v>
          </cell>
          <cell r="G71">
            <v>90</v>
          </cell>
        </row>
        <row r="72">
          <cell r="F72" t="str">
            <v>Путассу "ФОР" 1/30  Норд</v>
          </cell>
          <cell r="G72">
            <v>70</v>
          </cell>
        </row>
        <row r="73">
          <cell r="F73" t="str">
            <v>Путассу н/р " Механик Сергей Агапов" 1/33  Норд</v>
          </cell>
          <cell r="G73">
            <v>105</v>
          </cell>
        </row>
        <row r="74">
          <cell r="F74" t="str">
            <v>Путассу н/р "Карелия" 1/30  Норд</v>
          </cell>
          <cell r="G74">
            <v>80</v>
          </cell>
        </row>
        <row r="75">
          <cell r="F75" t="str">
            <v>Путассу н/р "Карелия" 21+ 1/33  Норд</v>
          </cell>
          <cell r="G75">
            <v>95</v>
          </cell>
        </row>
        <row r="76">
          <cell r="F76" t="str">
            <v>Путассу н/р 21+ МТФ 1/24  Норд</v>
          </cell>
          <cell r="G76">
            <v>88</v>
          </cell>
        </row>
        <row r="77">
          <cell r="F77" t="str">
            <v>Путассу Робинзон Сулимов 1/30  Норд</v>
          </cell>
          <cell r="G77">
            <v>83</v>
          </cell>
        </row>
        <row r="78">
          <cell r="F78" t="str">
            <v>Сельдь "Карелия" 300+ 1/30  Норд</v>
          </cell>
          <cell r="G78">
            <v>125</v>
          </cell>
        </row>
        <row r="79">
          <cell r="F79" t="str">
            <v>Сельдь "КРФ Арктика" 300+1/24  Норд</v>
          </cell>
          <cell r="G79">
            <v>135</v>
          </cell>
        </row>
        <row r="80">
          <cell r="F80" t="str">
            <v>Сельдь "МТФ" 300+ 1/22  Норд</v>
          </cell>
          <cell r="G80">
            <v>135</v>
          </cell>
        </row>
        <row r="81">
          <cell r="F81" t="str">
            <v>Сельдь "Робинзон Агапов" 300+ 1/30  Норд</v>
          </cell>
          <cell r="G81">
            <v>155</v>
          </cell>
        </row>
        <row r="82">
          <cell r="F82" t="str">
            <v>Сельдь "Фареры" 350+ 1/29  Норд</v>
          </cell>
          <cell r="G82">
            <v>165</v>
          </cell>
        </row>
        <row r="83">
          <cell r="F83" t="str">
            <v>Сельдь "ФОР" 300+ 1/30  Норд</v>
          </cell>
          <cell r="G83">
            <v>240</v>
          </cell>
        </row>
        <row r="84">
          <cell r="F84" t="str">
            <v>Сельдь 300+ "Солидарность" эл.вес  Норд</v>
          </cell>
          <cell r="G84">
            <v>120</v>
          </cell>
        </row>
        <row r="85">
          <cell r="F85" t="str">
            <v>Сельдь 300+"ВРФ" 1/30  Норд</v>
          </cell>
          <cell r="G85">
            <v>240</v>
          </cell>
        </row>
        <row r="86">
          <cell r="F86" t="str">
            <v>Сельдь 300+"Мурманфлот" вес  Норд</v>
          </cell>
          <cell r="G86">
            <v>213</v>
          </cell>
        </row>
        <row r="87">
          <cell r="F87" t="str">
            <v>Сельдь МТФ 300+ 1/33  Норд</v>
          </cell>
          <cell r="G87">
            <v>155</v>
          </cell>
        </row>
        <row r="88">
          <cell r="F88" t="str">
            <v>Сельдь н/р 300-400 L ФБОР 1/20,5  Норд</v>
          </cell>
          <cell r="G88">
            <v>150</v>
          </cell>
        </row>
        <row r="89">
          <cell r="F89" t="str">
            <v>Сельдь н/р ФОР 300+ 1/24  Норд</v>
          </cell>
          <cell r="G89">
            <v>230</v>
          </cell>
        </row>
        <row r="90">
          <cell r="F90" t="str">
            <v>Сельдь т/о н/р 300+ Механик Ковтун 1/18  Норд</v>
          </cell>
          <cell r="G90">
            <v>163</v>
          </cell>
        </row>
        <row r="91">
          <cell r="F91" t="str">
            <v>Скумбрия н/р "ВРФ" 300-600 Июль 1/30  Норд</v>
          </cell>
          <cell r="G91">
            <v>338</v>
          </cell>
        </row>
        <row r="92">
          <cell r="F92" t="str">
            <v>Скумбрия н/р "ВРФ" 400-600 1/30  Норд</v>
          </cell>
          <cell r="G92">
            <v>275</v>
          </cell>
        </row>
        <row r="93">
          <cell r="F93" t="str">
            <v>Скумбрия н/р "Запморфлот" 300-600 июль 1/27  Норд</v>
          </cell>
          <cell r="G93">
            <v>225</v>
          </cell>
        </row>
        <row r="94">
          <cell r="F94" t="str">
            <v>Скумбрия н/р "МТФ" 400-600 1/30  Норд</v>
          </cell>
          <cell r="G94">
            <v>275</v>
          </cell>
        </row>
        <row r="95">
          <cell r="F95" t="str">
            <v>Скумбрия н/р "Робинзон Агапов" 300-600 1/27  Норд</v>
          </cell>
          <cell r="G95">
            <v>305</v>
          </cell>
        </row>
        <row r="96">
          <cell r="F96" t="str">
            <v>Скумбрия н/р "Янтарный" 300-600 1/30  Норд</v>
          </cell>
          <cell r="G96">
            <v>240</v>
          </cell>
        </row>
        <row r="97">
          <cell r="F97" t="str">
            <v>Скумбрия н/р 300-600 "ВРФ" Август 1/30  Норд</v>
          </cell>
          <cell r="G97">
            <v>250</v>
          </cell>
        </row>
        <row r="98">
          <cell r="F98" t="str">
            <v>Скумбрия н/р 400-600 КРФ 1/30  Норд</v>
          </cell>
          <cell r="G98">
            <v>270</v>
          </cell>
        </row>
        <row r="99">
          <cell r="F99" t="str">
            <v>Скумбрия н/р 500-700 Китай 1/10  Норд</v>
          </cell>
          <cell r="G99">
            <v>285</v>
          </cell>
        </row>
        <row r="100">
          <cell r="F100" t="str">
            <v>Скумбрия Н/Р 500-900 Перу 1/20  Норд</v>
          </cell>
          <cell r="G100">
            <v>275</v>
          </cell>
        </row>
        <row r="101">
          <cell r="F101" t="str">
            <v>Скумбрия н/р 500+ Корея 1/20  Норд</v>
          </cell>
          <cell r="G101">
            <v>270</v>
          </cell>
        </row>
        <row r="102">
          <cell r="F102" t="str">
            <v>Скумбрия н/р 500+ Чили 1/20  Норд</v>
          </cell>
          <cell r="G102">
            <v>285</v>
          </cell>
        </row>
        <row r="103">
          <cell r="F103" t="str">
            <v>Скумбрия н/р 500+"Фареры" Июль 1/25  Норд</v>
          </cell>
          <cell r="G103">
            <v>365</v>
          </cell>
        </row>
        <row r="104">
          <cell r="F104" t="str">
            <v>Филе пангасиуса 220+ 5% 1/10  Норд</v>
          </cell>
          <cell r="G104">
            <v>250</v>
          </cell>
        </row>
        <row r="105">
          <cell r="F105" t="str">
            <v>Форель н/р 0,8-1,2 (вес) Турция  НОРД</v>
          </cell>
          <cell r="G105">
            <v>530</v>
          </cell>
        </row>
        <row r="106">
          <cell r="F106" t="str">
            <v>Форель н/р 800-1200 Турция (вес)  Норд</v>
          </cell>
          <cell r="G106">
            <v>757</v>
          </cell>
        </row>
        <row r="107">
          <cell r="F107" t="str">
            <v>Хек тушка 300-500 1/10  Норд</v>
          </cell>
          <cell r="G107">
            <v>345</v>
          </cell>
        </row>
        <row r="108">
          <cell r="F108" t="str">
            <v>Хек тушка 500-800 Аргентина вес  Норд</v>
          </cell>
          <cell r="G108">
            <v>380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9" sqref="V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0.42578125" customWidth="1"/>
    <col min="10" max="10" width="1" customWidth="1"/>
    <col min="11" max="15" width="0.5703125" customWidth="1"/>
    <col min="16" max="16" width="10.140625" style="6" customWidth="1"/>
    <col min="17" max="17" width="13.140625" style="6" customWidth="1"/>
    <col min="18" max="21" width="7" customWidth="1"/>
    <col min="22" max="22" width="21" customWidth="1"/>
    <col min="23" max="24" width="5" customWidth="1"/>
    <col min="25" max="34" width="6" customWidth="1"/>
    <col min="35" max="35" width="54.42578125" customWidth="1"/>
    <col min="36" max="36" width="7" customWidth="1"/>
    <col min="37" max="53" width="8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8"/>
      <c r="Q1" s="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8"/>
      <c r="Q2" s="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3" t="s">
        <v>54</v>
      </c>
      <c r="Q3" s="13" t="s">
        <v>55</v>
      </c>
      <c r="R3" s="2" t="s">
        <v>15</v>
      </c>
      <c r="S3" s="3" t="s">
        <v>16</v>
      </c>
      <c r="T3" s="3" t="s">
        <v>58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8"/>
      <c r="Q4" s="8"/>
      <c r="R4" s="1" t="s">
        <v>25</v>
      </c>
      <c r="S4" s="1"/>
      <c r="T4" s="1" t="s">
        <v>59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SUM(E6:E498)</f>
        <v>292.95</v>
      </c>
      <c r="F5" s="4">
        <f>SUM(F6:F498)</f>
        <v>775.67</v>
      </c>
      <c r="G5" s="8"/>
      <c r="H5" s="1"/>
      <c r="I5" s="1"/>
      <c r="J5" s="1"/>
      <c r="K5" s="4">
        <f>SUM(K6:K498)</f>
        <v>292</v>
      </c>
      <c r="L5" s="4">
        <f>SUM(L6:L498)</f>
        <v>0.94999999999998863</v>
      </c>
      <c r="M5" s="4">
        <f>SUM(M6:M498)</f>
        <v>0</v>
      </c>
      <c r="N5" s="4">
        <f>SUM(N6:N498)</f>
        <v>0</v>
      </c>
      <c r="O5" s="4">
        <f>SUM(O6:O498)</f>
        <v>0</v>
      </c>
      <c r="P5" s="8"/>
      <c r="Q5" s="8"/>
      <c r="R5" s="4">
        <f>SUM(R6:R498)</f>
        <v>58.589999999999996</v>
      </c>
      <c r="S5" s="4">
        <f>SUM(S6:S498)</f>
        <v>70</v>
      </c>
      <c r="T5" s="4">
        <f>SUM(T6:T498)</f>
        <v>320</v>
      </c>
      <c r="U5" s="4">
        <f>SUM(U6:U498)</f>
        <v>320</v>
      </c>
      <c r="V5" s="1"/>
      <c r="W5" s="1"/>
      <c r="X5" s="1"/>
      <c r="Y5" s="4">
        <f t="shared" ref="Y5:AH5" si="0">SUM(Y6:Y498)</f>
        <v>30.404399999999999</v>
      </c>
      <c r="Z5" s="4">
        <f t="shared" si="0"/>
        <v>0</v>
      </c>
      <c r="AA5" s="4">
        <f t="shared" si="0"/>
        <v>11.851999999999999</v>
      </c>
      <c r="AB5" s="4">
        <f t="shared" si="0"/>
        <v>29.634000000000004</v>
      </c>
      <c r="AC5" s="4">
        <f t="shared" si="0"/>
        <v>8.7279999999999998</v>
      </c>
      <c r="AD5" s="4">
        <f t="shared" si="0"/>
        <v>17.968</v>
      </c>
      <c r="AE5" s="4">
        <f t="shared" si="0"/>
        <v>-0.89420000000000011</v>
      </c>
      <c r="AF5" s="4">
        <f t="shared" si="0"/>
        <v>30.62</v>
      </c>
      <c r="AG5" s="4">
        <f t="shared" si="0"/>
        <v>21.93</v>
      </c>
      <c r="AH5" s="4">
        <f t="shared" si="0"/>
        <v>14.548</v>
      </c>
      <c r="AI5" s="1"/>
      <c r="AJ5" s="4">
        <f>SUM(AJ6:AJ498)</f>
        <v>320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36</v>
      </c>
      <c r="B6" s="1" t="s">
        <v>37</v>
      </c>
      <c r="C6" s="1">
        <v>125.41</v>
      </c>
      <c r="D6" s="1"/>
      <c r="E6" s="1">
        <v>22</v>
      </c>
      <c r="F6" s="1">
        <v>103.41</v>
      </c>
      <c r="G6" s="8">
        <v>1</v>
      </c>
      <c r="H6" s="1"/>
      <c r="I6" s="1"/>
      <c r="J6" s="1"/>
      <c r="K6" s="1">
        <v>22</v>
      </c>
      <c r="L6" s="1">
        <f t="shared" ref="L6:L18" si="1">E6-K6</f>
        <v>0</v>
      </c>
      <c r="M6" s="1"/>
      <c r="N6" s="1"/>
      <c r="O6" s="1"/>
      <c r="P6" s="8">
        <f>VLOOKUP(A6,[1]TDSheet!$F:$G,2,0)</f>
        <v>465</v>
      </c>
      <c r="Q6" s="8">
        <v>485</v>
      </c>
      <c r="R6" s="15">
        <f>E6/5</f>
        <v>4.4000000000000004</v>
      </c>
      <c r="S6" s="5"/>
      <c r="T6" s="5"/>
      <c r="U6" s="24">
        <v>0</v>
      </c>
      <c r="V6" s="1"/>
      <c r="W6" s="1">
        <f>(F6+T6)/R6</f>
        <v>23.502272727272725</v>
      </c>
      <c r="X6" s="1">
        <f>F6/R6</f>
        <v>23.502272727272725</v>
      </c>
      <c r="Y6" s="1">
        <v>4.9855999999999998</v>
      </c>
      <c r="Z6" s="1">
        <v>0</v>
      </c>
      <c r="AA6" s="1">
        <v>2.68</v>
      </c>
      <c r="AB6" s="1">
        <v>0</v>
      </c>
      <c r="AC6" s="1">
        <v>0</v>
      </c>
      <c r="AD6" s="1">
        <v>0</v>
      </c>
      <c r="AE6" s="1">
        <v>-4.0773999999999999</v>
      </c>
      <c r="AF6" s="1">
        <v>0</v>
      </c>
      <c r="AG6" s="1">
        <v>2.48</v>
      </c>
      <c r="AH6" s="1">
        <v>0</v>
      </c>
      <c r="AI6" s="18" t="s">
        <v>38</v>
      </c>
      <c r="AJ6" s="1">
        <f>G6*T6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0" t="s">
        <v>39</v>
      </c>
      <c r="B7" s="10" t="s">
        <v>37</v>
      </c>
      <c r="C7" s="10"/>
      <c r="D7" s="10"/>
      <c r="E7" s="10"/>
      <c r="F7" s="10"/>
      <c r="G7" s="11">
        <v>1</v>
      </c>
      <c r="H7" s="10"/>
      <c r="I7" s="10"/>
      <c r="J7" s="10"/>
      <c r="K7" s="10"/>
      <c r="L7" s="10">
        <f t="shared" si="1"/>
        <v>0</v>
      </c>
      <c r="M7" s="10"/>
      <c r="N7" s="10"/>
      <c r="O7" s="10"/>
      <c r="P7" s="17" t="s">
        <v>24</v>
      </c>
      <c r="Q7" s="11">
        <v>205</v>
      </c>
      <c r="R7" s="16">
        <f t="shared" ref="R7:R18" si="2">E7/5</f>
        <v>0</v>
      </c>
      <c r="S7" s="12"/>
      <c r="T7" s="12">
        <f>U7</f>
        <v>60</v>
      </c>
      <c r="U7" s="24">
        <v>60</v>
      </c>
      <c r="V7" s="10"/>
      <c r="W7" s="1" t="e">
        <f t="shared" ref="W7:W18" si="3">(F7+T7)/R7</f>
        <v>#DIV/0!</v>
      </c>
      <c r="X7" s="10" t="e">
        <f t="shared" ref="X7:X18" si="4">F7/R7</f>
        <v>#DIV/0!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21" t="s">
        <v>53</v>
      </c>
      <c r="AJ7" s="1">
        <f t="shared" ref="AJ7:AJ18" si="5">G7*T7</f>
        <v>60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4" t="s">
        <v>40</v>
      </c>
      <c r="B8" s="1" t="s">
        <v>37</v>
      </c>
      <c r="C8" s="1"/>
      <c r="D8" s="1">
        <v>30</v>
      </c>
      <c r="E8" s="1"/>
      <c r="F8" s="1">
        <v>30</v>
      </c>
      <c r="G8" s="8">
        <v>1</v>
      </c>
      <c r="H8" s="1"/>
      <c r="I8" s="1"/>
      <c r="J8" s="1"/>
      <c r="K8" s="1"/>
      <c r="L8" s="1">
        <f t="shared" si="1"/>
        <v>0</v>
      </c>
      <c r="M8" s="1"/>
      <c r="N8" s="1"/>
      <c r="O8" s="1"/>
      <c r="P8" s="8">
        <v>715</v>
      </c>
      <c r="Q8" s="8">
        <v>715</v>
      </c>
      <c r="R8" s="15">
        <f t="shared" si="2"/>
        <v>0</v>
      </c>
      <c r="S8" s="5"/>
      <c r="T8" s="5"/>
      <c r="U8" s="24">
        <v>0</v>
      </c>
      <c r="V8" s="1"/>
      <c r="W8" s="1" t="e">
        <f t="shared" si="3"/>
        <v>#DIV/0!</v>
      </c>
      <c r="X8" s="1" t="e">
        <f t="shared" si="4"/>
        <v>#DIV/0!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/>
      <c r="AJ8" s="1">
        <f t="shared" si="5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4" t="s">
        <v>41</v>
      </c>
      <c r="B9" s="1" t="s">
        <v>37</v>
      </c>
      <c r="C9" s="1"/>
      <c r="D9" s="1">
        <v>192</v>
      </c>
      <c r="E9" s="1"/>
      <c r="F9" s="1">
        <v>192</v>
      </c>
      <c r="G9" s="8">
        <v>1</v>
      </c>
      <c r="H9" s="1"/>
      <c r="I9" s="1"/>
      <c r="J9" s="1"/>
      <c r="K9" s="1"/>
      <c r="L9" s="1">
        <f t="shared" si="1"/>
        <v>0</v>
      </c>
      <c r="M9" s="1"/>
      <c r="N9" s="1"/>
      <c r="O9" s="1"/>
      <c r="P9" s="8">
        <f>VLOOKUP(A9,[1]TDSheet!$F:$G,2,0)</f>
        <v>195</v>
      </c>
      <c r="Q9" s="20">
        <v>205</v>
      </c>
      <c r="R9" s="15">
        <f t="shared" si="2"/>
        <v>0</v>
      </c>
      <c r="S9" s="5"/>
      <c r="T9" s="5"/>
      <c r="U9" s="24">
        <v>0</v>
      </c>
      <c r="V9" s="1"/>
      <c r="W9" s="1" t="e">
        <f t="shared" si="3"/>
        <v>#DIV/0!</v>
      </c>
      <c r="X9" s="1" t="e">
        <f t="shared" si="4"/>
        <v>#DIV/0!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9" t="s">
        <v>56</v>
      </c>
      <c r="AJ9" s="1">
        <f t="shared" si="5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4" t="s">
        <v>42</v>
      </c>
      <c r="B10" s="1" t="s">
        <v>37</v>
      </c>
      <c r="C10" s="1"/>
      <c r="D10" s="1"/>
      <c r="E10" s="1"/>
      <c r="F10" s="1"/>
      <c r="G10" s="8">
        <v>1</v>
      </c>
      <c r="H10" s="1"/>
      <c r="I10" s="1"/>
      <c r="J10" s="1"/>
      <c r="K10" s="1"/>
      <c r="L10" s="1">
        <f t="shared" si="1"/>
        <v>0</v>
      </c>
      <c r="M10" s="1"/>
      <c r="N10" s="1"/>
      <c r="O10" s="1"/>
      <c r="P10" s="8">
        <f>VLOOKUP(A10,[1]TDSheet!$F:$G,2,0)</f>
        <v>95</v>
      </c>
      <c r="Q10" s="20">
        <v>385</v>
      </c>
      <c r="R10" s="15">
        <f t="shared" si="2"/>
        <v>0</v>
      </c>
      <c r="S10" s="5"/>
      <c r="T10" s="5"/>
      <c r="U10" s="24">
        <v>0</v>
      </c>
      <c r="V10" s="1"/>
      <c r="W10" s="1" t="e">
        <f t="shared" si="3"/>
        <v>#DIV/0!</v>
      </c>
      <c r="X10" s="1" t="e">
        <f t="shared" si="4"/>
        <v>#DIV/0!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22" t="s">
        <v>43</v>
      </c>
      <c r="AJ10" s="1">
        <f t="shared" si="5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4" t="s">
        <v>44</v>
      </c>
      <c r="B11" s="1" t="s">
        <v>37</v>
      </c>
      <c r="C11" s="1"/>
      <c r="D11" s="1"/>
      <c r="E11" s="1"/>
      <c r="F11" s="1"/>
      <c r="G11" s="8">
        <v>1</v>
      </c>
      <c r="H11" s="1"/>
      <c r="I11" s="1"/>
      <c r="J11" s="1"/>
      <c r="K11" s="1"/>
      <c r="L11" s="1">
        <f t="shared" si="1"/>
        <v>0</v>
      </c>
      <c r="M11" s="1"/>
      <c r="N11" s="1"/>
      <c r="O11" s="1"/>
      <c r="P11" s="8">
        <f>VLOOKUP(A11,[1]TDSheet!$F:$G,2,0)</f>
        <v>105</v>
      </c>
      <c r="Q11" s="23" t="s">
        <v>57</v>
      </c>
      <c r="R11" s="15">
        <f t="shared" si="2"/>
        <v>0</v>
      </c>
      <c r="S11" s="5"/>
      <c r="T11" s="5"/>
      <c r="U11" s="24">
        <v>0</v>
      </c>
      <c r="V11" s="1"/>
      <c r="W11" s="1" t="e">
        <f t="shared" si="3"/>
        <v>#DIV/0!</v>
      </c>
      <c r="X11" s="1" t="e">
        <f t="shared" si="4"/>
        <v>#DIV/0!</v>
      </c>
      <c r="Y11" s="1">
        <v>0</v>
      </c>
      <c r="Z11" s="1">
        <v>0</v>
      </c>
      <c r="AA11" s="1">
        <v>0</v>
      </c>
      <c r="AB11" s="1">
        <v>8.984</v>
      </c>
      <c r="AC11" s="1">
        <v>2.1680000000000001</v>
      </c>
      <c r="AD11" s="1">
        <v>13.536</v>
      </c>
      <c r="AE11" s="1">
        <v>2.2719999999999998</v>
      </c>
      <c r="AF11" s="1">
        <v>0</v>
      </c>
      <c r="AG11" s="1">
        <v>0</v>
      </c>
      <c r="AH11" s="1">
        <v>0</v>
      </c>
      <c r="AI11" s="1"/>
      <c r="AJ11" s="1">
        <f t="shared" si="5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0" t="s">
        <v>45</v>
      </c>
      <c r="B12" s="10" t="s">
        <v>37</v>
      </c>
      <c r="C12" s="10"/>
      <c r="D12" s="10"/>
      <c r="E12" s="10"/>
      <c r="F12" s="10"/>
      <c r="G12" s="11">
        <v>1</v>
      </c>
      <c r="H12" s="10"/>
      <c r="I12" s="10"/>
      <c r="J12" s="10"/>
      <c r="K12" s="10"/>
      <c r="L12" s="10">
        <f t="shared" si="1"/>
        <v>0</v>
      </c>
      <c r="M12" s="10"/>
      <c r="N12" s="10"/>
      <c r="O12" s="10"/>
      <c r="P12" s="17" t="s">
        <v>24</v>
      </c>
      <c r="Q12" s="11">
        <v>205</v>
      </c>
      <c r="R12" s="16">
        <f t="shared" si="2"/>
        <v>0</v>
      </c>
      <c r="S12" s="12"/>
      <c r="T12" s="12">
        <f t="shared" ref="T12:T13" si="6">U12</f>
        <v>60</v>
      </c>
      <c r="U12" s="24">
        <v>60</v>
      </c>
      <c r="V12" s="10"/>
      <c r="W12" s="1" t="e">
        <f t="shared" si="3"/>
        <v>#DIV/0!</v>
      </c>
      <c r="X12" s="10" t="e">
        <f t="shared" si="4"/>
        <v>#DIV/0!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21" t="s">
        <v>53</v>
      </c>
      <c r="AJ12" s="1">
        <f t="shared" si="5"/>
        <v>60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0" t="s">
        <v>46</v>
      </c>
      <c r="B13" s="10" t="s">
        <v>37</v>
      </c>
      <c r="C13" s="10"/>
      <c r="D13" s="10"/>
      <c r="E13" s="10"/>
      <c r="F13" s="10"/>
      <c r="G13" s="11">
        <v>1</v>
      </c>
      <c r="H13" s="10"/>
      <c r="I13" s="10"/>
      <c r="J13" s="10"/>
      <c r="K13" s="10"/>
      <c r="L13" s="10">
        <f t="shared" si="1"/>
        <v>0</v>
      </c>
      <c r="M13" s="10"/>
      <c r="N13" s="10"/>
      <c r="O13" s="10"/>
      <c r="P13" s="17" t="s">
        <v>24</v>
      </c>
      <c r="Q13" s="11">
        <v>155</v>
      </c>
      <c r="R13" s="16">
        <f t="shared" si="2"/>
        <v>0</v>
      </c>
      <c r="S13" s="12"/>
      <c r="T13" s="12">
        <f t="shared" si="6"/>
        <v>200</v>
      </c>
      <c r="U13" s="24">
        <v>200</v>
      </c>
      <c r="V13" s="10"/>
      <c r="W13" s="1" t="e">
        <f t="shared" si="3"/>
        <v>#DIV/0!</v>
      </c>
      <c r="X13" s="10" t="e">
        <f t="shared" si="4"/>
        <v>#DIV/0!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21" t="s">
        <v>53</v>
      </c>
      <c r="AJ13" s="1">
        <f t="shared" si="5"/>
        <v>200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47</v>
      </c>
      <c r="B14" s="1" t="s">
        <v>37</v>
      </c>
      <c r="C14" s="1">
        <v>7.46</v>
      </c>
      <c r="D14" s="1"/>
      <c r="E14" s="1"/>
      <c r="F14" s="1">
        <v>7.46</v>
      </c>
      <c r="G14" s="8">
        <v>1</v>
      </c>
      <c r="H14" s="1"/>
      <c r="I14" s="1"/>
      <c r="J14" s="1"/>
      <c r="K14" s="1"/>
      <c r="L14" s="1">
        <f t="shared" si="1"/>
        <v>0</v>
      </c>
      <c r="M14" s="1"/>
      <c r="N14" s="1"/>
      <c r="O14" s="1"/>
      <c r="P14" s="8">
        <f>VLOOKUP(A14,[1]TDSheet!$F:$G,2,0)</f>
        <v>240</v>
      </c>
      <c r="Q14" s="20">
        <v>240</v>
      </c>
      <c r="R14" s="15">
        <f t="shared" si="2"/>
        <v>0</v>
      </c>
      <c r="S14" s="5"/>
      <c r="T14" s="5"/>
      <c r="U14" s="24">
        <v>0</v>
      </c>
      <c r="V14" s="1"/>
      <c r="W14" s="1" t="e">
        <f t="shared" si="3"/>
        <v>#DIV/0!</v>
      </c>
      <c r="X14" s="1" t="e">
        <f t="shared" si="4"/>
        <v>#DIV/0!</v>
      </c>
      <c r="Y14" s="1">
        <v>0</v>
      </c>
      <c r="Z14" s="1">
        <v>0</v>
      </c>
      <c r="AA14" s="1">
        <v>8.0239999999999991</v>
      </c>
      <c r="AB14" s="1">
        <v>12</v>
      </c>
      <c r="AC14" s="1">
        <v>4.008</v>
      </c>
      <c r="AD14" s="1">
        <v>0</v>
      </c>
      <c r="AE14" s="1">
        <v>2.0680000000000001</v>
      </c>
      <c r="AF14" s="1">
        <v>12</v>
      </c>
      <c r="AG14" s="1">
        <v>10.311999999999999</v>
      </c>
      <c r="AH14" s="1">
        <v>6.0519999999999996</v>
      </c>
      <c r="AI14" s="22" t="s">
        <v>48</v>
      </c>
      <c r="AJ14" s="1">
        <f t="shared" si="5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49</v>
      </c>
      <c r="B15" s="1" t="s">
        <v>37</v>
      </c>
      <c r="C15" s="1">
        <v>200</v>
      </c>
      <c r="D15" s="1"/>
      <c r="E15" s="1">
        <v>180.95</v>
      </c>
      <c r="F15" s="1">
        <v>-0.95</v>
      </c>
      <c r="G15" s="8">
        <v>1</v>
      </c>
      <c r="H15" s="1"/>
      <c r="I15" s="1"/>
      <c r="J15" s="1"/>
      <c r="K15" s="1">
        <v>180</v>
      </c>
      <c r="L15" s="1">
        <f t="shared" si="1"/>
        <v>0.94999999999998863</v>
      </c>
      <c r="M15" s="1"/>
      <c r="N15" s="1"/>
      <c r="O15" s="1"/>
      <c r="P15" s="8">
        <f>VLOOKUP(A15,[1]TDSheet!$F:$G,2,0)</f>
        <v>275</v>
      </c>
      <c r="Q15" s="23" t="s">
        <v>57</v>
      </c>
      <c r="R15" s="15">
        <f t="shared" si="2"/>
        <v>36.19</v>
      </c>
      <c r="S15" s="5">
        <v>0</v>
      </c>
      <c r="T15" s="5"/>
      <c r="U15" s="24">
        <v>0</v>
      </c>
      <c r="V15" s="1"/>
      <c r="W15" s="1">
        <f t="shared" si="3"/>
        <v>-2.6250345399281571E-2</v>
      </c>
      <c r="X15" s="1">
        <f t="shared" si="4"/>
        <v>-2.6250345399281571E-2</v>
      </c>
      <c r="Y15" s="1">
        <v>4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/>
      <c r="AJ15" s="1">
        <f t="shared" si="5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50</v>
      </c>
      <c r="B16" s="1" t="s">
        <v>37</v>
      </c>
      <c r="C16" s="1">
        <v>0.14399999999999999</v>
      </c>
      <c r="D16" s="1"/>
      <c r="E16" s="1"/>
      <c r="F16" s="1">
        <v>0.14399999999999999</v>
      </c>
      <c r="G16" s="8">
        <v>1</v>
      </c>
      <c r="H16" s="1"/>
      <c r="I16" s="1"/>
      <c r="J16" s="1"/>
      <c r="K16" s="1"/>
      <c r="L16" s="1">
        <f t="shared" si="1"/>
        <v>0</v>
      </c>
      <c r="M16" s="1"/>
      <c r="N16" s="1"/>
      <c r="O16" s="1"/>
      <c r="P16" s="8">
        <f>VLOOKUP(A16,[1]TDSheet!$F:$G,2,0)</f>
        <v>305</v>
      </c>
      <c r="Q16" s="23" t="s">
        <v>57</v>
      </c>
      <c r="R16" s="15">
        <f t="shared" si="2"/>
        <v>0</v>
      </c>
      <c r="S16" s="5"/>
      <c r="T16" s="5"/>
      <c r="U16" s="24">
        <v>0</v>
      </c>
      <c r="V16" s="1"/>
      <c r="W16" s="1" t="e">
        <f t="shared" si="3"/>
        <v>#DIV/0!</v>
      </c>
      <c r="X16" s="1" t="e">
        <f t="shared" si="4"/>
        <v>#DIV/0!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/>
      <c r="AJ16" s="1">
        <f t="shared" si="5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51</v>
      </c>
      <c r="B17" s="1" t="s">
        <v>37</v>
      </c>
      <c r="C17" s="1">
        <v>110</v>
      </c>
      <c r="D17" s="1">
        <v>200</v>
      </c>
      <c r="E17" s="1">
        <v>90</v>
      </c>
      <c r="F17" s="1">
        <v>200</v>
      </c>
      <c r="G17" s="8">
        <v>1</v>
      </c>
      <c r="H17" s="1"/>
      <c r="I17" s="1"/>
      <c r="J17" s="1"/>
      <c r="K17" s="1">
        <v>90</v>
      </c>
      <c r="L17" s="1">
        <f t="shared" si="1"/>
        <v>0</v>
      </c>
      <c r="M17" s="1"/>
      <c r="N17" s="1"/>
      <c r="O17" s="1"/>
      <c r="P17" s="8">
        <f>VLOOKUP(A17,[1]TDSheet!$F:$G,2,0)</f>
        <v>250</v>
      </c>
      <c r="Q17" s="8">
        <v>250</v>
      </c>
      <c r="R17" s="15">
        <f t="shared" si="2"/>
        <v>18</v>
      </c>
      <c r="S17" s="5">
        <f t="shared" ref="S17" si="7">15*R17-F17</f>
        <v>70</v>
      </c>
      <c r="T17" s="5">
        <f>U17</f>
        <v>0</v>
      </c>
      <c r="U17" s="24">
        <v>0</v>
      </c>
      <c r="V17" s="1"/>
      <c r="W17" s="1">
        <f t="shared" si="3"/>
        <v>11.111111111111111</v>
      </c>
      <c r="X17" s="1">
        <f t="shared" si="4"/>
        <v>11.111111111111111</v>
      </c>
      <c r="Y17" s="1">
        <v>20</v>
      </c>
      <c r="Z17" s="1">
        <v>0</v>
      </c>
      <c r="AA17" s="1">
        <v>0</v>
      </c>
      <c r="AB17" s="1">
        <v>7.8900000000000006</v>
      </c>
      <c r="AC17" s="1">
        <v>2</v>
      </c>
      <c r="AD17" s="1">
        <v>4</v>
      </c>
      <c r="AE17" s="1">
        <v>-1.8768</v>
      </c>
      <c r="AF17" s="1">
        <v>18</v>
      </c>
      <c r="AG17" s="1">
        <v>8</v>
      </c>
      <c r="AH17" s="1">
        <v>6</v>
      </c>
      <c r="AI17" s="1" t="s">
        <v>60</v>
      </c>
      <c r="AJ17" s="1">
        <f t="shared" si="5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52</v>
      </c>
      <c r="B18" s="1" t="s">
        <v>37</v>
      </c>
      <c r="C18" s="1">
        <v>247.7</v>
      </c>
      <c r="D18" s="1"/>
      <c r="E18" s="1"/>
      <c r="F18" s="1">
        <v>243.60599999999999</v>
      </c>
      <c r="G18" s="8">
        <v>1</v>
      </c>
      <c r="H18" s="1"/>
      <c r="I18" s="1"/>
      <c r="J18" s="1"/>
      <c r="K18" s="1"/>
      <c r="L18" s="1">
        <f t="shared" si="1"/>
        <v>0</v>
      </c>
      <c r="M18" s="1"/>
      <c r="N18" s="1"/>
      <c r="O18" s="1"/>
      <c r="P18" s="8">
        <f>VLOOKUP(A18,[1]TDSheet!$F:$G,2,0)</f>
        <v>757</v>
      </c>
      <c r="Q18" s="8">
        <v>705</v>
      </c>
      <c r="R18" s="15">
        <f t="shared" si="2"/>
        <v>0</v>
      </c>
      <c r="S18" s="5"/>
      <c r="T18" s="5"/>
      <c r="U18" s="24">
        <v>0</v>
      </c>
      <c r="V18" s="1"/>
      <c r="W18" s="1" t="e">
        <f t="shared" si="3"/>
        <v>#DIV/0!</v>
      </c>
      <c r="X18" s="1" t="e">
        <f t="shared" si="4"/>
        <v>#DIV/0!</v>
      </c>
      <c r="Y18" s="1">
        <v>1.4188000000000001</v>
      </c>
      <c r="Z18" s="1">
        <v>0</v>
      </c>
      <c r="AA18" s="1">
        <v>1.1479999999999999</v>
      </c>
      <c r="AB18" s="1">
        <v>0.76</v>
      </c>
      <c r="AC18" s="1">
        <v>0.55199999999999994</v>
      </c>
      <c r="AD18" s="1">
        <v>0.43200000000000011</v>
      </c>
      <c r="AE18" s="1">
        <v>0.72</v>
      </c>
      <c r="AF18" s="1">
        <v>0.62</v>
      </c>
      <c r="AG18" s="1">
        <v>1.1379999999999999</v>
      </c>
      <c r="AH18" s="1">
        <v>2.496</v>
      </c>
      <c r="AI18" s="18" t="s">
        <v>38</v>
      </c>
      <c r="AJ18" s="1">
        <f t="shared" si="5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/>
      <c r="B19" s="1"/>
      <c r="C19" s="1"/>
      <c r="D19" s="1"/>
      <c r="E19" s="1"/>
      <c r="F19" s="1"/>
      <c r="G19" s="8"/>
      <c r="H19" s="1"/>
      <c r="I19" s="1"/>
      <c r="J19" s="1"/>
      <c r="K19" s="1"/>
      <c r="L19" s="1"/>
      <c r="M19" s="1"/>
      <c r="N19" s="1"/>
      <c r="O19" s="1"/>
      <c r="P19" s="8"/>
      <c r="Q19" s="8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/>
      <c r="B20" s="1"/>
      <c r="C20" s="1"/>
      <c r="D20" s="1"/>
      <c r="E20" s="1"/>
      <c r="F20" s="1"/>
      <c r="G20" s="8"/>
      <c r="H20" s="1"/>
      <c r="I20" s="1"/>
      <c r="J20" s="1"/>
      <c r="K20" s="1"/>
      <c r="L20" s="1"/>
      <c r="M20" s="1"/>
      <c r="N20" s="1"/>
      <c r="O20" s="1"/>
      <c r="P20" s="8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8"/>
      <c r="Q43" s="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8"/>
      <c r="Q44" s="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8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8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8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8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8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8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8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8"/>
      <c r="Q52" s="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8"/>
      <c r="Q53" s="8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8"/>
      <c r="Q54" s="8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8"/>
      <c r="Q55" s="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8"/>
      <c r="Q56" s="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8"/>
      <c r="Q57" s="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8"/>
      <c r="Q58" s="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8"/>
      <c r="Q59" s="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8"/>
      <c r="Q60" s="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8"/>
      <c r="Q61" s="8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8"/>
      <c r="Q62" s="8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8"/>
      <c r="Q63" s="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8"/>
      <c r="Q64" s="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8"/>
      <c r="Q65" s="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8"/>
      <c r="Q66" s="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8"/>
      <c r="Q67" s="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8"/>
      <c r="Q68" s="8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8"/>
      <c r="Q69" s="8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8"/>
      <c r="Q70" s="8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8"/>
      <c r="Q71" s="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8"/>
      <c r="Q72" s="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8"/>
      <c r="Q73" s="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8"/>
      <c r="Q74" s="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8"/>
      <c r="Q75" s="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8"/>
      <c r="Q76" s="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8"/>
      <c r="Q77" s="8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8"/>
      <c r="Q78" s="8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8"/>
      <c r="Q79" s="8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8"/>
      <c r="Q80" s="8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8"/>
      <c r="Q81" s="8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8"/>
      <c r="Q82" s="8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8"/>
      <c r="Q83" s="8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8"/>
      <c r="Q84" s="8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8"/>
      <c r="Q85" s="8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8"/>
      <c r="Q86" s="8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8"/>
      <c r="Q87" s="8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8"/>
      <c r="Q89" s="8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8"/>
      <c r="Q91" s="8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8"/>
      <c r="Q92" s="8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8"/>
      <c r="Q93" s="8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8"/>
      <c r="Q94" s="8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8"/>
      <c r="Q95" s="8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8"/>
      <c r="Q96" s="8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8"/>
      <c r="Q97" s="8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8"/>
      <c r="Q98" s="8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8"/>
      <c r="Q99" s="8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8"/>
      <c r="Q100" s="8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8"/>
      <c r="Q101" s="8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8"/>
      <c r="Q102" s="8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8"/>
      <c r="Q103" s="8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8"/>
      <c r="Q104" s="8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8"/>
      <c r="Q105" s="8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8"/>
      <c r="Q106" s="8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8"/>
      <c r="Q107" s="8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8"/>
      <c r="Q108" s="8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8"/>
      <c r="Q109" s="8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8"/>
      <c r="Q110" s="8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8"/>
      <c r="Q111" s="8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8"/>
      <c r="Q112" s="8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8"/>
      <c r="Q113" s="8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8"/>
      <c r="Q114" s="8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8"/>
      <c r="Q115" s="8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8"/>
      <c r="Q116" s="8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8"/>
      <c r="Q117" s="8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8"/>
      <c r="Q118" s="8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8"/>
      <c r="Q119" s="8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8"/>
      <c r="Q120" s="8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8"/>
      <c r="Q121" s="8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8"/>
      <c r="Q122" s="8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8"/>
      <c r="Q123" s="8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8"/>
      <c r="Q124" s="8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8"/>
      <c r="Q125" s="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8"/>
      <c r="Q126" s="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8"/>
      <c r="Q127" s="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8"/>
      <c r="Q128" s="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8"/>
      <c r="Q129" s="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8"/>
      <c r="Q130" s="8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8"/>
      <c r="Q131" s="8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8"/>
      <c r="Q132" s="8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8"/>
      <c r="Q133" s="8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8"/>
      <c r="Q134" s="8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8"/>
      <c r="Q135" s="8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8"/>
      <c r="Q136" s="8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8"/>
      <c r="Q137" s="8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8"/>
      <c r="Q138" s="8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8"/>
      <c r="Q139" s="8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8"/>
      <c r="Q140" s="8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8"/>
      <c r="Q141" s="8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8"/>
      <c r="Q142" s="8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8"/>
      <c r="Q143" s="8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8"/>
      <c r="Q144" s="8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8"/>
      <c r="Q145" s="8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8"/>
      <c r="Q146" s="8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8"/>
      <c r="Q147" s="8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8"/>
      <c r="Q148" s="8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8"/>
      <c r="Q149" s="8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8"/>
      <c r="Q150" s="8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8"/>
      <c r="Q151" s="8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8"/>
      <c r="Q152" s="8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8"/>
      <c r="Q153" s="8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8"/>
      <c r="Q154" s="8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8"/>
      <c r="Q155" s="8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8"/>
      <c r="Q156" s="8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8"/>
      <c r="Q157" s="8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8"/>
      <c r="Q158" s="8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8"/>
      <c r="Q159" s="8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8"/>
      <c r="Q160" s="8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8"/>
      <c r="Q161" s="8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8"/>
      <c r="Q162" s="8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8"/>
      <c r="Q163" s="8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8"/>
      <c r="Q164" s="8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8"/>
      <c r="Q165" s="8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8"/>
      <c r="Q166" s="8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8"/>
      <c r="Q167" s="8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8"/>
      <c r="Q168" s="8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8"/>
      <c r="Q169" s="8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8"/>
      <c r="Q170" s="8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8"/>
      <c r="Q171" s="8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8"/>
      <c r="Q172" s="8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8"/>
      <c r="Q173" s="8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8"/>
      <c r="Q174" s="8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8"/>
      <c r="Q175" s="8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8"/>
      <c r="Q176" s="8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8"/>
      <c r="Q177" s="8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8"/>
      <c r="Q178" s="8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8"/>
      <c r="Q179" s="8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8"/>
      <c r="Q180" s="8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8"/>
      <c r="Q181" s="8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8"/>
      <c r="Q182" s="8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8"/>
      <c r="Q183" s="8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8"/>
      <c r="Q184" s="8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8"/>
      <c r="Q185" s="8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8"/>
      <c r="Q186" s="8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8"/>
      <c r="Q187" s="8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8"/>
      <c r="Q188" s="8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8"/>
      <c r="Q189" s="8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8"/>
      <c r="Q190" s="8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8"/>
      <c r="Q191" s="8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8"/>
      <c r="Q192" s="8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8"/>
      <c r="Q193" s="8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8"/>
      <c r="Q194" s="8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8"/>
      <c r="Q195" s="8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8"/>
      <c r="Q196" s="8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8"/>
      <c r="Q197" s="8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8"/>
      <c r="Q198" s="8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8"/>
      <c r="Q199" s="8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8"/>
      <c r="Q200" s="8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8"/>
      <c r="Q201" s="8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8"/>
      <c r="Q202" s="8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8"/>
      <c r="Q203" s="8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8"/>
      <c r="Q204" s="8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8"/>
      <c r="Q205" s="8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8"/>
      <c r="Q206" s="8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8"/>
      <c r="Q207" s="8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8"/>
      <c r="Q208" s="8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8"/>
      <c r="Q209" s="8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8"/>
      <c r="Q210" s="8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8"/>
      <c r="Q211" s="8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8"/>
      <c r="Q212" s="8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8"/>
      <c r="Q213" s="8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8"/>
      <c r="Q214" s="8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8"/>
      <c r="Q215" s="8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8"/>
      <c r="Q216" s="8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8"/>
      <c r="Q217" s="8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8"/>
      <c r="Q218" s="8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8"/>
      <c r="Q219" s="8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8"/>
      <c r="Q220" s="8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8"/>
      <c r="Q221" s="8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8"/>
      <c r="Q222" s="8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8"/>
      <c r="Q223" s="8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8"/>
      <c r="Q224" s="8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8"/>
      <c r="Q225" s="8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8"/>
      <c r="Q226" s="8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8"/>
      <c r="Q227" s="8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8"/>
      <c r="Q228" s="8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8"/>
      <c r="Q229" s="8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8"/>
      <c r="Q230" s="8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8"/>
      <c r="Q231" s="8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8"/>
      <c r="Q232" s="8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8"/>
      <c r="Q233" s="8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8"/>
      <c r="Q234" s="8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8"/>
      <c r="Q235" s="8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8"/>
      <c r="Q236" s="8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8"/>
      <c r="Q237" s="8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8"/>
      <c r="Q238" s="8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8"/>
      <c r="Q239" s="8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8"/>
      <c r="Q240" s="8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8"/>
      <c r="Q241" s="8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8"/>
      <c r="Q242" s="8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8"/>
      <c r="Q243" s="8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8"/>
      <c r="Q244" s="8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8"/>
      <c r="Q245" s="8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8"/>
      <c r="Q246" s="8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8"/>
      <c r="Q247" s="8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8"/>
      <c r="Q248" s="8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8"/>
      <c r="Q249" s="8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8"/>
      <c r="Q250" s="8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8"/>
      <c r="Q251" s="8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8"/>
      <c r="Q252" s="8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8"/>
      <c r="Q253" s="8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8"/>
      <c r="Q254" s="8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8"/>
      <c r="Q255" s="8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8"/>
      <c r="Q256" s="8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8"/>
      <c r="Q257" s="8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8"/>
      <c r="Q258" s="8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8"/>
      <c r="Q259" s="8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8"/>
      <c r="Q260" s="8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8"/>
      <c r="Q261" s="8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8"/>
      <c r="Q262" s="8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8"/>
      <c r="Q263" s="8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8"/>
      <c r="Q264" s="8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8"/>
      <c r="Q265" s="8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8"/>
      <c r="Q266" s="8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8"/>
      <c r="Q267" s="8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8"/>
      <c r="Q268" s="8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8"/>
      <c r="Q269" s="8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8"/>
      <c r="Q270" s="8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8"/>
      <c r="Q271" s="8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8"/>
      <c r="Q272" s="8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8"/>
      <c r="Q273" s="8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8"/>
      <c r="Q274" s="8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8"/>
      <c r="Q275" s="8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8"/>
      <c r="Q276" s="8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8"/>
      <c r="Q277" s="8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8"/>
      <c r="Q278" s="8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8"/>
      <c r="Q279" s="8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8"/>
      <c r="Q280" s="8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8"/>
      <c r="Q281" s="8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8"/>
      <c r="Q282" s="8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8"/>
      <c r="Q283" s="8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8"/>
      <c r="Q284" s="8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8"/>
      <c r="Q285" s="8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8"/>
      <c r="Q286" s="8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8"/>
      <c r="Q287" s="8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8"/>
      <c r="Q288" s="8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8"/>
      <c r="Q289" s="8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8"/>
      <c r="Q290" s="8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8"/>
      <c r="Q291" s="8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8"/>
      <c r="Q292" s="8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8"/>
      <c r="Q293" s="8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8"/>
      <c r="Q294" s="8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8"/>
      <c r="Q295" s="8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8"/>
      <c r="Q296" s="8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8"/>
      <c r="Q297" s="8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8"/>
      <c r="Q298" s="8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8"/>
      <c r="Q299" s="8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8"/>
      <c r="Q300" s="8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8"/>
      <c r="Q301" s="8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8"/>
      <c r="Q302" s="8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8"/>
      <c r="Q303" s="8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8"/>
      <c r="Q304" s="8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8"/>
      <c r="Q305" s="8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8"/>
      <c r="Q306" s="8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8"/>
      <c r="Q307" s="8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8"/>
      <c r="Q308" s="8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8"/>
      <c r="Q309" s="8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8"/>
      <c r="Q310" s="8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8"/>
      <c r="Q311" s="8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8"/>
      <c r="Q312" s="8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8"/>
      <c r="Q313" s="8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8"/>
      <c r="Q314" s="8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8"/>
      <c r="Q315" s="8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8"/>
      <c r="Q316" s="8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8"/>
      <c r="Q317" s="8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8"/>
      <c r="Q318" s="8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8"/>
      <c r="Q319" s="8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8"/>
      <c r="Q320" s="8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8"/>
      <c r="Q321" s="8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8"/>
      <c r="Q322" s="8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8"/>
      <c r="Q323" s="8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8"/>
      <c r="Q324" s="8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8"/>
      <c r="Q325" s="8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8"/>
      <c r="Q326" s="8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8"/>
      <c r="Q327" s="8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8"/>
      <c r="Q328" s="8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8"/>
      <c r="Q329" s="8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8"/>
      <c r="Q330" s="8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8"/>
      <c r="Q331" s="8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8"/>
      <c r="Q332" s="8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8"/>
      <c r="Q333" s="8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8"/>
      <c r="Q334" s="8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8"/>
      <c r="Q335" s="8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8"/>
      <c r="Q336" s="8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8"/>
      <c r="Q337" s="8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8"/>
      <c r="Q338" s="8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8"/>
      <c r="Q339" s="8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8"/>
      <c r="Q340" s="8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8"/>
      <c r="Q341" s="8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8"/>
      <c r="Q342" s="8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8"/>
      <c r="Q343" s="8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8"/>
      <c r="Q344" s="8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8"/>
      <c r="Q345" s="8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8"/>
      <c r="Q346" s="8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8"/>
      <c r="Q347" s="8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8"/>
      <c r="Q348" s="8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8"/>
      <c r="Q349" s="8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8"/>
      <c r="Q350" s="8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8"/>
      <c r="Q351" s="8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8"/>
      <c r="Q352" s="8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8"/>
      <c r="Q353" s="8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8"/>
      <c r="Q354" s="8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8"/>
      <c r="Q355" s="8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8"/>
      <c r="Q356" s="8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8"/>
      <c r="Q357" s="8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8"/>
      <c r="Q358" s="8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8"/>
      <c r="Q359" s="8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8"/>
      <c r="Q360" s="8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8"/>
      <c r="Q361" s="8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8"/>
      <c r="Q362" s="8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8"/>
      <c r="Q363" s="8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8"/>
      <c r="Q364" s="8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8"/>
      <c r="Q365" s="8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8"/>
      <c r="Q366" s="8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8"/>
      <c r="Q367" s="8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8"/>
      <c r="Q368" s="8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8"/>
      <c r="Q369" s="8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8"/>
      <c r="Q370" s="8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8"/>
      <c r="Q371" s="8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8"/>
      <c r="Q372" s="8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8"/>
      <c r="Q373" s="8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8"/>
      <c r="Q374" s="8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8"/>
      <c r="Q375" s="8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8"/>
      <c r="Q376" s="8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8"/>
      <c r="Q377" s="8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8"/>
      <c r="Q378" s="8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8"/>
      <c r="Q379" s="8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8"/>
      <c r="Q380" s="8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8"/>
      <c r="Q381" s="8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8"/>
      <c r="Q382" s="8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8"/>
      <c r="Q383" s="8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8"/>
      <c r="Q384" s="8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8"/>
      <c r="Q385" s="8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8"/>
      <c r="Q386" s="8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8"/>
      <c r="Q387" s="8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8"/>
      <c r="Q388" s="8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8"/>
      <c r="Q389" s="8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8"/>
      <c r="Q390" s="8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8"/>
      <c r="Q391" s="8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8"/>
      <c r="Q392" s="8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8"/>
      <c r="Q393" s="8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8"/>
      <c r="Q394" s="8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8"/>
      <c r="Q395" s="8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8"/>
      <c r="Q396" s="8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8"/>
      <c r="Q397" s="8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8"/>
      <c r="Q398" s="8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8"/>
      <c r="Q399" s="8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8"/>
      <c r="Q400" s="8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8"/>
      <c r="Q401" s="8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8"/>
      <c r="Q402" s="8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8"/>
      <c r="Q403" s="8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8"/>
      <c r="Q404" s="8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8"/>
      <c r="Q405" s="8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8"/>
      <c r="Q406" s="8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8"/>
      <c r="Q407" s="8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8"/>
      <c r="Q408" s="8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8"/>
      <c r="Q409" s="8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8"/>
      <c r="Q410" s="8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8"/>
      <c r="Q411" s="8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8"/>
      <c r="Q412" s="8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8"/>
      <c r="Q413" s="8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8"/>
      <c r="Q414" s="8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8"/>
      <c r="Q415" s="8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8"/>
      <c r="Q416" s="8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8"/>
      <c r="Q417" s="8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8"/>
      <c r="Q418" s="8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8"/>
      <c r="Q419" s="8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8"/>
      <c r="Q420" s="8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8"/>
      <c r="Q421" s="8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8"/>
      <c r="Q422" s="8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8"/>
      <c r="Q423" s="8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8"/>
      <c r="Q424" s="8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8"/>
      <c r="Q425" s="8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8"/>
      <c r="Q426" s="8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8"/>
      <c r="Q427" s="8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8"/>
      <c r="Q428" s="8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8"/>
      <c r="Q429" s="8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8"/>
      <c r="Q430" s="8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8"/>
      <c r="Q431" s="8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8"/>
      <c r="Q432" s="8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8"/>
      <c r="Q433" s="8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8"/>
      <c r="Q434" s="8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8"/>
      <c r="Q435" s="8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8"/>
      <c r="Q436" s="8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8"/>
      <c r="Q437" s="8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8"/>
      <c r="Q438" s="8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8"/>
      <c r="Q439" s="8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8"/>
      <c r="Q440" s="8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8"/>
      <c r="Q441" s="8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8"/>
      <c r="Q442" s="8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8"/>
      <c r="Q443" s="8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8"/>
      <c r="Q444" s="8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8"/>
      <c r="Q445" s="8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8"/>
      <c r="Q446" s="8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8"/>
      <c r="Q447" s="8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8"/>
      <c r="Q448" s="8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8"/>
      <c r="Q449" s="8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8"/>
      <c r="Q450" s="8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8"/>
      <c r="Q451" s="8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8"/>
      <c r="Q452" s="8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8"/>
      <c r="Q453" s="8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8"/>
      <c r="Q454" s="8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8"/>
      <c r="Q455" s="8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8"/>
      <c r="Q456" s="8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8"/>
      <c r="Q457" s="8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8"/>
      <c r="Q458" s="8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8"/>
      <c r="Q459" s="8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8"/>
      <c r="Q460" s="8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8"/>
      <c r="Q461" s="8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8"/>
      <c r="Q462" s="8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8"/>
      <c r="Q463" s="8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8"/>
      <c r="Q464" s="8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8"/>
      <c r="Q465" s="8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8"/>
      <c r="Q466" s="8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8"/>
      <c r="Q467" s="8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8"/>
      <c r="Q468" s="8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8"/>
      <c r="Q469" s="8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8"/>
      <c r="Q470" s="8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8"/>
      <c r="Q471" s="8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8"/>
      <c r="Q472" s="8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8"/>
      <c r="Q473" s="8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8"/>
      <c r="Q474" s="8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8"/>
      <c r="Q475" s="8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8"/>
      <c r="Q476" s="8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8"/>
      <c r="Q477" s="8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8"/>
      <c r="Q478" s="8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8"/>
      <c r="Q479" s="8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8"/>
      <c r="Q480" s="8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8"/>
      <c r="Q481" s="8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8"/>
      <c r="Q482" s="8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8"/>
      <c r="Q483" s="8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8"/>
      <c r="Q484" s="8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8"/>
      <c r="Q485" s="8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8"/>
      <c r="Q486" s="8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8"/>
      <c r="Q487" s="8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8"/>
      <c r="Q488" s="8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8"/>
      <c r="Q489" s="8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8"/>
      <c r="Q490" s="8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8"/>
      <c r="Q491" s="8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8"/>
      <c r="Q492" s="8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8"/>
      <c r="Q493" s="8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8"/>
      <c r="Q494" s="8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8"/>
      <c r="Q495" s="8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8"/>
      <c r="Q496" s="8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8"/>
      <c r="Q497" s="8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8"/>
      <c r="Q498" s="8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</sheetData>
  <autoFilter ref="A3:AJ1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2025-08-08T10:46:45Z</dcterms:created>
  <dcterms:modified xsi:type="dcterms:W3CDTF">2025-08-11T07:52:54Z</dcterms:modified>
</cp:coreProperties>
</file>