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6,25 Ост СЫР филиалы\"/>
    </mc:Choice>
  </mc:AlternateContent>
  <xr:revisionPtr revIDLastSave="0" documentId="13_ncr:1_{6372AD3C-A3FA-4D56-AFEB-6EBAE1123F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6" i="1" l="1"/>
  <c r="AG35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8" i="1"/>
  <c r="AG7" i="1"/>
  <c r="AG6" i="1"/>
  <c r="L6" i="1"/>
  <c r="L39" i="1" l="1"/>
  <c r="L38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T39" i="1"/>
  <c r="P39" i="1"/>
  <c r="U39" i="1" s="1"/>
  <c r="P38" i="1"/>
  <c r="T38" i="1" s="1"/>
  <c r="P7" i="1"/>
  <c r="U7" i="1" s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T15" i="1" s="1"/>
  <c r="P16" i="1"/>
  <c r="T16" i="1" s="1"/>
  <c r="P17" i="1"/>
  <c r="U17" i="1" s="1"/>
  <c r="P18" i="1"/>
  <c r="T18" i="1" s="1"/>
  <c r="P19" i="1"/>
  <c r="U19" i="1" s="1"/>
  <c r="P20" i="1"/>
  <c r="T20" i="1" s="1"/>
  <c r="P21" i="1"/>
  <c r="U21" i="1" s="1"/>
  <c r="P22" i="1"/>
  <c r="T22" i="1" s="1"/>
  <c r="P23" i="1"/>
  <c r="U23" i="1" s="1"/>
  <c r="P24" i="1"/>
  <c r="T24" i="1" s="1"/>
  <c r="P25" i="1"/>
  <c r="U25" i="1" s="1"/>
  <c r="P26" i="1"/>
  <c r="T26" i="1" s="1"/>
  <c r="P27" i="1"/>
  <c r="U27" i="1" s="1"/>
  <c r="P28" i="1"/>
  <c r="T28" i="1" s="1"/>
  <c r="P29" i="1"/>
  <c r="U29" i="1" s="1"/>
  <c r="P30" i="1"/>
  <c r="T30" i="1" s="1"/>
  <c r="P31" i="1"/>
  <c r="U31" i="1" s="1"/>
  <c r="P32" i="1"/>
  <c r="T32" i="1" s="1"/>
  <c r="P33" i="1"/>
  <c r="U33" i="1" s="1"/>
  <c r="P34" i="1"/>
  <c r="U34" i="1" s="1"/>
  <c r="P35" i="1"/>
  <c r="U35" i="1" s="1"/>
  <c r="P36" i="1"/>
  <c r="T36" i="1" s="1"/>
  <c r="P6" i="1"/>
  <c r="T6" i="1" s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31" i="1" l="1"/>
  <c r="T27" i="1"/>
  <c r="T23" i="1"/>
  <c r="T19" i="1"/>
  <c r="U6" i="1"/>
  <c r="T29" i="1"/>
  <c r="T25" i="1"/>
  <c r="T21" i="1"/>
  <c r="T17" i="1"/>
  <c r="T35" i="1"/>
  <c r="T34" i="1"/>
  <c r="T14" i="1"/>
  <c r="T12" i="1"/>
  <c r="T10" i="1"/>
  <c r="T8" i="1"/>
  <c r="U36" i="1"/>
  <c r="U32" i="1"/>
  <c r="U30" i="1"/>
  <c r="U28" i="1"/>
  <c r="U26" i="1"/>
  <c r="U24" i="1"/>
  <c r="U22" i="1"/>
  <c r="U20" i="1"/>
  <c r="U18" i="1"/>
  <c r="U16" i="1"/>
  <c r="T33" i="1"/>
  <c r="T13" i="1"/>
  <c r="T11" i="1"/>
  <c r="T9" i="1"/>
  <c r="T7" i="1"/>
  <c r="U15" i="1"/>
  <c r="Q5" i="1"/>
  <c r="U38" i="1"/>
  <c r="P5" i="1"/>
  <c r="L5" i="1"/>
  <c r="AG5" i="1" l="1"/>
</calcChain>
</file>

<file path=xl/sharedStrings.xml><?xml version="1.0" encoding="utf-8"?>
<sst xmlns="http://schemas.openxmlformats.org/spreadsheetml/2006/main" count="141" uniqueCount="86">
  <si>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</si>
  <si>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</si>
  <si>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</si>
  <si>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</si>
  <si>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</si>
  <si>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</si>
  <si>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</si>
  <si>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</si>
  <si>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</si>
  <si>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</si>
  <si>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</si>
  <si>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</si>
  <si>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</si>
  <si>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</si>
  <si>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</si>
  <si>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</si>
  <si>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</si>
  <si>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</si>
  <si>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</si>
  <si>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</si>
  <si>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</si>
  <si>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</si>
  <si>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</si>
  <si>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</si>
  <si>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</si>
  <si>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30,06,</t>
  </si>
  <si>
    <t>23,06,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</si>
  <si>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</si>
  <si>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</si>
  <si>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</si>
  <si>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</si>
  <si>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</si>
  <si>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</si>
  <si>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</si>
  <si>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</si>
  <si>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</si>
  <si>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</si>
  <si>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</si>
  <si>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</si>
  <si>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копченый 40% 100гр (8шт)  Останкино</t>
  </si>
  <si>
    <t>не в матрице</t>
  </si>
  <si>
    <t>Масло "Папа может" 82,5% 180гр  Останкино</t>
  </si>
  <si>
    <t>нужно увеличить продажи!!!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</si>
  <si>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</si>
  <si>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</si>
  <si>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</si>
  <si>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</si>
  <si>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нет потребности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</si>
  <si>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</si>
  <si>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</si>
  <si>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</si>
  <si>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</si>
  <si>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</si>
  <si>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</si>
  <si>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</si>
  <si>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</si>
  <si>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</si>
  <si>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</si>
  <si>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</si>
  <si>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</si>
  <si>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 / нет потребности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</si>
  <si>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</si>
  <si>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</si>
  <si>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</si>
  <si>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</si>
  <si>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</si>
  <si>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</si>
  <si>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</si>
  <si>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</si>
  <si>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</si>
  <si>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</si>
  <si>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</si>
  <si>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17,03,25 завод не отгрузил</t>
  </si>
  <si>
    <t>Сыч/Прод Коровино Российский Оригин 50% ВЕС (3,5 кг)  Останкино</t>
  </si>
  <si>
    <t>783К811</t>
  </si>
  <si>
    <t>А_Сыч/Прод Коровино Российский Оригин 50% ВЕС (3,5 кг)  Останкино</t>
  </si>
  <si>
    <t>Сыч/Прод Коровино Тильзитер 50% 200г СЗМЖ  ОСТАНКИНО</t>
  </si>
  <si>
    <t>783К801</t>
  </si>
  <si>
    <t>Сыч/Прод Коровино Тильзитер Оригин 50% ВЕС (3,5 кг брус) СЗМЖ  Останкино</t>
  </si>
  <si>
    <t>783К825</t>
  </si>
  <si>
    <t>170 кг распродали через акционное скю</t>
  </si>
  <si>
    <t>акция</t>
  </si>
  <si>
    <t>нет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</si>
  <si>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05,05,25 в уценку 19шт.</t>
    </r>
  </si>
  <si>
    <t>мин - 28шт</t>
  </si>
  <si>
    <t>нужно увеличить продажи (до 12,07,25)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</si>
</sst>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5" fillId="8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5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L17" sqref="AL1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5" width="0.5703125" customWidth="1"/>
    <col min="16" max="18" width="7" customWidth="1"/>
    <col min="19" max="19" width="21" customWidth="1"/>
    <col min="20" max="21" width="5" customWidth="1"/>
    <col min="22" max="31" width="6" customWidth="1"/>
    <col min="32" max="32" width="45.140625" customWidth="1"/>
    <col min="33" max="33" width="6.85546875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2" t="s">
        <v>82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24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291.28199999999998</v>
      </c>
      <c r="F5" s="4">
        <f>SUM(F6:F497)</f>
        <v>875.14099999999996</v>
      </c>
      <c r="G5" s="8"/>
      <c r="H5" s="1"/>
      <c r="I5" s="1"/>
      <c r="J5" s="1"/>
      <c r="K5" s="4">
        <f t="shared" ref="K5:R5" si="0">SUM(K6:K497)</f>
        <v>322.5</v>
      </c>
      <c r="L5" s="4">
        <f t="shared" si="0"/>
        <v>-31.217999999999993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58.256400000000006</v>
      </c>
      <c r="Q5" s="4">
        <f t="shared" si="0"/>
        <v>80</v>
      </c>
      <c r="R5" s="4">
        <f t="shared" si="0"/>
        <v>0</v>
      </c>
      <c r="S5" s="1"/>
      <c r="T5" s="1"/>
      <c r="U5" s="1"/>
      <c r="V5" s="4">
        <f t="shared" ref="V5:AE5" si="1">SUM(V6:V497)</f>
        <v>10.6456</v>
      </c>
      <c r="W5" s="4">
        <f t="shared" si="1"/>
        <v>21.188000000000002</v>
      </c>
      <c r="X5" s="4">
        <f t="shared" si="1"/>
        <v>41.313600000000001</v>
      </c>
      <c r="Y5" s="4">
        <f t="shared" si="1"/>
        <v>47.273399999999988</v>
      </c>
      <c r="Z5" s="4">
        <f t="shared" si="1"/>
        <v>51.248200000000004</v>
      </c>
      <c r="AA5" s="4">
        <f t="shared" si="1"/>
        <v>37.639800000000001</v>
      </c>
      <c r="AB5" s="4">
        <f t="shared" si="1"/>
        <v>49.214599999999997</v>
      </c>
      <c r="AC5" s="4">
        <f t="shared" si="1"/>
        <v>42.98</v>
      </c>
      <c r="AD5" s="4">
        <f t="shared" si="1"/>
        <v>55.131</v>
      </c>
      <c r="AE5" s="4">
        <f t="shared" si="1"/>
        <v>69.363200000000006</v>
      </c>
      <c r="AF5" s="1"/>
      <c r="AG5" s="4">
        <f>SUM(AG6:AG497)</f>
        <v>63.6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85</v>
      </c>
      <c r="D6" s="1"/>
      <c r="E6" s="1">
        <v>4</v>
      </c>
      <c r="F6" s="1">
        <v>81</v>
      </c>
      <c r="G6" s="8">
        <v>0.14000000000000001</v>
      </c>
      <c r="H6" s="1">
        <v>180</v>
      </c>
      <c r="I6" s="1">
        <v>9988421</v>
      </c>
      <c r="J6" s="1"/>
      <c r="K6" s="1">
        <v>4</v>
      </c>
      <c r="L6" s="1">
        <f>E6-K6</f>
        <v>0</v>
      </c>
      <c r="M6" s="1"/>
      <c r="N6" s="1"/>
      <c r="O6" s="1"/>
      <c r="P6" s="1">
        <f>E6/5</f>
        <v>0.8</v>
      </c>
      <c r="Q6" s="7"/>
      <c r="R6" s="7"/>
      <c r="S6" s="1"/>
      <c r="T6" s="1">
        <f>(F6+Q6)/P6</f>
        <v>101.25</v>
      </c>
      <c r="U6" s="1">
        <f>F6/P6</f>
        <v>101.25</v>
      </c>
      <c r="V6" s="1">
        <v>0.8</v>
      </c>
      <c r="W6" s="1">
        <v>0.2</v>
      </c>
      <c r="X6" s="1">
        <v>0.4</v>
      </c>
      <c r="Y6" s="1">
        <v>0.4</v>
      </c>
      <c r="Z6" s="1">
        <v>1.6</v>
      </c>
      <c r="AA6" s="1">
        <v>0.8</v>
      </c>
      <c r="AB6" s="1">
        <v>2.2000000000000002</v>
      </c>
      <c r="AC6" s="1">
        <v>0.8</v>
      </c>
      <c r="AD6" s="1">
        <v>2</v>
      </c>
      <c r="AE6" s="1">
        <v>0.2</v>
      </c>
      <c r="AF6" s="26" t="s">
        <v>83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36</v>
      </c>
      <c r="C7" s="1"/>
      <c r="D7" s="1"/>
      <c r="E7" s="1"/>
      <c r="F7" s="1"/>
      <c r="G7" s="8">
        <v>0.18</v>
      </c>
      <c r="H7" s="1">
        <v>270</v>
      </c>
      <c r="I7" s="1">
        <v>9988438</v>
      </c>
      <c r="J7" s="1"/>
      <c r="K7" s="1"/>
      <c r="L7" s="1">
        <f t="shared" ref="L7:L39" si="2">E7-K7</f>
        <v>0</v>
      </c>
      <c r="M7" s="1"/>
      <c r="N7" s="1"/>
      <c r="O7" s="1"/>
      <c r="P7" s="1">
        <f t="shared" ref="P7:P36" si="3">E7/5</f>
        <v>0</v>
      </c>
      <c r="Q7" s="7">
        <v>20</v>
      </c>
      <c r="R7" s="7"/>
      <c r="S7" s="1"/>
      <c r="T7" s="1" t="e">
        <f t="shared" ref="T7:T36" si="4">(F7+Q7)/P7</f>
        <v>#DIV/0!</v>
      </c>
      <c r="U7" s="1" t="e">
        <f t="shared" ref="U7:U36" si="5">F7/P7</f>
        <v>#DIV/0!</v>
      </c>
      <c r="V7" s="1">
        <v>0</v>
      </c>
      <c r="W7" s="1">
        <v>0</v>
      </c>
      <c r="X7" s="1">
        <v>0</v>
      </c>
      <c r="Y7" s="1">
        <v>0.8</v>
      </c>
      <c r="Z7" s="1">
        <v>1.6</v>
      </c>
      <c r="AA7" s="1">
        <v>0.6</v>
      </c>
      <c r="AB7" s="1">
        <v>0.6</v>
      </c>
      <c r="AC7" s="1">
        <v>0.4</v>
      </c>
      <c r="AD7" s="1">
        <v>1.6</v>
      </c>
      <c r="AE7" s="1">
        <v>2.4</v>
      </c>
      <c r="AF7" s="1"/>
      <c r="AG7" s="1">
        <f t="shared" ref="AG7:AG8" si="6">G7*Q7</f>
        <v>3.5999999999999996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36</v>
      </c>
      <c r="C8" s="1"/>
      <c r="D8" s="1">
        <v>16</v>
      </c>
      <c r="E8" s="1">
        <v>1</v>
      </c>
      <c r="F8" s="1">
        <v>15</v>
      </c>
      <c r="G8" s="8">
        <v>0.18</v>
      </c>
      <c r="H8" s="1">
        <v>270</v>
      </c>
      <c r="I8" s="1">
        <v>9988445</v>
      </c>
      <c r="J8" s="1"/>
      <c r="K8" s="1"/>
      <c r="L8" s="1">
        <f t="shared" si="2"/>
        <v>1</v>
      </c>
      <c r="M8" s="1"/>
      <c r="N8" s="1"/>
      <c r="O8" s="1"/>
      <c r="P8" s="1">
        <f t="shared" si="3"/>
        <v>0.2</v>
      </c>
      <c r="Q8" s="7"/>
      <c r="R8" s="7"/>
      <c r="S8" s="1"/>
      <c r="T8" s="1">
        <f t="shared" si="4"/>
        <v>75</v>
      </c>
      <c r="U8" s="1">
        <f t="shared" si="5"/>
        <v>75</v>
      </c>
      <c r="V8" s="1">
        <v>0</v>
      </c>
      <c r="W8" s="1">
        <v>1</v>
      </c>
      <c r="X8" s="1">
        <v>0.6</v>
      </c>
      <c r="Y8" s="1">
        <v>0.6</v>
      </c>
      <c r="Z8" s="1">
        <v>2</v>
      </c>
      <c r="AA8" s="1">
        <v>0.8</v>
      </c>
      <c r="AB8" s="1">
        <v>1.2</v>
      </c>
      <c r="AC8" s="1">
        <v>0.4</v>
      </c>
      <c r="AD8" s="1">
        <v>0.8</v>
      </c>
      <c r="AE8" s="1">
        <v>2.8</v>
      </c>
      <c r="AF8" s="1"/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3" t="s">
        <v>39</v>
      </c>
      <c r="B9" s="13" t="s">
        <v>36</v>
      </c>
      <c r="C9" s="13">
        <v>6</v>
      </c>
      <c r="D9" s="13"/>
      <c r="E9" s="13"/>
      <c r="F9" s="13"/>
      <c r="G9" s="14">
        <v>0</v>
      </c>
      <c r="H9" s="13" t="e">
        <v>#N/A</v>
      </c>
      <c r="I9" s="13" t="s">
        <v>40</v>
      </c>
      <c r="J9" s="13"/>
      <c r="K9" s="13">
        <v>1</v>
      </c>
      <c r="L9" s="13">
        <f t="shared" si="2"/>
        <v>-1</v>
      </c>
      <c r="M9" s="13"/>
      <c r="N9" s="13"/>
      <c r="O9" s="13"/>
      <c r="P9" s="13">
        <f t="shared" si="3"/>
        <v>0</v>
      </c>
      <c r="Q9" s="15"/>
      <c r="R9" s="15"/>
      <c r="S9" s="13"/>
      <c r="T9" s="13" t="e">
        <f t="shared" si="4"/>
        <v>#DIV/0!</v>
      </c>
      <c r="U9" s="13" t="e">
        <f t="shared" si="5"/>
        <v>#DIV/0!</v>
      </c>
      <c r="V9" s="13">
        <v>0.4</v>
      </c>
      <c r="W9" s="13">
        <v>0</v>
      </c>
      <c r="X9" s="13">
        <v>0.2</v>
      </c>
      <c r="Y9" s="13">
        <v>0.4</v>
      </c>
      <c r="Z9" s="13">
        <v>0.8</v>
      </c>
      <c r="AA9" s="13">
        <v>1.2</v>
      </c>
      <c r="AB9" s="13">
        <v>0</v>
      </c>
      <c r="AC9" s="13">
        <v>0.4</v>
      </c>
      <c r="AD9" s="13">
        <v>1.6</v>
      </c>
      <c r="AE9" s="13">
        <v>0.2</v>
      </c>
      <c r="AF9" s="13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36</v>
      </c>
      <c r="C10" s="1">
        <v>32</v>
      </c>
      <c r="D10" s="1"/>
      <c r="E10" s="1"/>
      <c r="F10" s="1">
        <v>32</v>
      </c>
      <c r="G10" s="8">
        <v>0.4</v>
      </c>
      <c r="H10" s="1">
        <v>270</v>
      </c>
      <c r="I10" s="1">
        <v>9988452</v>
      </c>
      <c r="J10" s="1"/>
      <c r="K10" s="1"/>
      <c r="L10" s="1">
        <f t="shared" si="2"/>
        <v>0</v>
      </c>
      <c r="M10" s="1"/>
      <c r="N10" s="1"/>
      <c r="O10" s="1"/>
      <c r="P10" s="1">
        <f t="shared" si="3"/>
        <v>0</v>
      </c>
      <c r="Q10" s="7"/>
      <c r="R10" s="7"/>
      <c r="S10" s="1"/>
      <c r="T10" s="1" t="e">
        <f t="shared" si="4"/>
        <v>#DIV/0!</v>
      </c>
      <c r="U10" s="1" t="e">
        <f t="shared" si="5"/>
        <v>#DIV/0!</v>
      </c>
      <c r="V10" s="1">
        <v>0</v>
      </c>
      <c r="W10" s="1">
        <v>0</v>
      </c>
      <c r="X10" s="1">
        <v>0</v>
      </c>
      <c r="Y10" s="1">
        <v>0</v>
      </c>
      <c r="Z10" s="1">
        <v>0.4</v>
      </c>
      <c r="AA10" s="1">
        <v>0</v>
      </c>
      <c r="AB10" s="1">
        <v>0</v>
      </c>
      <c r="AC10" s="1">
        <v>0</v>
      </c>
      <c r="AD10" s="1">
        <v>0</v>
      </c>
      <c r="AE10" s="1">
        <v>0.4</v>
      </c>
      <c r="AF10" s="27" t="s">
        <v>42</v>
      </c>
      <c r="AG10" s="1">
        <f t="shared" ref="AG10:AG33" si="7"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36</v>
      </c>
      <c r="C11" s="1"/>
      <c r="D11" s="1">
        <v>28</v>
      </c>
      <c r="E11" s="1"/>
      <c r="F11" s="1">
        <v>28</v>
      </c>
      <c r="G11" s="8">
        <v>0.4</v>
      </c>
      <c r="H11" s="1">
        <v>270</v>
      </c>
      <c r="I11" s="1">
        <v>9988476</v>
      </c>
      <c r="J11" s="1"/>
      <c r="K11" s="1"/>
      <c r="L11" s="1">
        <f t="shared" si="2"/>
        <v>0</v>
      </c>
      <c r="M11" s="1"/>
      <c r="N11" s="1"/>
      <c r="O11" s="1"/>
      <c r="P11" s="1">
        <f t="shared" si="3"/>
        <v>0</v>
      </c>
      <c r="Q11" s="7"/>
      <c r="R11" s="7"/>
      <c r="S11" s="1"/>
      <c r="T11" s="1" t="e">
        <f t="shared" si="4"/>
        <v>#DIV/0!</v>
      </c>
      <c r="U11" s="1" t="e">
        <f t="shared" si="5"/>
        <v>#DIV/0!</v>
      </c>
      <c r="V11" s="1">
        <v>0</v>
      </c>
      <c r="W11" s="1">
        <v>0</v>
      </c>
      <c r="X11" s="1">
        <v>0</v>
      </c>
      <c r="Y11" s="1">
        <v>0.4</v>
      </c>
      <c r="Z11" s="1">
        <v>0</v>
      </c>
      <c r="AA11" s="1">
        <v>0.2</v>
      </c>
      <c r="AB11" s="1">
        <v>0.4</v>
      </c>
      <c r="AC11" s="1">
        <v>1</v>
      </c>
      <c r="AD11" s="1">
        <v>0.4</v>
      </c>
      <c r="AE11" s="1">
        <v>1.2</v>
      </c>
      <c r="AF11" s="12" t="s">
        <v>84</v>
      </c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3" t="s">
        <v>46</v>
      </c>
      <c r="B12" s="23" t="s">
        <v>36</v>
      </c>
      <c r="C12" s="23"/>
      <c r="D12" s="23"/>
      <c r="E12" s="23"/>
      <c r="F12" s="23"/>
      <c r="G12" s="24">
        <v>0.18</v>
      </c>
      <c r="H12" s="23">
        <v>150</v>
      </c>
      <c r="I12" s="23">
        <v>5034819</v>
      </c>
      <c r="J12" s="23"/>
      <c r="K12" s="23"/>
      <c r="L12" s="23">
        <f t="shared" si="2"/>
        <v>0</v>
      </c>
      <c r="M12" s="23"/>
      <c r="N12" s="23"/>
      <c r="O12" s="23"/>
      <c r="P12" s="23">
        <f t="shared" si="3"/>
        <v>0</v>
      </c>
      <c r="Q12" s="25"/>
      <c r="R12" s="25"/>
      <c r="S12" s="23"/>
      <c r="T12" s="23" t="e">
        <f t="shared" si="4"/>
        <v>#DIV/0!</v>
      </c>
      <c r="U12" s="23" t="e">
        <f t="shared" si="5"/>
        <v>#DIV/0!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 t="s">
        <v>47</v>
      </c>
      <c r="AG12" s="23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3" t="s">
        <v>48</v>
      </c>
      <c r="B13" s="23" t="s">
        <v>49</v>
      </c>
      <c r="C13" s="23"/>
      <c r="D13" s="23"/>
      <c r="E13" s="23"/>
      <c r="F13" s="23"/>
      <c r="G13" s="24">
        <v>1</v>
      </c>
      <c r="H13" s="23">
        <v>150</v>
      </c>
      <c r="I13" s="23">
        <v>5041251</v>
      </c>
      <c r="J13" s="23"/>
      <c r="K13" s="23"/>
      <c r="L13" s="23">
        <f t="shared" si="2"/>
        <v>0</v>
      </c>
      <c r="M13" s="23"/>
      <c r="N13" s="23"/>
      <c r="O13" s="23"/>
      <c r="P13" s="23">
        <f t="shared" si="3"/>
        <v>0</v>
      </c>
      <c r="Q13" s="25"/>
      <c r="R13" s="25"/>
      <c r="S13" s="23"/>
      <c r="T13" s="23" t="e">
        <f t="shared" si="4"/>
        <v>#DIV/0!</v>
      </c>
      <c r="U13" s="23" t="e">
        <f t="shared" si="5"/>
        <v>#DIV/0!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 t="s">
        <v>47</v>
      </c>
      <c r="AG13" s="23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3" t="s">
        <v>50</v>
      </c>
      <c r="B14" s="23" t="s">
        <v>36</v>
      </c>
      <c r="C14" s="23"/>
      <c r="D14" s="23"/>
      <c r="E14" s="23"/>
      <c r="F14" s="23"/>
      <c r="G14" s="24">
        <v>0.1</v>
      </c>
      <c r="H14" s="23">
        <v>90</v>
      </c>
      <c r="I14" s="23">
        <v>8444163</v>
      </c>
      <c r="J14" s="23"/>
      <c r="K14" s="23"/>
      <c r="L14" s="23">
        <f t="shared" si="2"/>
        <v>0</v>
      </c>
      <c r="M14" s="23"/>
      <c r="N14" s="23"/>
      <c r="O14" s="23"/>
      <c r="P14" s="23">
        <f t="shared" si="3"/>
        <v>0</v>
      </c>
      <c r="Q14" s="25"/>
      <c r="R14" s="25"/>
      <c r="S14" s="23"/>
      <c r="T14" s="23" t="e">
        <f t="shared" si="4"/>
        <v>#DIV/0!</v>
      </c>
      <c r="U14" s="23" t="e">
        <f t="shared" si="5"/>
        <v>#DIV/0!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 t="s">
        <v>47</v>
      </c>
      <c r="AG14" s="23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36</v>
      </c>
      <c r="C15" s="1"/>
      <c r="D15" s="1">
        <v>50</v>
      </c>
      <c r="E15" s="1">
        <v>6</v>
      </c>
      <c r="F15" s="1">
        <v>44</v>
      </c>
      <c r="G15" s="8">
        <v>0.18</v>
      </c>
      <c r="H15" s="1">
        <v>150</v>
      </c>
      <c r="I15" s="1">
        <v>5038411</v>
      </c>
      <c r="J15" s="1"/>
      <c r="K15" s="1">
        <v>6</v>
      </c>
      <c r="L15" s="1">
        <f t="shared" si="2"/>
        <v>0</v>
      </c>
      <c r="M15" s="1"/>
      <c r="N15" s="1"/>
      <c r="O15" s="1"/>
      <c r="P15" s="1">
        <f t="shared" si="3"/>
        <v>1.2</v>
      </c>
      <c r="Q15" s="7"/>
      <c r="R15" s="7"/>
      <c r="S15" s="1"/>
      <c r="T15" s="1">
        <f t="shared" si="4"/>
        <v>36.666666666666671</v>
      </c>
      <c r="U15" s="1">
        <f t="shared" si="5"/>
        <v>36.666666666666671</v>
      </c>
      <c r="V15" s="1">
        <v>0</v>
      </c>
      <c r="W15" s="1">
        <v>0</v>
      </c>
      <c r="X15" s="1">
        <v>0.2</v>
      </c>
      <c r="Y15" s="1">
        <v>3.4</v>
      </c>
      <c r="Z15" s="1">
        <v>8.4</v>
      </c>
      <c r="AA15" s="1">
        <v>7.6</v>
      </c>
      <c r="AB15" s="1">
        <v>5.4</v>
      </c>
      <c r="AC15" s="1">
        <v>5.2</v>
      </c>
      <c r="AD15" s="1">
        <v>5.8</v>
      </c>
      <c r="AE15" s="1">
        <v>6</v>
      </c>
      <c r="AF15" s="1"/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36</v>
      </c>
      <c r="C16" s="1"/>
      <c r="D16" s="1">
        <v>110</v>
      </c>
      <c r="E16" s="1">
        <v>15</v>
      </c>
      <c r="F16" s="1">
        <v>94</v>
      </c>
      <c r="G16" s="8">
        <v>0.18</v>
      </c>
      <c r="H16" s="1">
        <v>150</v>
      </c>
      <c r="I16" s="1">
        <v>5038459</v>
      </c>
      <c r="J16" s="1"/>
      <c r="K16" s="1">
        <v>15</v>
      </c>
      <c r="L16" s="1">
        <f t="shared" si="2"/>
        <v>0</v>
      </c>
      <c r="M16" s="1"/>
      <c r="N16" s="1"/>
      <c r="O16" s="1"/>
      <c r="P16" s="1">
        <f t="shared" si="3"/>
        <v>3</v>
      </c>
      <c r="Q16" s="7"/>
      <c r="R16" s="7"/>
      <c r="S16" s="1"/>
      <c r="T16" s="1">
        <f t="shared" si="4"/>
        <v>31.333333333333332</v>
      </c>
      <c r="U16" s="1">
        <f t="shared" si="5"/>
        <v>31.333333333333332</v>
      </c>
      <c r="V16" s="1">
        <v>0</v>
      </c>
      <c r="W16" s="1">
        <v>0</v>
      </c>
      <c r="X16" s="1">
        <v>5</v>
      </c>
      <c r="Y16" s="1">
        <v>7</v>
      </c>
      <c r="Z16" s="1">
        <v>2.2000000000000002</v>
      </c>
      <c r="AA16" s="1">
        <v>4.4000000000000004</v>
      </c>
      <c r="AB16" s="1">
        <v>5.2</v>
      </c>
      <c r="AC16" s="1">
        <v>5</v>
      </c>
      <c r="AD16" s="1">
        <v>4</v>
      </c>
      <c r="AE16" s="1">
        <v>6.4</v>
      </c>
      <c r="AF16" s="1"/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3" t="s">
        <v>53</v>
      </c>
      <c r="B17" s="23" t="s">
        <v>36</v>
      </c>
      <c r="C17" s="23"/>
      <c r="D17" s="23"/>
      <c r="E17" s="23"/>
      <c r="F17" s="23"/>
      <c r="G17" s="24">
        <v>0.18</v>
      </c>
      <c r="H17" s="23">
        <v>150</v>
      </c>
      <c r="I17" s="23">
        <v>5038831</v>
      </c>
      <c r="J17" s="23"/>
      <c r="K17" s="23">
        <v>1</v>
      </c>
      <c r="L17" s="23">
        <f t="shared" si="2"/>
        <v>-1</v>
      </c>
      <c r="M17" s="23"/>
      <c r="N17" s="23"/>
      <c r="O17" s="23"/>
      <c r="P17" s="23">
        <f t="shared" si="3"/>
        <v>0</v>
      </c>
      <c r="Q17" s="25"/>
      <c r="R17" s="25"/>
      <c r="S17" s="23"/>
      <c r="T17" s="23" t="e">
        <f t="shared" si="4"/>
        <v>#DIV/0!</v>
      </c>
      <c r="U17" s="23" t="e">
        <f t="shared" si="5"/>
        <v>#DIV/0!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 t="s">
        <v>47</v>
      </c>
      <c r="AG17" s="23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3" t="s">
        <v>54</v>
      </c>
      <c r="B18" s="23" t="s">
        <v>36</v>
      </c>
      <c r="C18" s="23"/>
      <c r="D18" s="23"/>
      <c r="E18" s="23"/>
      <c r="F18" s="23"/>
      <c r="G18" s="24">
        <v>0.18</v>
      </c>
      <c r="H18" s="23">
        <v>120</v>
      </c>
      <c r="I18" s="23">
        <v>5038855</v>
      </c>
      <c r="J18" s="23"/>
      <c r="K18" s="23"/>
      <c r="L18" s="23">
        <f t="shared" si="2"/>
        <v>0</v>
      </c>
      <c r="M18" s="23"/>
      <c r="N18" s="23"/>
      <c r="O18" s="23"/>
      <c r="P18" s="23">
        <f t="shared" si="3"/>
        <v>0</v>
      </c>
      <c r="Q18" s="25"/>
      <c r="R18" s="25"/>
      <c r="S18" s="23"/>
      <c r="T18" s="23" t="e">
        <f t="shared" si="4"/>
        <v>#DIV/0!</v>
      </c>
      <c r="U18" s="23" t="e">
        <f t="shared" si="5"/>
        <v>#DIV/0!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 t="s">
        <v>47</v>
      </c>
      <c r="AG18" s="23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36</v>
      </c>
      <c r="C19" s="1"/>
      <c r="D19" s="1">
        <v>170</v>
      </c>
      <c r="E19" s="1">
        <v>12</v>
      </c>
      <c r="F19" s="1">
        <v>158</v>
      </c>
      <c r="G19" s="8">
        <v>0.18</v>
      </c>
      <c r="H19" s="1">
        <v>150</v>
      </c>
      <c r="I19" s="1">
        <v>5038435</v>
      </c>
      <c r="J19" s="1"/>
      <c r="K19" s="1">
        <v>11</v>
      </c>
      <c r="L19" s="1">
        <f t="shared" si="2"/>
        <v>1</v>
      </c>
      <c r="M19" s="1"/>
      <c r="N19" s="1"/>
      <c r="O19" s="1"/>
      <c r="P19" s="1">
        <f t="shared" si="3"/>
        <v>2.4</v>
      </c>
      <c r="Q19" s="7"/>
      <c r="R19" s="7"/>
      <c r="S19" s="1"/>
      <c r="T19" s="1">
        <f t="shared" si="4"/>
        <v>65.833333333333343</v>
      </c>
      <c r="U19" s="1">
        <f t="shared" si="5"/>
        <v>65.833333333333343</v>
      </c>
      <c r="V19" s="1">
        <v>0</v>
      </c>
      <c r="W19" s="1">
        <v>2.2000000000000002</v>
      </c>
      <c r="X19" s="1">
        <v>10</v>
      </c>
      <c r="Y19" s="1">
        <v>6.6</v>
      </c>
      <c r="Z19" s="1">
        <v>2.6</v>
      </c>
      <c r="AA19" s="1">
        <v>2.8</v>
      </c>
      <c r="AB19" s="1">
        <v>7.2</v>
      </c>
      <c r="AC19" s="1">
        <v>5.6</v>
      </c>
      <c r="AD19" s="1">
        <v>4.5999999999999996</v>
      </c>
      <c r="AE19" s="1">
        <v>9.1999999999999993</v>
      </c>
      <c r="AF19" s="1"/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36</v>
      </c>
      <c r="C20" s="1"/>
      <c r="D20" s="1">
        <v>90</v>
      </c>
      <c r="E20" s="1">
        <v>6</v>
      </c>
      <c r="F20" s="1">
        <v>84</v>
      </c>
      <c r="G20" s="8">
        <v>0.18</v>
      </c>
      <c r="H20" s="1">
        <v>120</v>
      </c>
      <c r="I20" s="1">
        <v>5038398</v>
      </c>
      <c r="J20" s="1"/>
      <c r="K20" s="1">
        <v>6</v>
      </c>
      <c r="L20" s="1">
        <f t="shared" si="2"/>
        <v>0</v>
      </c>
      <c r="M20" s="1"/>
      <c r="N20" s="1"/>
      <c r="O20" s="1"/>
      <c r="P20" s="1">
        <f t="shared" si="3"/>
        <v>1.2</v>
      </c>
      <c r="Q20" s="7"/>
      <c r="R20" s="7"/>
      <c r="S20" s="1"/>
      <c r="T20" s="1">
        <f t="shared" si="4"/>
        <v>70</v>
      </c>
      <c r="U20" s="1">
        <f t="shared" si="5"/>
        <v>70</v>
      </c>
      <c r="V20" s="1">
        <v>0</v>
      </c>
      <c r="W20" s="1">
        <v>7.4</v>
      </c>
      <c r="X20" s="1">
        <v>5.8</v>
      </c>
      <c r="Y20" s="1">
        <v>4.2</v>
      </c>
      <c r="Z20" s="1">
        <v>1.2</v>
      </c>
      <c r="AA20" s="1">
        <v>2.4</v>
      </c>
      <c r="AB20" s="1">
        <v>6.2</v>
      </c>
      <c r="AC20" s="1">
        <v>5.4</v>
      </c>
      <c r="AD20" s="1">
        <v>6</v>
      </c>
      <c r="AE20" s="1">
        <v>6.6</v>
      </c>
      <c r="AF20" s="1"/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3" t="s">
        <v>57</v>
      </c>
      <c r="B21" s="23" t="s">
        <v>49</v>
      </c>
      <c r="C21" s="23"/>
      <c r="D21" s="23"/>
      <c r="E21" s="23"/>
      <c r="F21" s="23"/>
      <c r="G21" s="24">
        <v>1</v>
      </c>
      <c r="H21" s="23">
        <v>150</v>
      </c>
      <c r="I21" s="23">
        <v>8785242</v>
      </c>
      <c r="J21" s="23"/>
      <c r="K21" s="23"/>
      <c r="L21" s="23">
        <f t="shared" si="2"/>
        <v>0</v>
      </c>
      <c r="M21" s="23"/>
      <c r="N21" s="23"/>
      <c r="O21" s="23"/>
      <c r="P21" s="23">
        <f t="shared" si="3"/>
        <v>0</v>
      </c>
      <c r="Q21" s="25"/>
      <c r="R21" s="25"/>
      <c r="S21" s="23"/>
      <c r="T21" s="23" t="e">
        <f t="shared" si="4"/>
        <v>#DIV/0!</v>
      </c>
      <c r="U21" s="23" t="e">
        <f t="shared" si="5"/>
        <v>#DIV/0!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 t="s">
        <v>47</v>
      </c>
      <c r="AG21" s="23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3" t="s">
        <v>58</v>
      </c>
      <c r="B22" s="23" t="s">
        <v>49</v>
      </c>
      <c r="C22" s="23"/>
      <c r="D22" s="23"/>
      <c r="E22" s="23"/>
      <c r="F22" s="23"/>
      <c r="G22" s="24">
        <v>1</v>
      </c>
      <c r="H22" s="23">
        <v>150</v>
      </c>
      <c r="I22" s="23">
        <v>8785235</v>
      </c>
      <c r="J22" s="23"/>
      <c r="K22" s="23"/>
      <c r="L22" s="23">
        <f t="shared" si="2"/>
        <v>0</v>
      </c>
      <c r="M22" s="23"/>
      <c r="N22" s="23"/>
      <c r="O22" s="23"/>
      <c r="P22" s="23">
        <f t="shared" si="3"/>
        <v>0</v>
      </c>
      <c r="Q22" s="25"/>
      <c r="R22" s="25"/>
      <c r="S22" s="23"/>
      <c r="T22" s="23" t="e">
        <f t="shared" si="4"/>
        <v>#DIV/0!</v>
      </c>
      <c r="U22" s="23" t="e">
        <f t="shared" si="5"/>
        <v>#DIV/0!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 t="s">
        <v>47</v>
      </c>
      <c r="AG22" s="23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3" t="s">
        <v>59</v>
      </c>
      <c r="B23" s="23" t="s">
        <v>49</v>
      </c>
      <c r="C23" s="23"/>
      <c r="D23" s="23"/>
      <c r="E23" s="23"/>
      <c r="F23" s="23"/>
      <c r="G23" s="24">
        <v>1</v>
      </c>
      <c r="H23" s="23">
        <v>120</v>
      </c>
      <c r="I23" s="23">
        <v>8785204</v>
      </c>
      <c r="J23" s="23"/>
      <c r="K23" s="23"/>
      <c r="L23" s="23">
        <f t="shared" si="2"/>
        <v>0</v>
      </c>
      <c r="M23" s="23"/>
      <c r="N23" s="23"/>
      <c r="O23" s="23"/>
      <c r="P23" s="23">
        <f t="shared" si="3"/>
        <v>0</v>
      </c>
      <c r="Q23" s="25"/>
      <c r="R23" s="25"/>
      <c r="S23" s="23"/>
      <c r="T23" s="23" t="e">
        <f t="shared" si="4"/>
        <v>#DIV/0!</v>
      </c>
      <c r="U23" s="23" t="e">
        <f t="shared" si="5"/>
        <v>#DIV/0!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 t="s">
        <v>60</v>
      </c>
      <c r="AG23" s="23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3" t="s">
        <v>61</v>
      </c>
      <c r="B24" s="23" t="s">
        <v>49</v>
      </c>
      <c r="C24" s="23"/>
      <c r="D24" s="23"/>
      <c r="E24" s="23"/>
      <c r="F24" s="23"/>
      <c r="G24" s="24">
        <v>1</v>
      </c>
      <c r="H24" s="23">
        <v>180</v>
      </c>
      <c r="I24" s="23">
        <v>8785259</v>
      </c>
      <c r="J24" s="23"/>
      <c r="K24" s="23"/>
      <c r="L24" s="23">
        <f t="shared" si="2"/>
        <v>0</v>
      </c>
      <c r="M24" s="23"/>
      <c r="N24" s="23"/>
      <c r="O24" s="23"/>
      <c r="P24" s="23">
        <f t="shared" si="3"/>
        <v>0</v>
      </c>
      <c r="Q24" s="25"/>
      <c r="R24" s="25"/>
      <c r="S24" s="23"/>
      <c r="T24" s="23" t="e">
        <f t="shared" si="4"/>
        <v>#DIV/0!</v>
      </c>
      <c r="U24" s="23" t="e">
        <f t="shared" si="5"/>
        <v>#DIV/0!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 t="s">
        <v>47</v>
      </c>
      <c r="AG24" s="23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3" t="s">
        <v>62</v>
      </c>
      <c r="B25" s="23" t="s">
        <v>36</v>
      </c>
      <c r="C25" s="23"/>
      <c r="D25" s="23"/>
      <c r="E25" s="23"/>
      <c r="F25" s="23"/>
      <c r="G25" s="24">
        <v>0.1</v>
      </c>
      <c r="H25" s="23">
        <v>60</v>
      </c>
      <c r="I25" s="23">
        <v>8444170</v>
      </c>
      <c r="J25" s="23"/>
      <c r="K25" s="23"/>
      <c r="L25" s="23">
        <f t="shared" si="2"/>
        <v>0</v>
      </c>
      <c r="M25" s="23"/>
      <c r="N25" s="23"/>
      <c r="O25" s="23"/>
      <c r="P25" s="23">
        <f t="shared" si="3"/>
        <v>0</v>
      </c>
      <c r="Q25" s="25"/>
      <c r="R25" s="25"/>
      <c r="S25" s="23"/>
      <c r="T25" s="23" t="e">
        <f t="shared" si="4"/>
        <v>#DIV/0!</v>
      </c>
      <c r="U25" s="23" t="e">
        <f t="shared" si="5"/>
        <v>#DIV/0!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 t="s">
        <v>47</v>
      </c>
      <c r="AG25" s="23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3" t="s">
        <v>63</v>
      </c>
      <c r="B26" s="23" t="s">
        <v>49</v>
      </c>
      <c r="C26" s="23"/>
      <c r="D26" s="23"/>
      <c r="E26" s="23"/>
      <c r="F26" s="23"/>
      <c r="G26" s="24">
        <v>1</v>
      </c>
      <c r="H26" s="23">
        <v>120</v>
      </c>
      <c r="I26" s="23">
        <v>5522704</v>
      </c>
      <c r="J26" s="23"/>
      <c r="K26" s="23"/>
      <c r="L26" s="23">
        <f t="shared" si="2"/>
        <v>0</v>
      </c>
      <c r="M26" s="23"/>
      <c r="N26" s="23"/>
      <c r="O26" s="23"/>
      <c r="P26" s="23">
        <f t="shared" si="3"/>
        <v>0</v>
      </c>
      <c r="Q26" s="25"/>
      <c r="R26" s="25"/>
      <c r="S26" s="23"/>
      <c r="T26" s="23" t="e">
        <f t="shared" si="4"/>
        <v>#DIV/0!</v>
      </c>
      <c r="U26" s="23" t="e">
        <f t="shared" si="5"/>
        <v>#DIV/0!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0.53059999999999996</v>
      </c>
      <c r="AE26" s="23">
        <v>0.5746</v>
      </c>
      <c r="AF26" s="23" t="s">
        <v>64</v>
      </c>
      <c r="AG26" s="23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3" t="s">
        <v>65</v>
      </c>
      <c r="B27" s="23" t="s">
        <v>36</v>
      </c>
      <c r="C27" s="23"/>
      <c r="D27" s="23"/>
      <c r="E27" s="23"/>
      <c r="F27" s="23"/>
      <c r="G27" s="24">
        <v>0.14000000000000001</v>
      </c>
      <c r="H27" s="23">
        <v>180</v>
      </c>
      <c r="I27" s="23">
        <v>9988391</v>
      </c>
      <c r="J27" s="23"/>
      <c r="K27" s="23"/>
      <c r="L27" s="23">
        <f t="shared" si="2"/>
        <v>0</v>
      </c>
      <c r="M27" s="23"/>
      <c r="N27" s="23"/>
      <c r="O27" s="23"/>
      <c r="P27" s="23">
        <f t="shared" si="3"/>
        <v>0</v>
      </c>
      <c r="Q27" s="25"/>
      <c r="R27" s="25"/>
      <c r="S27" s="23"/>
      <c r="T27" s="23" t="e">
        <f t="shared" si="4"/>
        <v>#DIV/0!</v>
      </c>
      <c r="U27" s="23" t="e">
        <f t="shared" si="5"/>
        <v>#DIV/0!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1</v>
      </c>
      <c r="AF27" s="23" t="s">
        <v>47</v>
      </c>
      <c r="AG27" s="23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3" t="s">
        <v>66</v>
      </c>
      <c r="B28" s="23" t="s">
        <v>36</v>
      </c>
      <c r="C28" s="23"/>
      <c r="D28" s="23"/>
      <c r="E28" s="23"/>
      <c r="F28" s="23"/>
      <c r="G28" s="24">
        <v>0.18</v>
      </c>
      <c r="H28" s="23">
        <v>270</v>
      </c>
      <c r="I28" s="23">
        <v>9988681</v>
      </c>
      <c r="J28" s="23"/>
      <c r="K28" s="23"/>
      <c r="L28" s="23">
        <f t="shared" si="2"/>
        <v>0</v>
      </c>
      <c r="M28" s="23"/>
      <c r="N28" s="23"/>
      <c r="O28" s="23"/>
      <c r="P28" s="23">
        <f t="shared" si="3"/>
        <v>0</v>
      </c>
      <c r="Q28" s="25"/>
      <c r="R28" s="25"/>
      <c r="S28" s="23"/>
      <c r="T28" s="23" t="e">
        <f t="shared" si="4"/>
        <v>#DIV/0!</v>
      </c>
      <c r="U28" s="23" t="e">
        <f t="shared" si="5"/>
        <v>#DIV/0!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 t="s">
        <v>47</v>
      </c>
      <c r="AG28" s="23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3" t="s">
        <v>67</v>
      </c>
      <c r="B29" s="23" t="s">
        <v>49</v>
      </c>
      <c r="C29" s="23"/>
      <c r="D29" s="23"/>
      <c r="E29" s="23"/>
      <c r="F29" s="23"/>
      <c r="G29" s="24">
        <v>1</v>
      </c>
      <c r="H29" s="23">
        <v>120</v>
      </c>
      <c r="I29" s="23">
        <v>8785198</v>
      </c>
      <c r="J29" s="23"/>
      <c r="K29" s="23"/>
      <c r="L29" s="23">
        <f t="shared" si="2"/>
        <v>0</v>
      </c>
      <c r="M29" s="23"/>
      <c r="N29" s="23"/>
      <c r="O29" s="23"/>
      <c r="P29" s="23">
        <f t="shared" si="3"/>
        <v>0</v>
      </c>
      <c r="Q29" s="25"/>
      <c r="R29" s="25"/>
      <c r="S29" s="23"/>
      <c r="T29" s="23" t="e">
        <f t="shared" si="4"/>
        <v>#DIV/0!</v>
      </c>
      <c r="U29" s="23" t="e">
        <f t="shared" si="5"/>
        <v>#DIV/0!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 t="s">
        <v>47</v>
      </c>
      <c r="AG29" s="23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3" t="s">
        <v>68</v>
      </c>
      <c r="B30" s="23" t="s">
        <v>36</v>
      </c>
      <c r="C30" s="23"/>
      <c r="D30" s="23"/>
      <c r="E30" s="23"/>
      <c r="F30" s="23"/>
      <c r="G30" s="24">
        <v>0.1</v>
      </c>
      <c r="H30" s="23">
        <v>60</v>
      </c>
      <c r="I30" s="23">
        <v>8444187</v>
      </c>
      <c r="J30" s="23"/>
      <c r="K30" s="23"/>
      <c r="L30" s="23">
        <f t="shared" si="2"/>
        <v>0</v>
      </c>
      <c r="M30" s="23"/>
      <c r="N30" s="23"/>
      <c r="O30" s="23"/>
      <c r="P30" s="23">
        <f t="shared" si="3"/>
        <v>0</v>
      </c>
      <c r="Q30" s="25"/>
      <c r="R30" s="25"/>
      <c r="S30" s="23"/>
      <c r="T30" s="23" t="e">
        <f t="shared" si="4"/>
        <v>#DIV/0!</v>
      </c>
      <c r="U30" s="23" t="e">
        <f t="shared" si="5"/>
        <v>#DIV/0!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 t="s">
        <v>47</v>
      </c>
      <c r="AG30" s="23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3" t="s">
        <v>69</v>
      </c>
      <c r="B31" s="23" t="s">
        <v>36</v>
      </c>
      <c r="C31" s="23"/>
      <c r="D31" s="23"/>
      <c r="E31" s="23"/>
      <c r="F31" s="23"/>
      <c r="G31" s="24">
        <v>0.1</v>
      </c>
      <c r="H31" s="23">
        <v>90</v>
      </c>
      <c r="I31" s="23">
        <v>8444194</v>
      </c>
      <c r="J31" s="23"/>
      <c r="K31" s="23"/>
      <c r="L31" s="23">
        <f t="shared" si="2"/>
        <v>0</v>
      </c>
      <c r="M31" s="23"/>
      <c r="N31" s="23"/>
      <c r="O31" s="23"/>
      <c r="P31" s="23">
        <f t="shared" si="3"/>
        <v>0</v>
      </c>
      <c r="Q31" s="25"/>
      <c r="R31" s="25"/>
      <c r="S31" s="23"/>
      <c r="T31" s="23" t="e">
        <f t="shared" si="4"/>
        <v>#DIV/0!</v>
      </c>
      <c r="U31" s="23" t="e">
        <f t="shared" si="5"/>
        <v>#DIV/0!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 t="s">
        <v>47</v>
      </c>
      <c r="AG31" s="23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" t="s">
        <v>70</v>
      </c>
      <c r="B32" s="1" t="s">
        <v>36</v>
      </c>
      <c r="C32" s="1"/>
      <c r="D32" s="1">
        <v>140</v>
      </c>
      <c r="E32" s="1">
        <v>15</v>
      </c>
      <c r="F32" s="1">
        <v>125</v>
      </c>
      <c r="G32" s="8">
        <v>0.2</v>
      </c>
      <c r="H32" s="1">
        <v>120</v>
      </c>
      <c r="I32" s="1" t="s">
        <v>71</v>
      </c>
      <c r="J32" s="1"/>
      <c r="K32" s="1">
        <v>18</v>
      </c>
      <c r="L32" s="1">
        <f t="shared" si="2"/>
        <v>-3</v>
      </c>
      <c r="M32" s="1"/>
      <c r="N32" s="1"/>
      <c r="O32" s="1"/>
      <c r="P32" s="1">
        <f t="shared" si="3"/>
        <v>3</v>
      </c>
      <c r="Q32" s="7"/>
      <c r="R32" s="7"/>
      <c r="S32" s="1"/>
      <c r="T32" s="1">
        <f t="shared" si="4"/>
        <v>41.666666666666664</v>
      </c>
      <c r="U32" s="1">
        <f t="shared" si="5"/>
        <v>41.666666666666664</v>
      </c>
      <c r="V32" s="1">
        <v>0</v>
      </c>
      <c r="W32" s="1">
        <v>0.4</v>
      </c>
      <c r="X32" s="1">
        <v>5.4</v>
      </c>
      <c r="Y32" s="1">
        <v>8.6</v>
      </c>
      <c r="Z32" s="1">
        <v>9.4</v>
      </c>
      <c r="AA32" s="1">
        <v>5.8</v>
      </c>
      <c r="AB32" s="1">
        <v>7.2</v>
      </c>
      <c r="AC32" s="1">
        <v>5.6</v>
      </c>
      <c r="AD32" s="1">
        <v>8</v>
      </c>
      <c r="AE32" s="1">
        <v>10.199999999999999</v>
      </c>
      <c r="AF32" s="1" t="s">
        <v>72</v>
      </c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6" t="s">
        <v>73</v>
      </c>
      <c r="B33" s="17" t="s">
        <v>49</v>
      </c>
      <c r="C33" s="17">
        <v>169.72499999999999</v>
      </c>
      <c r="D33" s="17">
        <v>9.5220000000000002</v>
      </c>
      <c r="E33" s="17">
        <v>12.592000000000001</v>
      </c>
      <c r="F33" s="18">
        <v>-3.07</v>
      </c>
      <c r="G33" s="8">
        <v>1</v>
      </c>
      <c r="H33" s="1">
        <v>120</v>
      </c>
      <c r="I33" s="1" t="s">
        <v>74</v>
      </c>
      <c r="J33" s="1"/>
      <c r="K33" s="1">
        <v>14</v>
      </c>
      <c r="L33" s="1">
        <f t="shared" si="2"/>
        <v>-1.4079999999999995</v>
      </c>
      <c r="M33" s="1"/>
      <c r="N33" s="1"/>
      <c r="O33" s="1"/>
      <c r="P33" s="1">
        <f t="shared" si="3"/>
        <v>2.5184000000000002</v>
      </c>
      <c r="Q33" s="7">
        <v>30</v>
      </c>
      <c r="R33" s="7"/>
      <c r="S33" s="1"/>
      <c r="T33" s="1">
        <f t="shared" si="4"/>
        <v>10.693297331639135</v>
      </c>
      <c r="U33" s="1">
        <f t="shared" si="5"/>
        <v>-1.2190279542566707</v>
      </c>
      <c r="V33" s="1">
        <v>3.1720000000000002</v>
      </c>
      <c r="W33" s="1">
        <v>1.256</v>
      </c>
      <c r="X33" s="1">
        <v>1.18</v>
      </c>
      <c r="Y33" s="1">
        <v>2.5649999999999999</v>
      </c>
      <c r="Z33" s="1">
        <v>3.1230000000000002</v>
      </c>
      <c r="AA33" s="1">
        <v>1.927</v>
      </c>
      <c r="AB33" s="1">
        <v>2.4950000000000001</v>
      </c>
      <c r="AC33" s="1">
        <v>2.528</v>
      </c>
      <c r="AD33" s="1">
        <v>1.3919999999999999</v>
      </c>
      <c r="AE33" s="1">
        <v>4.3849999999999998</v>
      </c>
      <c r="AF33" s="12" t="s">
        <v>80</v>
      </c>
      <c r="AG33" s="1">
        <f t="shared" si="7"/>
        <v>30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9" t="s">
        <v>75</v>
      </c>
      <c r="B34" s="20" t="s">
        <v>49</v>
      </c>
      <c r="C34" s="20"/>
      <c r="D34" s="20">
        <v>169.72499999999999</v>
      </c>
      <c r="E34" s="20">
        <v>156.95400000000001</v>
      </c>
      <c r="F34" s="21">
        <v>3.2490000000000001</v>
      </c>
      <c r="G34" s="14">
        <v>0</v>
      </c>
      <c r="H34" s="13" t="e">
        <v>#N/A</v>
      </c>
      <c r="I34" s="22" t="s">
        <v>81</v>
      </c>
      <c r="J34" s="13" t="s">
        <v>73</v>
      </c>
      <c r="K34" s="13">
        <v>181.5</v>
      </c>
      <c r="L34" s="13">
        <f t="shared" si="2"/>
        <v>-24.545999999999992</v>
      </c>
      <c r="M34" s="13"/>
      <c r="N34" s="13"/>
      <c r="O34" s="13"/>
      <c r="P34" s="13">
        <f t="shared" si="3"/>
        <v>31.390800000000002</v>
      </c>
      <c r="Q34" s="15"/>
      <c r="R34" s="15"/>
      <c r="S34" s="13"/>
      <c r="T34" s="13">
        <f t="shared" si="4"/>
        <v>0.1035016629076035</v>
      </c>
      <c r="U34" s="13">
        <f t="shared" si="5"/>
        <v>0.1035016629076035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36</v>
      </c>
      <c r="C35" s="1"/>
      <c r="D35" s="1">
        <v>120</v>
      </c>
      <c r="E35" s="1">
        <v>15</v>
      </c>
      <c r="F35" s="1">
        <v>105</v>
      </c>
      <c r="G35" s="8">
        <v>0.2</v>
      </c>
      <c r="H35" s="1">
        <v>120</v>
      </c>
      <c r="I35" s="1" t="s">
        <v>77</v>
      </c>
      <c r="J35" s="1"/>
      <c r="K35" s="1">
        <v>18</v>
      </c>
      <c r="L35" s="1">
        <f t="shared" si="2"/>
        <v>-3</v>
      </c>
      <c r="M35" s="1"/>
      <c r="N35" s="1"/>
      <c r="O35" s="1"/>
      <c r="P35" s="1">
        <f t="shared" si="3"/>
        <v>3</v>
      </c>
      <c r="Q35" s="7"/>
      <c r="R35" s="7"/>
      <c r="S35" s="1"/>
      <c r="T35" s="1">
        <f t="shared" si="4"/>
        <v>35</v>
      </c>
      <c r="U35" s="1">
        <f t="shared" si="5"/>
        <v>35</v>
      </c>
      <c r="V35" s="1">
        <v>0</v>
      </c>
      <c r="W35" s="1">
        <v>5.4</v>
      </c>
      <c r="X35" s="1">
        <v>7.4</v>
      </c>
      <c r="Y35" s="1">
        <v>8.1999999999999993</v>
      </c>
      <c r="Z35" s="1">
        <v>7.2</v>
      </c>
      <c r="AA35" s="1">
        <v>3.6</v>
      </c>
      <c r="AB35" s="1">
        <v>7.8</v>
      </c>
      <c r="AC35" s="1">
        <v>6.4</v>
      </c>
      <c r="AD35" s="1">
        <v>8.4</v>
      </c>
      <c r="AE35" s="1">
        <v>9</v>
      </c>
      <c r="AF35" s="1"/>
      <c r="AG35" s="1">
        <f t="shared" ref="AG35:AG36" si="8"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78</v>
      </c>
      <c r="B36" s="1" t="s">
        <v>49</v>
      </c>
      <c r="C36" s="1">
        <v>71.697999999999993</v>
      </c>
      <c r="D36" s="1"/>
      <c r="E36" s="1">
        <v>28.736000000000001</v>
      </c>
      <c r="F36" s="1">
        <v>42.962000000000003</v>
      </c>
      <c r="G36" s="8">
        <v>1</v>
      </c>
      <c r="H36" s="1">
        <v>120</v>
      </c>
      <c r="I36" s="1" t="s">
        <v>79</v>
      </c>
      <c r="J36" s="1"/>
      <c r="K36" s="1">
        <v>28</v>
      </c>
      <c r="L36" s="1">
        <f t="shared" si="2"/>
        <v>0.73600000000000065</v>
      </c>
      <c r="M36" s="1"/>
      <c r="N36" s="1"/>
      <c r="O36" s="1"/>
      <c r="P36" s="1">
        <f t="shared" si="3"/>
        <v>5.7472000000000003</v>
      </c>
      <c r="Q36" s="7">
        <v>30</v>
      </c>
      <c r="R36" s="7"/>
      <c r="S36" s="1"/>
      <c r="T36" s="1">
        <f t="shared" si="4"/>
        <v>12.695225501113585</v>
      </c>
      <c r="U36" s="1">
        <f t="shared" si="5"/>
        <v>7.4752923162583524</v>
      </c>
      <c r="V36" s="1">
        <v>2.8736000000000002</v>
      </c>
      <c r="W36" s="1">
        <v>0.73199999999999998</v>
      </c>
      <c r="X36" s="1">
        <v>2.1335999999999999</v>
      </c>
      <c r="Y36" s="1">
        <v>1.9084000000000001</v>
      </c>
      <c r="Z36" s="1">
        <v>4.3252000000000006</v>
      </c>
      <c r="AA36" s="1">
        <v>0.71279999999999999</v>
      </c>
      <c r="AB36" s="1">
        <v>0.71960000000000002</v>
      </c>
      <c r="AC36" s="1">
        <v>1.452</v>
      </c>
      <c r="AD36" s="1">
        <v>3.6084000000000001</v>
      </c>
      <c r="AE36" s="1">
        <v>2.8035999999999999</v>
      </c>
      <c r="AF36" s="26" t="s">
        <v>85</v>
      </c>
      <c r="AG36" s="1">
        <f t="shared" si="8"/>
        <v>30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/>
      <c r="B37" s="10"/>
      <c r="C37" s="10"/>
      <c r="D37" s="10"/>
      <c r="E37" s="10"/>
      <c r="F37" s="10"/>
      <c r="G37" s="11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41</v>
      </c>
      <c r="B38" s="1" t="s">
        <v>36</v>
      </c>
      <c r="C38" s="1">
        <v>42</v>
      </c>
      <c r="D38" s="1"/>
      <c r="E38" s="1">
        <v>13</v>
      </c>
      <c r="F38" s="1">
        <v>29</v>
      </c>
      <c r="G38" s="8">
        <v>0.18</v>
      </c>
      <c r="H38" s="1">
        <v>120</v>
      </c>
      <c r="I38" s="1"/>
      <c r="J38" s="1"/>
      <c r="K38" s="1">
        <v>13</v>
      </c>
      <c r="L38" s="1">
        <f t="shared" si="2"/>
        <v>0</v>
      </c>
      <c r="M38" s="1"/>
      <c r="N38" s="1"/>
      <c r="O38" s="1"/>
      <c r="P38" s="1">
        <f t="shared" ref="P38:P39" si="9">E38/5</f>
        <v>2.6</v>
      </c>
      <c r="Q38" s="28">
        <v>0</v>
      </c>
      <c r="R38" s="7"/>
      <c r="S38" s="1"/>
      <c r="T38" s="1">
        <f t="shared" ref="T38:T39" si="10">(F38+Q38)/P38</f>
        <v>11.153846153846153</v>
      </c>
      <c r="U38" s="1">
        <f t="shared" ref="U38:U39" si="11">F38/P38</f>
        <v>11.153846153846153</v>
      </c>
      <c r="V38" s="1">
        <v>1</v>
      </c>
      <c r="W38" s="1">
        <v>0.6</v>
      </c>
      <c r="X38" s="1">
        <v>0.6</v>
      </c>
      <c r="Y38" s="1">
        <v>0.4</v>
      </c>
      <c r="Z38" s="1">
        <v>2</v>
      </c>
      <c r="AA38" s="1">
        <v>1.2</v>
      </c>
      <c r="AB38" s="1">
        <v>1.4</v>
      </c>
      <c r="AC38" s="1">
        <v>2.2000000000000002</v>
      </c>
      <c r="AD38" s="1">
        <v>2.8</v>
      </c>
      <c r="AE38" s="1">
        <v>2.6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43</v>
      </c>
      <c r="B39" s="1" t="s">
        <v>36</v>
      </c>
      <c r="C39" s="1">
        <v>303</v>
      </c>
      <c r="D39" s="1"/>
      <c r="E39" s="1">
        <v>6</v>
      </c>
      <c r="F39" s="1">
        <v>37</v>
      </c>
      <c r="G39" s="8">
        <v>0.18</v>
      </c>
      <c r="H39" s="1">
        <v>120</v>
      </c>
      <c r="I39" s="1"/>
      <c r="J39" s="1"/>
      <c r="K39" s="1">
        <v>6</v>
      </c>
      <c r="L39" s="1">
        <f t="shared" si="2"/>
        <v>0</v>
      </c>
      <c r="M39" s="1"/>
      <c r="N39" s="1"/>
      <c r="O39" s="1"/>
      <c r="P39" s="1">
        <f t="shared" si="9"/>
        <v>1.2</v>
      </c>
      <c r="Q39" s="28">
        <v>0</v>
      </c>
      <c r="R39" s="7"/>
      <c r="S39" s="1"/>
      <c r="T39" s="1">
        <f t="shared" si="10"/>
        <v>30.833333333333336</v>
      </c>
      <c r="U39" s="1">
        <f t="shared" si="11"/>
        <v>30.833333333333336</v>
      </c>
      <c r="V39" s="1">
        <v>2.4</v>
      </c>
      <c r="W39" s="1">
        <v>2</v>
      </c>
      <c r="X39" s="1">
        <v>2.4</v>
      </c>
      <c r="Y39" s="1">
        <v>1.8</v>
      </c>
      <c r="Z39" s="1">
        <v>4.4000000000000004</v>
      </c>
      <c r="AA39" s="1">
        <v>3.6</v>
      </c>
      <c r="AB39" s="1">
        <v>1.2</v>
      </c>
      <c r="AC39" s="1">
        <v>0.6</v>
      </c>
      <c r="AD39" s="1">
        <v>3.6</v>
      </c>
      <c r="AE39" s="1">
        <v>3.4</v>
      </c>
      <c r="AF39" s="27" t="s">
        <v>42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</sheetData>
  <autoFilter ref="A3:AG36" xr:uid="{4040224C-CB53-45EE-8CC3-FD49E510773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2025-06-30T10:37:22Z</dcterms:created>
  <dcterms:modified xsi:type="dcterms:W3CDTF">2025-06-30T11:23:49Z</dcterms:modified>
</cp:coreProperties>
</file>