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НОРД\"/>
    </mc:Choice>
  </mc:AlternateContent>
  <xr:revisionPtr revIDLastSave="0" documentId="13_ncr:1_{8D14095D-9925-43B9-A91C-1428163098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1" l="1"/>
  <c r="R12" i="1"/>
  <c r="R1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U7" i="1" l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V6" i="1"/>
  <c r="U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  <c r="AH20" i="1"/>
  <c r="AH5" i="1" s="1"/>
  <c r="K20" i="1"/>
  <c r="K19" i="1"/>
  <c r="AH18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K5" i="1" s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J5" i="1"/>
  <c r="F5" i="1"/>
  <c r="E5" i="1"/>
  <c r="Q5" i="1" l="1"/>
</calcChain>
</file>

<file path=xl/sharedStrings.xml><?xml version="1.0" encoding="utf-8"?>
<sst xmlns="http://schemas.openxmlformats.org/spreadsheetml/2006/main" count="94" uniqueCount="61">
  <si>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</si>
  <si>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</si>
  <si>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</si>
  <si>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</si>
  <si>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</si>
  <si>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</si>
  <si>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</si>
  <si>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</si>
  <si>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</si>
  <si>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</si>
  <si>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</si>
  <si>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</si>
  <si>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</si>
  <si>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</si>
  <si>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</si>
  <si>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</si>
  <si>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</si>
  <si>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</si>
  <si>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</si>
  <si>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</si>
  <si>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</si>
  <si>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</si>
  <si>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</si>
  <si>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</si>
  <si>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</si>
  <si>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</si>
  <si>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</si>
  <si>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</si>
  <si>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</si>
  <si>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</si>
  <si>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</si>
  <si>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</si>
  <si>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</si>
  <si>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</si>
  <si>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</si>
  <si>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</si>
  <si>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</si>
  <si>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</si>
  <si>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</si>
  <si>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возвраты</t>
  </si>
  <si>
    <t>Креветка Ваннамей 50/60 1/5  Норд</t>
  </si>
  <si>
    <t>Креветки Королевские 50-70 1/5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</si>
  <si>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</si>
  <si>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</si>
  <si>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</si>
  <si>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</si>
  <si>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дорого</t>
  </si>
  <si>
    <t>Путассу н/р " Механик Сергей Агапов" 1/33  Норд</t>
  </si>
  <si>
    <t>Путассу н/р «Робинзон» 1/33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</si>
  <si>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</si>
  <si>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</si>
  <si>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</si>
  <si>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</si>
  <si>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</si>
  <si>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</si>
  <si>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цена стар</t>
  </si>
  <si>
    <t>цена нов</t>
  </si>
  <si>
    <t>нет в наличии</t>
  </si>
  <si>
    <t>Мойва «ИП Котова» 1/22 Норд</t>
  </si>
  <si>
    <t>Сельдь 300+ «ФОР» 1/30 Норд</t>
  </si>
  <si>
    <t>Скумбрия н/р 400-600 1/25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</si>
</sst>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1" xfId="1" applyNumberFormat="1" applyFill="1"/>
    <xf numFmtId="164" fontId="5" fillId="5" borderId="1" xfId="1" applyNumberFormat="1" applyFont="1" applyFill="1"/>
    <xf numFmtId="2" fontId="6" fillId="6" borderId="1" xfId="1" applyNumberFormat="1" applyFont="1" applyFill="1"/>
    <xf numFmtId="164" fontId="6" fillId="6" borderId="1" xfId="1" applyNumberFormat="1" applyFont="1" applyFill="1"/>
    <xf numFmtId="2" fontId="5" fillId="7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42578125" customWidth="1"/>
    <col min="15" max="15" width="9.42578125" style="9" customWidth="1"/>
    <col min="16" max="16" width="12.85546875" style="9" customWidth="1"/>
    <col min="17" max="19" width="7" customWidth="1"/>
    <col min="20" max="20" width="25.85546875" customWidth="1"/>
    <col min="21" max="22" width="5" customWidth="1"/>
    <col min="23" max="32" width="6" customWidth="1"/>
    <col min="33" max="33" width="46.710937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55</v>
      </c>
      <c r="P3" s="10" t="s">
        <v>56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.75" thickBot="1" x14ac:dyDescent="0.3">
      <c r="A5" s="1"/>
      <c r="B5" s="1"/>
      <c r="C5" s="1"/>
      <c r="D5" s="1"/>
      <c r="E5" s="4">
        <f>SUM(E6:E500)</f>
        <v>339.45</v>
      </c>
      <c r="F5" s="4">
        <f>SUM(F6:F500)</f>
        <v>1034.373</v>
      </c>
      <c r="G5" s="7"/>
      <c r="H5" s="1"/>
      <c r="I5" s="1"/>
      <c r="J5" s="4">
        <f t="shared" ref="J5:S5" si="0">SUM(J6:J500)</f>
        <v>343.8</v>
      </c>
      <c r="K5" s="4">
        <f t="shared" si="0"/>
        <v>-4.3499999999999961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67.89</v>
      </c>
      <c r="R5" s="4">
        <f t="shared" si="0"/>
        <v>378.358</v>
      </c>
      <c r="S5" s="4">
        <f t="shared" si="0"/>
        <v>0</v>
      </c>
      <c r="T5" s="1"/>
      <c r="U5" s="1"/>
      <c r="V5" s="1"/>
      <c r="W5" s="4">
        <f t="shared" ref="W5:AF5" si="1">SUM(W6:W500)</f>
        <v>37.927999999999997</v>
      </c>
      <c r="X5" s="4">
        <f t="shared" si="1"/>
        <v>28.968</v>
      </c>
      <c r="Y5" s="4">
        <f t="shared" si="1"/>
        <v>1.8833999999999995</v>
      </c>
      <c r="Z5" s="4">
        <f t="shared" si="1"/>
        <v>51.089999999999996</v>
      </c>
      <c r="AA5" s="4">
        <f t="shared" si="1"/>
        <v>49.37</v>
      </c>
      <c r="AB5" s="4">
        <f t="shared" si="1"/>
        <v>34.18</v>
      </c>
      <c r="AC5" s="4">
        <f t="shared" si="1"/>
        <v>28.027999999999999</v>
      </c>
      <c r="AD5" s="4">
        <f t="shared" si="1"/>
        <v>19.783999999999999</v>
      </c>
      <c r="AE5" s="4">
        <f t="shared" si="1"/>
        <v>29.086800000000004</v>
      </c>
      <c r="AF5" s="4">
        <f t="shared" si="1"/>
        <v>50.356000000000009</v>
      </c>
      <c r="AG5" s="1"/>
      <c r="AH5" s="4">
        <f>SUM(AH6:AH500)</f>
        <v>378.358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1" t="s">
        <v>35</v>
      </c>
      <c r="B6" s="12" t="s">
        <v>36</v>
      </c>
      <c r="C6" s="12">
        <v>334.387</v>
      </c>
      <c r="D6" s="12"/>
      <c r="E6" s="12"/>
      <c r="F6" s="13">
        <v>334.387</v>
      </c>
      <c r="G6" s="7">
        <v>1</v>
      </c>
      <c r="H6" s="1"/>
      <c r="I6" s="1"/>
      <c r="J6" s="1"/>
      <c r="K6" s="1">
        <f t="shared" ref="K6:K20" si="2">E6-J6</f>
        <v>0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0</v>
      </c>
      <c r="R6" s="5"/>
      <c r="S6" s="5"/>
      <c r="T6" s="1"/>
      <c r="U6" s="1" t="e">
        <f>(F6+R6)/Q6</f>
        <v>#DIV/0!</v>
      </c>
      <c r="V6" s="1" t="e">
        <f>F6/Q6</f>
        <v>#DIV/0!</v>
      </c>
      <c r="W6" s="1">
        <v>0</v>
      </c>
      <c r="X6" s="1">
        <v>0</v>
      </c>
      <c r="Y6" s="1">
        <v>-4.0773999999999999</v>
      </c>
      <c r="Z6" s="1">
        <v>0</v>
      </c>
      <c r="AA6" s="1">
        <v>2.48</v>
      </c>
      <c r="AB6" s="1">
        <v>0</v>
      </c>
      <c r="AC6" s="1">
        <v>2.2799999999999998</v>
      </c>
      <c r="AD6" s="1">
        <v>2.2799999999999998</v>
      </c>
      <c r="AE6" s="1">
        <v>2.23</v>
      </c>
      <c r="AF6" s="1">
        <v>6.8400000000000007</v>
      </c>
      <c r="AG6" s="25" t="s">
        <v>37</v>
      </c>
      <c r="AH6" s="1">
        <f t="shared" ref="AH6:AH18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thickBot="1" x14ac:dyDescent="0.3">
      <c r="A7" s="14" t="s">
        <v>38</v>
      </c>
      <c r="B7" s="15" t="s">
        <v>36</v>
      </c>
      <c r="C7" s="15">
        <v>0.88600000000000001</v>
      </c>
      <c r="D7" s="15"/>
      <c r="E7" s="15"/>
      <c r="F7" s="16">
        <v>0.88600000000000001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365</v>
      </c>
      <c r="P7" s="24" t="s">
        <v>57</v>
      </c>
      <c r="Q7" s="1">
        <f t="shared" ref="Q7:Q20" si="4">E7/5</f>
        <v>0</v>
      </c>
      <c r="R7" s="5"/>
      <c r="S7" s="5"/>
      <c r="T7" s="1"/>
      <c r="U7" s="1" t="e">
        <f t="shared" ref="U7:U20" si="5">(F7+R7)/Q7</f>
        <v>#DIV/0!</v>
      </c>
      <c r="V7" s="1" t="e">
        <f t="shared" ref="V7:V20" si="6">F7/Q7</f>
        <v>#DIV/0!</v>
      </c>
      <c r="W7" s="1">
        <v>0</v>
      </c>
      <c r="X7" s="1">
        <v>0</v>
      </c>
      <c r="Y7" s="1">
        <v>-0.1772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39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40</v>
      </c>
      <c r="B8" s="12" t="s">
        <v>36</v>
      </c>
      <c r="C8" s="12">
        <v>76.646000000000001</v>
      </c>
      <c r="D8" s="12"/>
      <c r="E8" s="12">
        <v>5</v>
      </c>
      <c r="F8" s="13">
        <v>71.646000000000001</v>
      </c>
      <c r="G8" s="7">
        <v>1</v>
      </c>
      <c r="H8" s="1"/>
      <c r="I8" s="1"/>
      <c r="J8" s="1">
        <v>5</v>
      </c>
      <c r="K8" s="1">
        <f t="shared" si="2"/>
        <v>0</v>
      </c>
      <c r="L8" s="1"/>
      <c r="M8" s="1"/>
      <c r="N8" s="1"/>
      <c r="O8" s="7">
        <f>VLOOKUP(A8,[1]TDSheet!$F:$G,2,0)</f>
        <v>785</v>
      </c>
      <c r="P8" s="24" t="s">
        <v>57</v>
      </c>
      <c r="Q8" s="1">
        <f t="shared" si="4"/>
        <v>1</v>
      </c>
      <c r="R8" s="5"/>
      <c r="S8" s="5"/>
      <c r="T8" s="1"/>
      <c r="U8" s="1">
        <f t="shared" si="5"/>
        <v>71.646000000000001</v>
      </c>
      <c r="V8" s="1">
        <f t="shared" si="6"/>
        <v>71.646000000000001</v>
      </c>
      <c r="W8" s="1">
        <v>5</v>
      </c>
      <c r="X8" s="1">
        <v>3</v>
      </c>
      <c r="Y8" s="1">
        <v>0.67080000000000006</v>
      </c>
      <c r="Z8" s="1">
        <v>4</v>
      </c>
      <c r="AA8" s="1">
        <v>4</v>
      </c>
      <c r="AB8" s="1">
        <v>4</v>
      </c>
      <c r="AC8" s="1">
        <v>4</v>
      </c>
      <c r="AD8" s="1">
        <v>3</v>
      </c>
      <c r="AE8" s="1">
        <v>2</v>
      </c>
      <c r="AF8" s="1">
        <v>5</v>
      </c>
      <c r="AG8" s="25" t="s">
        <v>37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4" t="s">
        <v>41</v>
      </c>
      <c r="B9" s="15" t="s">
        <v>36</v>
      </c>
      <c r="C9" s="15">
        <v>25</v>
      </c>
      <c r="D9" s="15"/>
      <c r="E9" s="15"/>
      <c r="F9" s="16">
        <v>25</v>
      </c>
      <c r="G9" s="7">
        <v>1</v>
      </c>
      <c r="H9" s="1"/>
      <c r="I9" s="1"/>
      <c r="J9" s="1"/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v>605</v>
      </c>
      <c r="Q9" s="1">
        <f t="shared" si="4"/>
        <v>0</v>
      </c>
      <c r="R9" s="5"/>
      <c r="S9" s="5"/>
      <c r="T9" s="1"/>
      <c r="U9" s="1" t="e">
        <f t="shared" si="5"/>
        <v>#DIV/0!</v>
      </c>
      <c r="V9" s="1" t="e">
        <f t="shared" si="6"/>
        <v>#DIV/0!</v>
      </c>
      <c r="W9" s="1">
        <v>1</v>
      </c>
      <c r="X9" s="1">
        <v>0</v>
      </c>
      <c r="Y9" s="1">
        <v>1</v>
      </c>
      <c r="Z9" s="1">
        <v>2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25" t="s">
        <v>37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42</v>
      </c>
      <c r="B10" s="12" t="s">
        <v>36</v>
      </c>
      <c r="C10" s="12">
        <v>7.43</v>
      </c>
      <c r="D10" s="12"/>
      <c r="E10" s="12"/>
      <c r="F10" s="13">
        <v>7.43</v>
      </c>
      <c r="G10" s="7">
        <v>1</v>
      </c>
      <c r="H10" s="1"/>
      <c r="I10" s="1"/>
      <c r="J10" s="1"/>
      <c r="K10" s="1">
        <f t="shared" si="2"/>
        <v>0</v>
      </c>
      <c r="L10" s="1"/>
      <c r="M10" s="1"/>
      <c r="N10" s="1"/>
      <c r="O10" s="7">
        <f>VLOOKUP(A10,[1]TDSheet!$F:$G,2,0)</f>
        <v>195</v>
      </c>
      <c r="P10" s="24" t="s">
        <v>57</v>
      </c>
      <c r="Q10" s="1">
        <f t="shared" si="4"/>
        <v>0</v>
      </c>
      <c r="R10" s="5"/>
      <c r="S10" s="5"/>
      <c r="T10" s="1"/>
      <c r="U10" s="1" t="e">
        <f t="shared" si="5"/>
        <v>#DIV/0!</v>
      </c>
      <c r="V10" s="1" t="e">
        <f t="shared" si="6"/>
        <v>#DIV/0!</v>
      </c>
      <c r="W10" s="1">
        <v>0</v>
      </c>
      <c r="X10" s="1">
        <v>0</v>
      </c>
      <c r="Y10" s="1">
        <v>0</v>
      </c>
      <c r="Z10" s="1">
        <v>2.4700000000000002</v>
      </c>
      <c r="AA10" s="1">
        <v>0</v>
      </c>
      <c r="AB10" s="1">
        <v>0</v>
      </c>
      <c r="AC10" s="1">
        <v>0</v>
      </c>
      <c r="AD10" s="1">
        <v>0</v>
      </c>
      <c r="AE10" s="1">
        <v>7.26</v>
      </c>
      <c r="AF10" s="1">
        <v>14.9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7" t="s">
        <v>43</v>
      </c>
      <c r="B11" s="18" t="s">
        <v>36</v>
      </c>
      <c r="C11" s="18">
        <v>9.0399999999999991</v>
      </c>
      <c r="D11" s="18"/>
      <c r="E11" s="18">
        <v>12.28</v>
      </c>
      <c r="F11" s="19">
        <v>-3.24</v>
      </c>
      <c r="G11" s="7">
        <v>1</v>
      </c>
      <c r="H11" s="1"/>
      <c r="I11" s="1"/>
      <c r="J11" s="1">
        <v>10</v>
      </c>
      <c r="K11" s="1">
        <f t="shared" si="2"/>
        <v>2.2799999999999994</v>
      </c>
      <c r="L11" s="1"/>
      <c r="M11" s="1"/>
      <c r="N11" s="1"/>
      <c r="O11" s="7">
        <f>VLOOKUP(A11,[1]TDSheet!$F:$G,2,0)</f>
        <v>210</v>
      </c>
      <c r="P11" s="24" t="s">
        <v>57</v>
      </c>
      <c r="Q11" s="1">
        <f t="shared" si="4"/>
        <v>2.456</v>
      </c>
      <c r="R11" s="5"/>
      <c r="S11" s="5"/>
      <c r="T11" s="1"/>
      <c r="U11" s="1">
        <f t="shared" si="5"/>
        <v>-1.3192182410423454</v>
      </c>
      <c r="V11" s="1">
        <f t="shared" si="6"/>
        <v>-1.3192182410423454</v>
      </c>
      <c r="W11" s="1">
        <v>0</v>
      </c>
      <c r="X11" s="1">
        <v>0</v>
      </c>
      <c r="Y11" s="1">
        <v>0</v>
      </c>
      <c r="Z11" s="1">
        <v>0</v>
      </c>
      <c r="AA11" s="1">
        <v>7.44</v>
      </c>
      <c r="AB11" s="1">
        <v>14.632</v>
      </c>
      <c r="AC11" s="1">
        <v>9.7200000000000006</v>
      </c>
      <c r="AD11" s="1">
        <v>4.8</v>
      </c>
      <c r="AE11" s="1">
        <v>0</v>
      </c>
      <c r="AF11" s="1">
        <v>0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.75" thickBot="1" x14ac:dyDescent="0.3">
      <c r="A12" s="14" t="s">
        <v>44</v>
      </c>
      <c r="B12" s="15" t="s">
        <v>36</v>
      </c>
      <c r="C12" s="15">
        <v>72</v>
      </c>
      <c r="D12" s="15"/>
      <c r="E12" s="15">
        <v>54</v>
      </c>
      <c r="F12" s="16">
        <v>18</v>
      </c>
      <c r="G12" s="7">
        <v>1</v>
      </c>
      <c r="H12" s="1"/>
      <c r="I12" s="1"/>
      <c r="J12" s="1">
        <v>54</v>
      </c>
      <c r="K12" s="1">
        <f t="shared" si="2"/>
        <v>0</v>
      </c>
      <c r="L12" s="1"/>
      <c r="M12" s="1"/>
      <c r="N12" s="1"/>
      <c r="O12" s="7">
        <f>VLOOKUP(A12,[1]TDSheet!$F:$G,2,0)</f>
        <v>205</v>
      </c>
      <c r="P12" s="7">
        <v>205</v>
      </c>
      <c r="Q12" s="1">
        <f t="shared" si="4"/>
        <v>10.8</v>
      </c>
      <c r="R12" s="5">
        <f>11*(Q12+Q11+Q10)-F12-F11-F10</f>
        <v>123.626</v>
      </c>
      <c r="S12" s="5"/>
      <c r="T12" s="1"/>
      <c r="U12" s="1">
        <f t="shared" si="5"/>
        <v>13.113518518518518</v>
      </c>
      <c r="V12" s="1">
        <f t="shared" si="6"/>
        <v>1.6666666666666665</v>
      </c>
      <c r="W12" s="1">
        <v>7.2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3"/>
        <v>123.626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0" t="s">
        <v>45</v>
      </c>
      <c r="B13" s="1" t="s">
        <v>36</v>
      </c>
      <c r="C13" s="1"/>
      <c r="D13" s="1"/>
      <c r="E13" s="1"/>
      <c r="F13" s="1"/>
      <c r="G13" s="7">
        <v>1</v>
      </c>
      <c r="H13" s="1"/>
      <c r="I13" s="1"/>
      <c r="J13" s="1"/>
      <c r="K13" s="1">
        <f t="shared" si="2"/>
        <v>0</v>
      </c>
      <c r="L13" s="1"/>
      <c r="M13" s="1"/>
      <c r="N13" s="1"/>
      <c r="O13" s="7">
        <f>VLOOKUP(A13,[1]TDSheet!$F:$G,2,0)</f>
        <v>95</v>
      </c>
      <c r="P13" s="22">
        <v>385</v>
      </c>
      <c r="Q13" s="1">
        <f t="shared" si="4"/>
        <v>0</v>
      </c>
      <c r="R13" s="5"/>
      <c r="S13" s="5"/>
      <c r="T13" s="21" t="s">
        <v>58</v>
      </c>
      <c r="U13" s="1" t="e">
        <f t="shared" si="5"/>
        <v>#DIV/0!</v>
      </c>
      <c r="V13" s="1" t="e">
        <f t="shared" si="6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3" t="s">
        <v>46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36</v>
      </c>
      <c r="C14" s="1">
        <v>42.12</v>
      </c>
      <c r="D14" s="1"/>
      <c r="E14" s="1">
        <v>44.92</v>
      </c>
      <c r="F14" s="1">
        <v>-2.8</v>
      </c>
      <c r="G14" s="7">
        <v>1</v>
      </c>
      <c r="H14" s="1"/>
      <c r="I14" s="1"/>
      <c r="J14" s="1">
        <v>40</v>
      </c>
      <c r="K14" s="1">
        <f t="shared" si="2"/>
        <v>4.9200000000000017</v>
      </c>
      <c r="L14" s="1"/>
      <c r="M14" s="1"/>
      <c r="N14" s="1"/>
      <c r="O14" s="7">
        <f>VLOOKUP(A14,[1]TDSheet!$F:$G,2,0)</f>
        <v>105</v>
      </c>
      <c r="P14" s="7">
        <v>105</v>
      </c>
      <c r="Q14" s="1">
        <f t="shared" si="4"/>
        <v>8.984</v>
      </c>
      <c r="R14" s="5">
        <f>9*Q14-F14</f>
        <v>83.655999999999992</v>
      </c>
      <c r="S14" s="5"/>
      <c r="T14" s="21" t="s">
        <v>48</v>
      </c>
      <c r="U14" s="1">
        <f t="shared" si="5"/>
        <v>9</v>
      </c>
      <c r="V14" s="1">
        <f t="shared" si="6"/>
        <v>-0.31166518254674974</v>
      </c>
      <c r="W14" s="1">
        <v>2.1680000000000001</v>
      </c>
      <c r="X14" s="1">
        <v>13.536</v>
      </c>
      <c r="Y14" s="1">
        <v>2.2719999999999998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3"/>
        <v>83.655999999999992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" t="s">
        <v>49</v>
      </c>
      <c r="B15" s="1" t="s">
        <v>36</v>
      </c>
      <c r="C15" s="1">
        <v>277.44</v>
      </c>
      <c r="D15" s="1"/>
      <c r="E15" s="1">
        <v>60</v>
      </c>
      <c r="F15" s="1">
        <v>217.44</v>
      </c>
      <c r="G15" s="7">
        <v>1</v>
      </c>
      <c r="H15" s="1"/>
      <c r="I15" s="1"/>
      <c r="J15" s="1">
        <v>60</v>
      </c>
      <c r="K15" s="1">
        <f t="shared" si="2"/>
        <v>0</v>
      </c>
      <c r="L15" s="1"/>
      <c r="M15" s="1"/>
      <c r="N15" s="1"/>
      <c r="O15" s="7">
        <f>VLOOKUP(A15,[1]TDSheet!$F:$G,2,0)</f>
        <v>240</v>
      </c>
      <c r="P15" s="7">
        <v>240</v>
      </c>
      <c r="Q15" s="1">
        <f t="shared" si="4"/>
        <v>12</v>
      </c>
      <c r="R15" s="5"/>
      <c r="S15" s="5"/>
      <c r="T15" s="21" t="s">
        <v>59</v>
      </c>
      <c r="U15" s="1">
        <f t="shared" si="5"/>
        <v>18.12</v>
      </c>
      <c r="V15" s="1">
        <f t="shared" si="6"/>
        <v>18.12</v>
      </c>
      <c r="W15" s="1">
        <v>4.008</v>
      </c>
      <c r="X15" s="1">
        <v>0</v>
      </c>
      <c r="Y15" s="1">
        <v>2.0680000000000001</v>
      </c>
      <c r="Z15" s="1">
        <v>12</v>
      </c>
      <c r="AA15" s="1">
        <v>10.311999999999999</v>
      </c>
      <c r="AB15" s="1">
        <v>6.0519999999999996</v>
      </c>
      <c r="AC15" s="1">
        <v>8.0280000000000005</v>
      </c>
      <c r="AD15" s="1">
        <v>6</v>
      </c>
      <c r="AE15" s="1">
        <v>6</v>
      </c>
      <c r="AF15" s="1">
        <v>16.044</v>
      </c>
      <c r="AG15" s="1"/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1" t="s">
        <v>50</v>
      </c>
      <c r="B16" s="12" t="s">
        <v>36</v>
      </c>
      <c r="C16" s="12">
        <v>8.1440000000000001</v>
      </c>
      <c r="D16" s="12"/>
      <c r="E16" s="12"/>
      <c r="F16" s="13">
        <v>8.1440000000000001</v>
      </c>
      <c r="G16" s="7">
        <v>1</v>
      </c>
      <c r="H16" s="1"/>
      <c r="I16" s="1"/>
      <c r="J16" s="1"/>
      <c r="K16" s="1">
        <f t="shared" si="2"/>
        <v>0</v>
      </c>
      <c r="L16" s="1"/>
      <c r="M16" s="1"/>
      <c r="N16" s="1"/>
      <c r="O16" s="7">
        <f>VLOOKUP(A16,[1]TDSheet!$F:$G,2,0)</f>
        <v>305</v>
      </c>
      <c r="P16" s="24" t="s">
        <v>57</v>
      </c>
      <c r="Q16" s="1">
        <f t="shared" si="4"/>
        <v>0</v>
      </c>
      <c r="R16" s="5"/>
      <c r="S16" s="5"/>
      <c r="T16" s="1"/>
      <c r="U16" s="1" t="e">
        <f t="shared" si="5"/>
        <v>#DIV/0!</v>
      </c>
      <c r="V16" s="1" t="e">
        <f t="shared" si="6"/>
        <v>#DIV/0!</v>
      </c>
      <c r="W16" s="1">
        <v>0</v>
      </c>
      <c r="X16" s="1">
        <v>0</v>
      </c>
      <c r="Y16" s="1">
        <v>-1.6288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 t="s">
        <v>39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4" t="s">
        <v>51</v>
      </c>
      <c r="B17" s="15" t="s">
        <v>36</v>
      </c>
      <c r="C17" s="15">
        <v>180</v>
      </c>
      <c r="D17" s="15"/>
      <c r="E17" s="15">
        <v>120</v>
      </c>
      <c r="F17" s="16">
        <v>60</v>
      </c>
      <c r="G17" s="7">
        <v>1</v>
      </c>
      <c r="H17" s="1"/>
      <c r="I17" s="1"/>
      <c r="J17" s="1">
        <v>130</v>
      </c>
      <c r="K17" s="1">
        <f t="shared" si="2"/>
        <v>-10</v>
      </c>
      <c r="L17" s="1"/>
      <c r="M17" s="1"/>
      <c r="N17" s="1"/>
      <c r="O17" s="7">
        <f>VLOOKUP(A17,[1]TDSheet!$F:$G,2,0)</f>
        <v>285</v>
      </c>
      <c r="P17" s="22">
        <v>435</v>
      </c>
      <c r="Q17" s="1">
        <f t="shared" si="4"/>
        <v>24</v>
      </c>
      <c r="R17" s="5">
        <v>100</v>
      </c>
      <c r="S17" s="5"/>
      <c r="T17" s="21" t="s">
        <v>60</v>
      </c>
      <c r="U17" s="1">
        <f t="shared" si="5"/>
        <v>6.666666666666667</v>
      </c>
      <c r="V17" s="1">
        <f t="shared" si="6"/>
        <v>2.5</v>
      </c>
      <c r="W17" s="1">
        <v>16</v>
      </c>
      <c r="X17" s="1">
        <v>8</v>
      </c>
      <c r="Y17" s="1">
        <v>4</v>
      </c>
      <c r="Z17" s="1">
        <v>12</v>
      </c>
      <c r="AA17" s="1">
        <v>16</v>
      </c>
      <c r="AB17" s="1">
        <v>0</v>
      </c>
      <c r="AC17" s="1">
        <v>4</v>
      </c>
      <c r="AD17" s="1">
        <v>0</v>
      </c>
      <c r="AE17" s="1">
        <v>0</v>
      </c>
      <c r="AF17" s="1">
        <v>0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1" t="s">
        <v>52</v>
      </c>
      <c r="B18" s="1" t="s">
        <v>36</v>
      </c>
      <c r="C18" s="1">
        <v>39.384</v>
      </c>
      <c r="D18" s="1"/>
      <c r="E18" s="1">
        <v>39.450000000000003</v>
      </c>
      <c r="F18" s="1">
        <v>-6.6000000000000003E-2</v>
      </c>
      <c r="G18" s="7">
        <v>1</v>
      </c>
      <c r="H18" s="1"/>
      <c r="I18" s="1"/>
      <c r="J18" s="1">
        <v>40</v>
      </c>
      <c r="K18" s="1">
        <f t="shared" si="2"/>
        <v>-0.54999999999999716</v>
      </c>
      <c r="L18" s="1"/>
      <c r="M18" s="1"/>
      <c r="N18" s="1"/>
      <c r="O18" s="7">
        <f>VLOOKUP(A18,[1]TDSheet!$F:$G,2,0)</f>
        <v>283</v>
      </c>
      <c r="P18" s="7">
        <v>280</v>
      </c>
      <c r="Q18" s="1">
        <f t="shared" si="4"/>
        <v>7.8900000000000006</v>
      </c>
      <c r="R18" s="5">
        <f>9*Q18-F18</f>
        <v>71.076000000000008</v>
      </c>
      <c r="S18" s="5"/>
      <c r="T18" s="1"/>
      <c r="U18" s="1">
        <f t="shared" si="5"/>
        <v>9</v>
      </c>
      <c r="V18" s="1">
        <f t="shared" si="6"/>
        <v>-8.3650190114068438E-3</v>
      </c>
      <c r="W18" s="1">
        <v>2</v>
      </c>
      <c r="X18" s="1">
        <v>4</v>
      </c>
      <c r="Y18" s="1">
        <v>-1.8768</v>
      </c>
      <c r="Z18" s="1">
        <v>18</v>
      </c>
      <c r="AA18" s="1">
        <v>8</v>
      </c>
      <c r="AB18" s="1">
        <v>6</v>
      </c>
      <c r="AC18" s="1">
        <v>0</v>
      </c>
      <c r="AD18" s="1">
        <v>2</v>
      </c>
      <c r="AE18" s="1">
        <v>2</v>
      </c>
      <c r="AF18" s="1">
        <v>4</v>
      </c>
      <c r="AG18" s="1"/>
      <c r="AH18" s="1">
        <f t="shared" si="3"/>
        <v>71.076000000000008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1" t="s">
        <v>53</v>
      </c>
      <c r="B19" s="12" t="s">
        <v>36</v>
      </c>
      <c r="C19" s="12">
        <v>5.4359999999999999</v>
      </c>
      <c r="D19" s="12"/>
      <c r="E19" s="12"/>
      <c r="F19" s="13">
        <v>5.4359999999999999</v>
      </c>
      <c r="G19" s="7">
        <v>0</v>
      </c>
      <c r="H19" s="1"/>
      <c r="I19" s="1"/>
      <c r="J19" s="1"/>
      <c r="K19" s="1">
        <f t="shared" si="2"/>
        <v>0</v>
      </c>
      <c r="L19" s="1"/>
      <c r="M19" s="1"/>
      <c r="N19" s="1"/>
      <c r="O19" s="7">
        <f>VLOOKUP(A19,[1]TDSheet!$F:$G,2,0)</f>
        <v>530</v>
      </c>
      <c r="P19" s="24" t="s">
        <v>57</v>
      </c>
      <c r="Q19" s="1">
        <f t="shared" si="4"/>
        <v>0</v>
      </c>
      <c r="R19" s="5"/>
      <c r="S19" s="5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-1.0871999999999999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39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4" t="s">
        <v>54</v>
      </c>
      <c r="B20" s="15" t="s">
        <v>36</v>
      </c>
      <c r="C20" s="15">
        <v>295.91000000000003</v>
      </c>
      <c r="D20" s="15"/>
      <c r="E20" s="15">
        <v>3.8</v>
      </c>
      <c r="F20" s="16">
        <v>292.11</v>
      </c>
      <c r="G20" s="7">
        <v>1</v>
      </c>
      <c r="H20" s="1"/>
      <c r="I20" s="1"/>
      <c r="J20" s="1">
        <v>4.8</v>
      </c>
      <c r="K20" s="1">
        <f t="shared" si="2"/>
        <v>-1</v>
      </c>
      <c r="L20" s="1"/>
      <c r="M20" s="1"/>
      <c r="N20" s="1"/>
      <c r="O20" s="7">
        <f>VLOOKUP(A20,[1]TDSheet!$F:$G,2,0)</f>
        <v>757</v>
      </c>
      <c r="P20" s="7">
        <v>995</v>
      </c>
      <c r="Q20" s="1">
        <f t="shared" si="4"/>
        <v>0.76</v>
      </c>
      <c r="R20" s="5"/>
      <c r="S20" s="5"/>
      <c r="T20" s="1"/>
      <c r="U20" s="1">
        <f t="shared" si="5"/>
        <v>384.35526315789474</v>
      </c>
      <c r="V20" s="1">
        <f t="shared" si="6"/>
        <v>384.35526315789474</v>
      </c>
      <c r="W20" s="1">
        <v>0.55199999999999994</v>
      </c>
      <c r="X20" s="1">
        <v>0.43200000000000011</v>
      </c>
      <c r="Y20" s="1">
        <v>0.72</v>
      </c>
      <c r="Z20" s="1">
        <v>0.62</v>
      </c>
      <c r="AA20" s="1">
        <v>1.1379999999999999</v>
      </c>
      <c r="AB20" s="1">
        <v>2.496</v>
      </c>
      <c r="AC20" s="1">
        <v>0</v>
      </c>
      <c r="AD20" s="1">
        <v>1.704</v>
      </c>
      <c r="AE20" s="1">
        <v>9.5968</v>
      </c>
      <c r="AF20" s="1">
        <v>3.5720000000000001</v>
      </c>
      <c r="AG20" s="25" t="s">
        <v>37</v>
      </c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H20" xr:uid="{7DA7C373-97E9-4937-BE77-6A132C0F7E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2025-05-19T08:18:36Z</dcterms:created>
  <dcterms:modified xsi:type="dcterms:W3CDTF">2025-05-19T08:58:29Z</dcterms:modified>
</cp:coreProperties>
</file>