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8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7" i="1"/>
  <c r="AI12" i="1"/>
  <c r="AI13" i="1"/>
  <c r="AI14" i="1"/>
  <c r="AI15" i="1"/>
  <c r="AI16" i="1"/>
  <c r="AI21" i="1"/>
  <c r="AI23" i="1"/>
  <c r="AI24" i="1"/>
  <c r="AI25" i="1"/>
  <c r="AI26" i="1"/>
  <c r="AI27" i="1"/>
  <c r="AI28" i="1"/>
  <c r="AI29" i="1"/>
  <c r="AI30" i="1"/>
  <c r="AI32" i="1"/>
  <c r="AI34" i="1"/>
  <c r="AI36" i="1"/>
  <c r="AI39" i="1"/>
  <c r="AI42" i="1"/>
  <c r="AI43" i="1"/>
  <c r="AI45" i="1"/>
  <c r="AI46" i="1"/>
  <c r="AI47" i="1"/>
  <c r="AI48" i="1"/>
  <c r="AI49" i="1"/>
  <c r="AI50" i="1"/>
  <c r="AI51" i="1"/>
  <c r="AI52" i="1"/>
  <c r="AI54" i="1"/>
  <c r="AI64" i="1"/>
  <c r="AI65" i="1"/>
  <c r="AI66" i="1"/>
  <c r="AI70" i="1"/>
  <c r="AI75" i="1"/>
  <c r="AI76" i="1"/>
  <c r="AI77" i="1"/>
  <c r="AI78" i="1"/>
  <c r="AI79" i="1"/>
  <c r="AI82" i="1"/>
  <c r="AI83" i="1"/>
  <c r="AI84" i="1"/>
  <c r="AI85" i="1"/>
  <c r="AI86" i="1"/>
  <c r="AI92" i="1"/>
  <c r="AI94" i="1"/>
  <c r="AI101" i="1"/>
  <c r="AI102" i="1"/>
  <c r="AI103" i="1"/>
  <c r="AI105" i="1"/>
  <c r="AI106" i="1"/>
  <c r="AI107" i="1"/>
  <c r="AI108" i="1"/>
  <c r="AI109" i="1"/>
  <c r="AI110" i="1"/>
  <c r="AI11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6" i="1" s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6" i="1" s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 s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7" i="1"/>
  <c r="AD10" i="1"/>
  <c r="AD11" i="1"/>
  <c r="AD12" i="1"/>
  <c r="AD16" i="1"/>
  <c r="AD22" i="1"/>
  <c r="AD39" i="1"/>
  <c r="AD56" i="1"/>
  <c r="AD64" i="1"/>
  <c r="AD80" i="1"/>
  <c r="AD90" i="1"/>
  <c r="AD91" i="1"/>
  <c r="AD95" i="1"/>
  <c r="AD97" i="1"/>
  <c r="AD99" i="1"/>
  <c r="AD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" i="1"/>
  <c r="AB6" i="1"/>
  <c r="AC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K6" i="1" l="1"/>
  <c r="AJ6" i="1"/>
  <c r="AL6" i="1"/>
  <c r="AH6" i="1"/>
  <c r="AE6" i="1"/>
  <c r="N6" i="1"/>
  <c r="M6" i="1"/>
  <c r="K6" i="1"/>
  <c r="J6" i="1"/>
</calcChain>
</file>

<file path=xl/sharedStrings.xml><?xml version="1.0" encoding="utf-8"?>
<sst xmlns="http://schemas.openxmlformats.org/spreadsheetml/2006/main" count="297" uniqueCount="147">
  <si>
    <t>Период: 20.08.2025 - 27.08.2025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</si>
  <si>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</si>
  <si>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</si>
  <si>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</si>
  <si>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</si>
  <si>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</si>
  <si>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</si>
  <si>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</si>
  <si>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</si>
  <si>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</si>
  <si>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</si>
  <si>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</si>
  <si>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</si>
  <si>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</si>
  <si>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</si>
  <si>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</si>
  <si>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</si>
  <si>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</si>
  <si>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</si>
  <si>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</si>
  <si>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</si>
  <si>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</si>
  <si>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</si>
  <si>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</si>
  <si>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</si>
  <si>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</si>
  <si>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</si>
  <si>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</si>
  <si>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</si>
  <si>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</si>
  <si>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</si>
  <si>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</si>
  <si>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</si>
  <si>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</si>
  <si>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</si>
  <si>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</si>
  <si>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</si>
  <si>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</si>
  <si>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</si>
  <si>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</si>
  <si>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</si>
  <si>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</si>
  <si>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</si>
  <si>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</si>
  <si>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</si>
  <si>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</si>
  <si>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</si>
  <si>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</si>
  <si>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</si>
  <si>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</si>
  <si>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</si>
  <si>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</si>
  <si>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</si>
  <si>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</si>
  <si>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</si>
  <si>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</si>
  <si>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</si>
  <si>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</si>
  <si>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</si>
  <si>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</si>
  <si>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</si>
  <si>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</si>
  <si>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</si>
  <si>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</si>
  <si>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</si>
  <si>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</si>
  <si>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</si>
  <si>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</si>
  <si>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</si>
  <si>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</si>
  <si>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</si>
  <si>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</si>
  <si>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</si>
  <si>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</si>
  <si>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</si>
  <si>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</si>
  <si>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</si>
  <si>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</si>
  <si>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</si>
  <si>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</si>
  <si>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</si>
  <si>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</si>
  <si>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</si>
  <si>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</si>
  <si>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</si>
  <si>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</si>
  <si>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</si>
  <si>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</si>
  <si>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</si>
  <si>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</si>
  <si>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</si>
  <si>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</si>
  <si>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</si>
  <si>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</si>
  <si>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</si>
  <si>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</si>
  <si>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</si>
  <si>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</si>
  <si>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</si>
  <si>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</si>
  <si>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</si>
  <si>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</si>
  <si>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</si>
  <si>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</si>
  <si>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</si>
  <si>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</si>
  <si>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</si>
  <si>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</si>
  <si>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</si>
  <si>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</si>
  <si>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</si>
  <si>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</si>
  <si>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</si>
  <si>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</si>
  <si>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</si>
  <si>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</si>
  <si>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</si>
  <si>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</si>
  <si>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</si>
  <si>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</si>
  <si>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</si>
  <si>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</si>
  <si>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</si>
  <si>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</si>
  <si>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</si>
  <si>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</si>
  <si>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</si>
  <si>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</si>
  <si>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</si>
  <si>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</si>
  <si>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</si>
  <si>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27,08,</t>
  </si>
  <si>
    <t>28,08,</t>
  </si>
  <si>
    <t>29,08,</t>
  </si>
  <si>
    <t>01,09,</t>
  </si>
  <si>
    <t>02,09,</t>
  </si>
  <si>
    <t>08,08,</t>
  </si>
  <si>
    <t>15,08,</t>
  </si>
  <si>
    <t>22,08,</t>
  </si>
  <si>
    <t>сниж</t>
  </si>
  <si>
    <t>продсент</t>
  </si>
  <si>
    <t>ябсент</t>
  </si>
  <si>
    <t>оконч</t>
  </si>
  <si>
    <t>13т</t>
  </si>
  <si>
    <t>17т</t>
  </si>
  <si>
    <t>увел</t>
  </si>
  <si>
    <t>мелакц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</si>
</sst>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6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15.08.2025 - 22.08.2025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22,08,</v>
          </cell>
          <cell r="M5" t="str">
            <v>25,08,</v>
          </cell>
          <cell r="N5" t="str">
            <v>26-1,</v>
          </cell>
          <cell r="O5" t="str">
            <v>26-2,</v>
          </cell>
          <cell r="P5" t="str">
            <v>27,08,</v>
          </cell>
          <cell r="V5" t="str">
            <v>28,08,</v>
          </cell>
          <cell r="X5" t="str">
            <v>29,08,</v>
          </cell>
          <cell r="AE5" t="str">
            <v>01,08,</v>
          </cell>
          <cell r="AF5" t="str">
            <v>08,08,</v>
          </cell>
          <cell r="AG5" t="str">
            <v>15,08,</v>
          </cell>
          <cell r="AH5" t="str">
            <v>22,08,</v>
          </cell>
        </row>
        <row r="6">
          <cell r="E6">
            <v>163524.26400000005</v>
          </cell>
          <cell r="F6">
            <v>74898.506000000008</v>
          </cell>
          <cell r="J6">
            <v>163898.81599999999</v>
          </cell>
          <cell r="K6">
            <v>-374.55200000000139</v>
          </cell>
          <cell r="L6">
            <v>30780</v>
          </cell>
          <cell r="M6">
            <v>16390</v>
          </cell>
          <cell r="N6">
            <v>29010</v>
          </cell>
          <cell r="O6">
            <v>29650</v>
          </cell>
          <cell r="P6">
            <v>29400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30020</v>
          </cell>
          <cell r="W6">
            <v>31526.431</v>
          </cell>
          <cell r="X6">
            <v>28280</v>
          </cell>
          <cell r="AA6">
            <v>0</v>
          </cell>
          <cell r="AB6">
            <v>0</v>
          </cell>
          <cell r="AC6">
            <v>0</v>
          </cell>
          <cell r="AD6">
            <v>5892.1089999999995</v>
          </cell>
          <cell r="AE6">
            <v>29216.895399999994</v>
          </cell>
          <cell r="AF6">
            <v>32989.563200000004</v>
          </cell>
          <cell r="AG6">
            <v>33288.006399999991</v>
          </cell>
          <cell r="AH6">
            <v>30189.578999999991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115.438</v>
          </cell>
          <cell r="D7">
            <v>883.74699999999996</v>
          </cell>
          <cell r="E7">
            <v>543.4</v>
          </cell>
          <cell r="F7">
            <v>450.54599999999999</v>
          </cell>
          <cell r="G7" t="str">
            <v>н</v>
          </cell>
          <cell r="H7">
            <v>1</v>
          </cell>
          <cell r="I7">
            <v>45</v>
          </cell>
          <cell r="J7">
            <v>551.67399999999998</v>
          </cell>
          <cell r="K7">
            <v>-8.2740000000000009</v>
          </cell>
          <cell r="L7">
            <v>120</v>
          </cell>
          <cell r="M7">
            <v>0</v>
          </cell>
          <cell r="N7">
            <v>0</v>
          </cell>
          <cell r="O7">
            <v>120</v>
          </cell>
          <cell r="P7">
            <v>0</v>
          </cell>
          <cell r="V7">
            <v>120</v>
          </cell>
          <cell r="W7">
            <v>108.67999999999999</v>
          </cell>
          <cell r="X7">
            <v>100</v>
          </cell>
          <cell r="Y7">
            <v>8.3782296650717711</v>
          </cell>
          <cell r="Z7">
            <v>4.1456201693043804</v>
          </cell>
          <cell r="AD7">
            <v>0</v>
          </cell>
          <cell r="AE7">
            <v>152.71039999999999</v>
          </cell>
          <cell r="AF7">
            <v>120.7062</v>
          </cell>
          <cell r="AG7">
            <v>132.59020000000001</v>
          </cell>
          <cell r="AH7">
            <v>127.97499999999999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590.73099999999999</v>
          </cell>
          <cell r="D8">
            <v>1920.345</v>
          </cell>
          <cell r="E8">
            <v>1651.261</v>
          </cell>
          <cell r="F8">
            <v>810.53800000000001</v>
          </cell>
          <cell r="G8" t="str">
            <v>ябл</v>
          </cell>
          <cell r="H8">
            <v>1</v>
          </cell>
          <cell r="I8">
            <v>45</v>
          </cell>
          <cell r="J8">
            <v>1697.586</v>
          </cell>
          <cell r="K8">
            <v>-46.325000000000045</v>
          </cell>
          <cell r="L8">
            <v>300</v>
          </cell>
          <cell r="M8">
            <v>150</v>
          </cell>
          <cell r="N8">
            <v>220</v>
          </cell>
          <cell r="O8">
            <v>350</v>
          </cell>
          <cell r="P8">
            <v>400</v>
          </cell>
          <cell r="V8">
            <v>250</v>
          </cell>
          <cell r="W8">
            <v>330.25220000000002</v>
          </cell>
          <cell r="X8">
            <v>300</v>
          </cell>
          <cell r="Y8">
            <v>8.4194382353849573</v>
          </cell>
          <cell r="Z8">
            <v>2.4543000773348367</v>
          </cell>
          <cell r="AD8">
            <v>0</v>
          </cell>
          <cell r="AE8">
            <v>159.14780000000002</v>
          </cell>
          <cell r="AF8">
            <v>324.3322</v>
          </cell>
          <cell r="AG8">
            <v>305.14920000000001</v>
          </cell>
          <cell r="AH8">
            <v>285.012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1325.569</v>
          </cell>
          <cell r="D9">
            <v>3350.6669999999999</v>
          </cell>
          <cell r="E9">
            <v>3133.7440000000001</v>
          </cell>
          <cell r="F9">
            <v>1516.8040000000001</v>
          </cell>
          <cell r="G9" t="str">
            <v>ткмай</v>
          </cell>
          <cell r="H9">
            <v>1</v>
          </cell>
          <cell r="I9">
            <v>45</v>
          </cell>
          <cell r="J9">
            <v>3096.0250000000001</v>
          </cell>
          <cell r="K9">
            <v>37.719000000000051</v>
          </cell>
          <cell r="L9">
            <v>600</v>
          </cell>
          <cell r="M9">
            <v>750</v>
          </cell>
          <cell r="N9">
            <v>660</v>
          </cell>
          <cell r="O9">
            <v>700</v>
          </cell>
          <cell r="P9">
            <v>200</v>
          </cell>
          <cell r="V9">
            <v>300</v>
          </cell>
          <cell r="W9">
            <v>626.74880000000007</v>
          </cell>
          <cell r="X9">
            <v>550</v>
          </cell>
          <cell r="Y9">
            <v>8.4193284454633179</v>
          </cell>
          <cell r="Z9">
            <v>2.4201147253891828</v>
          </cell>
          <cell r="AD9">
            <v>0</v>
          </cell>
          <cell r="AE9">
            <v>649.52359999999999</v>
          </cell>
          <cell r="AF9">
            <v>730.7894</v>
          </cell>
          <cell r="AG9">
            <v>673.68200000000002</v>
          </cell>
          <cell r="AH9">
            <v>612.82000000000005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1087</v>
          </cell>
          <cell r="D10">
            <v>5980</v>
          </cell>
          <cell r="E10">
            <v>5193</v>
          </cell>
          <cell r="F10">
            <v>1831</v>
          </cell>
          <cell r="G10" t="str">
            <v>ябл</v>
          </cell>
          <cell r="H10">
            <v>0.4</v>
          </cell>
          <cell r="I10">
            <v>45</v>
          </cell>
          <cell r="J10">
            <v>5223</v>
          </cell>
          <cell r="K10">
            <v>-30</v>
          </cell>
          <cell r="L10">
            <v>700</v>
          </cell>
          <cell r="M10">
            <v>200</v>
          </cell>
          <cell r="N10">
            <v>600</v>
          </cell>
          <cell r="O10">
            <v>800</v>
          </cell>
          <cell r="P10">
            <v>400</v>
          </cell>
          <cell r="V10">
            <v>700</v>
          </cell>
          <cell r="W10">
            <v>698.6</v>
          </cell>
          <cell r="X10">
            <v>650</v>
          </cell>
          <cell r="Y10">
            <v>8.4182651016318353</v>
          </cell>
          <cell r="Z10">
            <v>2.6209561981105067</v>
          </cell>
          <cell r="AD10">
            <v>1700</v>
          </cell>
          <cell r="AE10">
            <v>668.8</v>
          </cell>
          <cell r="AF10">
            <v>756.6</v>
          </cell>
          <cell r="AG10">
            <v>783.6</v>
          </cell>
          <cell r="AH10">
            <v>775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1641</v>
          </cell>
          <cell r="D11">
            <v>8099</v>
          </cell>
          <cell r="E11">
            <v>6368</v>
          </cell>
          <cell r="F11">
            <v>3292</v>
          </cell>
          <cell r="G11">
            <v>0</v>
          </cell>
          <cell r="H11">
            <v>0.45</v>
          </cell>
          <cell r="I11">
            <v>45</v>
          </cell>
          <cell r="J11">
            <v>6407</v>
          </cell>
          <cell r="K11">
            <v>-39</v>
          </cell>
          <cell r="L11">
            <v>1200</v>
          </cell>
          <cell r="M11">
            <v>0</v>
          </cell>
          <cell r="N11">
            <v>1200</v>
          </cell>
          <cell r="O11">
            <v>1400</v>
          </cell>
          <cell r="P11">
            <v>1400</v>
          </cell>
          <cell r="V11">
            <v>1000</v>
          </cell>
          <cell r="W11">
            <v>1273.5999999999999</v>
          </cell>
          <cell r="X11">
            <v>1300</v>
          </cell>
          <cell r="Y11">
            <v>8.4736180904522627</v>
          </cell>
          <cell r="Z11">
            <v>2.5847989949748746</v>
          </cell>
          <cell r="AD11">
            <v>0</v>
          </cell>
          <cell r="AE11">
            <v>1069.5999999999999</v>
          </cell>
          <cell r="AF11">
            <v>1378.6</v>
          </cell>
          <cell r="AG11">
            <v>1428.8</v>
          </cell>
          <cell r="AH11">
            <v>1369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1851</v>
          </cell>
          <cell r="D12">
            <v>7903</v>
          </cell>
          <cell r="E12">
            <v>6866</v>
          </cell>
          <cell r="F12">
            <v>2757</v>
          </cell>
          <cell r="G12" t="str">
            <v>оконч</v>
          </cell>
          <cell r="H12">
            <v>0.45</v>
          </cell>
          <cell r="I12">
            <v>45</v>
          </cell>
          <cell r="J12">
            <v>6999</v>
          </cell>
          <cell r="K12">
            <v>-133</v>
          </cell>
          <cell r="L12">
            <v>1000</v>
          </cell>
          <cell r="M12">
            <v>0</v>
          </cell>
          <cell r="N12">
            <v>1200</v>
          </cell>
          <cell r="O12">
            <v>1200</v>
          </cell>
          <cell r="P12">
            <v>1000</v>
          </cell>
          <cell r="V12">
            <v>900</v>
          </cell>
          <cell r="W12">
            <v>1073.2</v>
          </cell>
          <cell r="X12">
            <v>1000</v>
          </cell>
          <cell r="Y12">
            <v>8.4392471114424144</v>
          </cell>
          <cell r="Z12">
            <v>2.5689526649273202</v>
          </cell>
          <cell r="AD12">
            <v>1500</v>
          </cell>
          <cell r="AE12">
            <v>1209</v>
          </cell>
          <cell r="AF12">
            <v>1210.5999999999999</v>
          </cell>
          <cell r="AG12">
            <v>1191.8</v>
          </cell>
          <cell r="AH12">
            <v>1117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67</v>
          </cell>
          <cell r="D13">
            <v>73</v>
          </cell>
          <cell r="E13">
            <v>58</v>
          </cell>
          <cell r="F13">
            <v>81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-20</v>
          </cell>
          <cell r="L13">
            <v>0</v>
          </cell>
          <cell r="M13">
            <v>10</v>
          </cell>
          <cell r="N13">
            <v>20</v>
          </cell>
          <cell r="O13">
            <v>20</v>
          </cell>
          <cell r="P13">
            <v>0</v>
          </cell>
          <cell r="W13">
            <v>11.6</v>
          </cell>
          <cell r="Y13">
            <v>11.293103448275863</v>
          </cell>
          <cell r="Z13">
            <v>6.9827586206896557</v>
          </cell>
          <cell r="AD13">
            <v>0</v>
          </cell>
          <cell r="AE13">
            <v>16.399999999999999</v>
          </cell>
          <cell r="AF13">
            <v>18.600000000000001</v>
          </cell>
          <cell r="AG13">
            <v>17.2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318</v>
          </cell>
          <cell r="D14">
            <v>477</v>
          </cell>
          <cell r="E14">
            <v>421</v>
          </cell>
          <cell r="F14">
            <v>7</v>
          </cell>
          <cell r="G14">
            <v>0</v>
          </cell>
          <cell r="H14">
            <v>0.17</v>
          </cell>
          <cell r="I14">
            <v>180</v>
          </cell>
          <cell r="J14">
            <v>473</v>
          </cell>
          <cell r="K14">
            <v>-52</v>
          </cell>
          <cell r="L14">
            <v>100</v>
          </cell>
          <cell r="M14">
            <v>300</v>
          </cell>
          <cell r="N14">
            <v>300</v>
          </cell>
          <cell r="O14">
            <v>0</v>
          </cell>
          <cell r="P14">
            <v>500</v>
          </cell>
          <cell r="V14">
            <v>200</v>
          </cell>
          <cell r="W14">
            <v>84.2</v>
          </cell>
          <cell r="Y14">
            <v>16.710213776722089</v>
          </cell>
          <cell r="Z14">
            <v>8.3135391923990498E-2</v>
          </cell>
          <cell r="AD14">
            <v>0</v>
          </cell>
          <cell r="AE14">
            <v>50.4</v>
          </cell>
          <cell r="AF14">
            <v>84.8</v>
          </cell>
          <cell r="AG14">
            <v>75.8</v>
          </cell>
          <cell r="AH14">
            <v>36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195</v>
          </cell>
          <cell r="D15">
            <v>762</v>
          </cell>
          <cell r="E15">
            <v>394</v>
          </cell>
          <cell r="F15">
            <v>116</v>
          </cell>
          <cell r="G15">
            <v>0</v>
          </cell>
          <cell r="H15">
            <v>0.3</v>
          </cell>
          <cell r="I15">
            <v>40</v>
          </cell>
          <cell r="J15">
            <v>431</v>
          </cell>
          <cell r="K15">
            <v>-37</v>
          </cell>
          <cell r="L15">
            <v>70</v>
          </cell>
          <cell r="M15">
            <v>40</v>
          </cell>
          <cell r="N15">
            <v>70</v>
          </cell>
          <cell r="O15">
            <v>100</v>
          </cell>
          <cell r="P15">
            <v>100</v>
          </cell>
          <cell r="V15">
            <v>100</v>
          </cell>
          <cell r="W15">
            <v>78.8</v>
          </cell>
          <cell r="X15">
            <v>70</v>
          </cell>
          <cell r="Y15">
            <v>8.4517766497461935</v>
          </cell>
          <cell r="Z15">
            <v>1.4720812182741116</v>
          </cell>
          <cell r="AD15">
            <v>0</v>
          </cell>
          <cell r="AE15">
            <v>79.400000000000006</v>
          </cell>
          <cell r="AF15">
            <v>87.2</v>
          </cell>
          <cell r="AG15">
            <v>82.8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766</v>
          </cell>
          <cell r="D16">
            <v>2568</v>
          </cell>
          <cell r="E16">
            <v>1847</v>
          </cell>
          <cell r="F16">
            <v>1213</v>
          </cell>
          <cell r="G16">
            <v>0</v>
          </cell>
          <cell r="H16">
            <v>0.17</v>
          </cell>
          <cell r="I16">
            <v>180</v>
          </cell>
          <cell r="J16">
            <v>1862</v>
          </cell>
          <cell r="K16">
            <v>-15</v>
          </cell>
          <cell r="L16">
            <v>500</v>
          </cell>
          <cell r="M16">
            <v>0</v>
          </cell>
          <cell r="N16">
            <v>0</v>
          </cell>
          <cell r="O16">
            <v>500</v>
          </cell>
          <cell r="P16">
            <v>2500</v>
          </cell>
          <cell r="V16">
            <v>1600</v>
          </cell>
          <cell r="W16">
            <v>369.4</v>
          </cell>
          <cell r="Y16">
            <v>17.089875473741202</v>
          </cell>
          <cell r="Z16">
            <v>3.2837033026529507</v>
          </cell>
          <cell r="AD16">
            <v>0</v>
          </cell>
          <cell r="AE16">
            <v>324.8</v>
          </cell>
          <cell r="AF16">
            <v>382</v>
          </cell>
          <cell r="AG16">
            <v>379.2</v>
          </cell>
          <cell r="AH16">
            <v>354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352</v>
          </cell>
          <cell r="D17">
            <v>846</v>
          </cell>
          <cell r="E17">
            <v>584</v>
          </cell>
          <cell r="F17">
            <v>157</v>
          </cell>
          <cell r="G17">
            <v>0</v>
          </cell>
          <cell r="H17">
            <v>0.35</v>
          </cell>
          <cell r="I17">
            <v>45</v>
          </cell>
          <cell r="J17">
            <v>609</v>
          </cell>
          <cell r="K17">
            <v>-25</v>
          </cell>
          <cell r="L17">
            <v>80</v>
          </cell>
          <cell r="M17">
            <v>160</v>
          </cell>
          <cell r="N17">
            <v>100</v>
          </cell>
          <cell r="O17">
            <v>100</v>
          </cell>
          <cell r="P17">
            <v>0</v>
          </cell>
          <cell r="V17">
            <v>300</v>
          </cell>
          <cell r="W17">
            <v>116.8</v>
          </cell>
          <cell r="X17">
            <v>100</v>
          </cell>
          <cell r="Y17">
            <v>8.5359589041095898</v>
          </cell>
          <cell r="Z17">
            <v>1.3441780821917808</v>
          </cell>
          <cell r="AD17">
            <v>0</v>
          </cell>
          <cell r="AE17">
            <v>133.6</v>
          </cell>
          <cell r="AF17">
            <v>120.2</v>
          </cell>
          <cell r="AG17">
            <v>107</v>
          </cell>
          <cell r="AH17">
            <v>155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69</v>
          </cell>
          <cell r="D18">
            <v>301</v>
          </cell>
          <cell r="E18">
            <v>131</v>
          </cell>
          <cell r="F18">
            <v>143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-13</v>
          </cell>
          <cell r="L18">
            <v>30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V18">
            <v>30</v>
          </cell>
          <cell r="W18">
            <v>26.2</v>
          </cell>
          <cell r="X18">
            <v>20</v>
          </cell>
          <cell r="Y18">
            <v>8.5114503816793903</v>
          </cell>
          <cell r="Z18">
            <v>5.4580152671755728</v>
          </cell>
          <cell r="AD18">
            <v>0</v>
          </cell>
          <cell r="AE18">
            <v>23.4</v>
          </cell>
          <cell r="AF18">
            <v>28.8</v>
          </cell>
          <cell r="AG18">
            <v>33.200000000000003</v>
          </cell>
          <cell r="AH18">
            <v>33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224</v>
          </cell>
          <cell r="D19">
            <v>1146</v>
          </cell>
          <cell r="E19">
            <v>572</v>
          </cell>
          <cell r="F19">
            <v>263</v>
          </cell>
          <cell r="G19">
            <v>0</v>
          </cell>
          <cell r="H19">
            <v>0.35</v>
          </cell>
          <cell r="I19">
            <v>45</v>
          </cell>
          <cell r="J19">
            <v>597</v>
          </cell>
          <cell r="K19">
            <v>-25</v>
          </cell>
          <cell r="L19">
            <v>150</v>
          </cell>
          <cell r="M19">
            <v>100</v>
          </cell>
          <cell r="N19">
            <v>100</v>
          </cell>
          <cell r="O19">
            <v>120</v>
          </cell>
          <cell r="P19">
            <v>0</v>
          </cell>
          <cell r="V19">
            <v>130</v>
          </cell>
          <cell r="W19">
            <v>114.4</v>
          </cell>
          <cell r="X19">
            <v>50</v>
          </cell>
          <cell r="Y19">
            <v>7.9807692307692299</v>
          </cell>
          <cell r="Z19">
            <v>2.2989510489510487</v>
          </cell>
          <cell r="AD19">
            <v>0</v>
          </cell>
          <cell r="AE19">
            <v>33</v>
          </cell>
          <cell r="AF19">
            <v>50.4</v>
          </cell>
          <cell r="AG19">
            <v>126</v>
          </cell>
          <cell r="AH19">
            <v>156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205</v>
          </cell>
          <cell r="D20">
            <v>1459</v>
          </cell>
          <cell r="E20">
            <v>617</v>
          </cell>
          <cell r="F20">
            <v>483</v>
          </cell>
          <cell r="G20">
            <v>0</v>
          </cell>
          <cell r="H20">
            <v>0.35</v>
          </cell>
          <cell r="I20">
            <v>45</v>
          </cell>
          <cell r="J20">
            <v>638</v>
          </cell>
          <cell r="K20">
            <v>-21</v>
          </cell>
          <cell r="L20">
            <v>150</v>
          </cell>
          <cell r="M20">
            <v>100</v>
          </cell>
          <cell r="N20">
            <v>100</v>
          </cell>
          <cell r="O20">
            <v>100</v>
          </cell>
          <cell r="P20">
            <v>0</v>
          </cell>
          <cell r="V20">
            <v>100</v>
          </cell>
          <cell r="W20">
            <v>123.4</v>
          </cell>
          <cell r="X20">
            <v>100</v>
          </cell>
          <cell r="Y20">
            <v>9.1815235008103731</v>
          </cell>
          <cell r="Z20">
            <v>3.9141004862236626</v>
          </cell>
          <cell r="AD20">
            <v>0</v>
          </cell>
          <cell r="AE20">
            <v>100</v>
          </cell>
          <cell r="AF20">
            <v>143</v>
          </cell>
          <cell r="AG20">
            <v>158.80000000000001</v>
          </cell>
          <cell r="AH20">
            <v>159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220.19</v>
          </cell>
          <cell r="D21">
            <v>813.20799999999997</v>
          </cell>
          <cell r="E21">
            <v>674.66099999999994</v>
          </cell>
          <cell r="F21">
            <v>347.77699999999999</v>
          </cell>
          <cell r="G21">
            <v>0</v>
          </cell>
          <cell r="H21">
            <v>1</v>
          </cell>
          <cell r="I21">
            <v>50</v>
          </cell>
          <cell r="J21">
            <v>662.16200000000003</v>
          </cell>
          <cell r="K21">
            <v>12.49899999999991</v>
          </cell>
          <cell r="L21">
            <v>100</v>
          </cell>
          <cell r="M21">
            <v>50</v>
          </cell>
          <cell r="N21">
            <v>120</v>
          </cell>
          <cell r="O21">
            <v>130</v>
          </cell>
          <cell r="P21">
            <v>100</v>
          </cell>
          <cell r="V21">
            <v>150</v>
          </cell>
          <cell r="W21">
            <v>134.93219999999999</v>
          </cell>
          <cell r="X21">
            <v>140</v>
          </cell>
          <cell r="Y21">
            <v>8.43221262233922</v>
          </cell>
          <cell r="Z21">
            <v>2.5774203637085886</v>
          </cell>
          <cell r="AD21">
            <v>0</v>
          </cell>
          <cell r="AE21">
            <v>118.06959999999999</v>
          </cell>
          <cell r="AF21">
            <v>148.8194</v>
          </cell>
          <cell r="AG21">
            <v>142.48560000000001</v>
          </cell>
          <cell r="AH21">
            <v>132.76300000000001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2227.8420000000001</v>
          </cell>
          <cell r="D22">
            <v>10678.295</v>
          </cell>
          <cell r="E22">
            <v>5919.1030000000001</v>
          </cell>
          <cell r="F22">
            <v>1814.165</v>
          </cell>
          <cell r="G22" t="str">
            <v>ткмай</v>
          </cell>
          <cell r="H22">
            <v>1</v>
          </cell>
          <cell r="I22">
            <v>50</v>
          </cell>
          <cell r="J22">
            <v>5992.1880000000001</v>
          </cell>
          <cell r="K22">
            <v>-73.085000000000036</v>
          </cell>
          <cell r="L22">
            <v>1000</v>
          </cell>
          <cell r="M22">
            <v>2000</v>
          </cell>
          <cell r="N22">
            <v>1400</v>
          </cell>
          <cell r="O22">
            <v>1200</v>
          </cell>
          <cell r="P22">
            <v>1000</v>
          </cell>
          <cell r="V22">
            <v>500</v>
          </cell>
          <cell r="W22">
            <v>1174.8538000000001</v>
          </cell>
          <cell r="X22">
            <v>1000</v>
          </cell>
          <cell r="Y22">
            <v>8.4386372159667875</v>
          </cell>
          <cell r="Z22">
            <v>1.5441623459872198</v>
          </cell>
          <cell r="AD22">
            <v>44.834000000000003</v>
          </cell>
          <cell r="AE22">
            <v>1104.7834</v>
          </cell>
          <cell r="AF22">
            <v>1277.9254000000001</v>
          </cell>
          <cell r="AG22">
            <v>1221.9998000000001</v>
          </cell>
          <cell r="AH22">
            <v>1009.681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134.84899999999999</v>
          </cell>
          <cell r="D23">
            <v>484.54700000000003</v>
          </cell>
          <cell r="E23">
            <v>393.29700000000003</v>
          </cell>
          <cell r="F23">
            <v>220.26599999999999</v>
          </cell>
          <cell r="G23">
            <v>0</v>
          </cell>
          <cell r="H23">
            <v>1</v>
          </cell>
          <cell r="I23">
            <v>50</v>
          </cell>
          <cell r="J23">
            <v>381.57400000000001</v>
          </cell>
          <cell r="K23">
            <v>11.723000000000013</v>
          </cell>
          <cell r="L23">
            <v>80</v>
          </cell>
          <cell r="M23">
            <v>50</v>
          </cell>
          <cell r="N23">
            <v>80</v>
          </cell>
          <cell r="O23">
            <v>80</v>
          </cell>
          <cell r="P23">
            <v>50</v>
          </cell>
          <cell r="V23">
            <v>30</v>
          </cell>
          <cell r="W23">
            <v>78.659400000000005</v>
          </cell>
          <cell r="X23">
            <v>70</v>
          </cell>
          <cell r="Y23">
            <v>8.3939872411943135</v>
          </cell>
          <cell r="Z23">
            <v>2.8002501926025367</v>
          </cell>
          <cell r="AD23">
            <v>0</v>
          </cell>
          <cell r="AE23">
            <v>78.253999999999991</v>
          </cell>
          <cell r="AF23">
            <v>86.169399999999996</v>
          </cell>
          <cell r="AG23">
            <v>85.806799999999996</v>
          </cell>
          <cell r="AH23">
            <v>46.017000000000003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360.26</v>
          </cell>
          <cell r="D24">
            <v>3192.46</v>
          </cell>
          <cell r="E24">
            <v>1719.7819999999999</v>
          </cell>
          <cell r="F24">
            <v>719.41</v>
          </cell>
          <cell r="G24">
            <v>0</v>
          </cell>
          <cell r="H24">
            <v>1</v>
          </cell>
          <cell r="I24">
            <v>60</v>
          </cell>
          <cell r="J24">
            <v>1964.7840000000001</v>
          </cell>
          <cell r="K24">
            <v>-245.00200000000018</v>
          </cell>
          <cell r="L24">
            <v>360</v>
          </cell>
          <cell r="M24">
            <v>0</v>
          </cell>
          <cell r="N24">
            <v>150</v>
          </cell>
          <cell r="O24">
            <v>350</v>
          </cell>
          <cell r="P24">
            <v>400</v>
          </cell>
          <cell r="V24">
            <v>500</v>
          </cell>
          <cell r="W24">
            <v>343.95639999999997</v>
          </cell>
          <cell r="X24">
            <v>400</v>
          </cell>
          <cell r="Y24">
            <v>8.3714389381910035</v>
          </cell>
          <cell r="Z24">
            <v>2.0915732342820195</v>
          </cell>
          <cell r="AD24">
            <v>0</v>
          </cell>
          <cell r="AE24">
            <v>360.42860000000002</v>
          </cell>
          <cell r="AF24">
            <v>360.78359999999998</v>
          </cell>
          <cell r="AG24">
            <v>400.63240000000002</v>
          </cell>
          <cell r="AH24">
            <v>299.45800000000003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264.58</v>
          </cell>
          <cell r="D25">
            <v>1799.643</v>
          </cell>
          <cell r="E25">
            <v>717.96600000000001</v>
          </cell>
          <cell r="F25">
            <v>406.31</v>
          </cell>
          <cell r="G25">
            <v>0</v>
          </cell>
          <cell r="H25">
            <v>1</v>
          </cell>
          <cell r="I25">
            <v>50</v>
          </cell>
          <cell r="J25">
            <v>696.38900000000001</v>
          </cell>
          <cell r="K25">
            <v>21.576999999999998</v>
          </cell>
          <cell r="L25">
            <v>150</v>
          </cell>
          <cell r="M25">
            <v>30</v>
          </cell>
          <cell r="N25">
            <v>130</v>
          </cell>
          <cell r="O25">
            <v>140</v>
          </cell>
          <cell r="P25">
            <v>100</v>
          </cell>
          <cell r="V25">
            <v>120</v>
          </cell>
          <cell r="W25">
            <v>143.5932</v>
          </cell>
          <cell r="X25">
            <v>130</v>
          </cell>
          <cell r="Y25">
            <v>8.4008852786900778</v>
          </cell>
          <cell r="Z25">
            <v>2.8295908162782082</v>
          </cell>
          <cell r="AD25">
            <v>0</v>
          </cell>
          <cell r="AE25">
            <v>135.886</v>
          </cell>
          <cell r="AF25">
            <v>170.04919999999998</v>
          </cell>
          <cell r="AG25">
            <v>163.7098</v>
          </cell>
          <cell r="AH25">
            <v>111.907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81.034000000000006</v>
          </cell>
          <cell r="D26">
            <v>246.404</v>
          </cell>
          <cell r="E26">
            <v>230.346</v>
          </cell>
          <cell r="F26">
            <v>95.347999999999999</v>
          </cell>
          <cell r="G26">
            <v>0</v>
          </cell>
          <cell r="H26">
            <v>1</v>
          </cell>
          <cell r="I26">
            <v>60</v>
          </cell>
          <cell r="J26">
            <v>217.71199999999999</v>
          </cell>
          <cell r="K26">
            <v>12.634000000000015</v>
          </cell>
          <cell r="L26">
            <v>50</v>
          </cell>
          <cell r="M26">
            <v>20</v>
          </cell>
          <cell r="N26">
            <v>50</v>
          </cell>
          <cell r="O26">
            <v>30</v>
          </cell>
          <cell r="P26">
            <v>50</v>
          </cell>
          <cell r="V26">
            <v>50</v>
          </cell>
          <cell r="W26">
            <v>46.069200000000002</v>
          </cell>
          <cell r="X26">
            <v>40</v>
          </cell>
          <cell r="Y26">
            <v>8.3645472463164108</v>
          </cell>
          <cell r="Z26">
            <v>2.0696691064746076</v>
          </cell>
          <cell r="AD26">
            <v>0</v>
          </cell>
          <cell r="AE26">
            <v>36.448999999999998</v>
          </cell>
          <cell r="AF26">
            <v>46.874200000000002</v>
          </cell>
          <cell r="AG26">
            <v>45.768599999999999</v>
          </cell>
          <cell r="AH26">
            <v>46.84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119.489</v>
          </cell>
          <cell r="D27">
            <v>149.584</v>
          </cell>
          <cell r="E27">
            <v>207.136</v>
          </cell>
          <cell r="F27">
            <v>61.057000000000002</v>
          </cell>
          <cell r="G27">
            <v>0</v>
          </cell>
          <cell r="H27">
            <v>1</v>
          </cell>
          <cell r="I27">
            <v>60</v>
          </cell>
          <cell r="J27">
            <v>198.14599999999999</v>
          </cell>
          <cell r="K27">
            <v>8.9900000000000091</v>
          </cell>
          <cell r="L27">
            <v>30</v>
          </cell>
          <cell r="M27">
            <v>70</v>
          </cell>
          <cell r="N27">
            <v>40</v>
          </cell>
          <cell r="O27">
            <v>40</v>
          </cell>
          <cell r="P27">
            <v>30</v>
          </cell>
          <cell r="V27">
            <v>40</v>
          </cell>
          <cell r="W27">
            <v>41.427199999999999</v>
          </cell>
          <cell r="X27">
            <v>40</v>
          </cell>
          <cell r="Y27">
            <v>8.4740701761161752</v>
          </cell>
          <cell r="Z27">
            <v>1.473838444307122</v>
          </cell>
          <cell r="AD27">
            <v>0</v>
          </cell>
          <cell r="AE27">
            <v>32.808</v>
          </cell>
          <cell r="AF27">
            <v>45.416199999999996</v>
          </cell>
          <cell r="AG27">
            <v>36.254000000000005</v>
          </cell>
          <cell r="AH27">
            <v>37.856000000000002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285.10300000000001</v>
          </cell>
          <cell r="D28">
            <v>703.31</v>
          </cell>
          <cell r="E28">
            <v>569.495</v>
          </cell>
          <cell r="F28">
            <v>415.02499999999998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548.60400000000004</v>
          </cell>
          <cell r="K28">
            <v>20.890999999999963</v>
          </cell>
          <cell r="L28">
            <v>100</v>
          </cell>
          <cell r="M28">
            <v>0</v>
          </cell>
          <cell r="N28">
            <v>70</v>
          </cell>
          <cell r="O28">
            <v>110</v>
          </cell>
          <cell r="P28">
            <v>100</v>
          </cell>
          <cell r="V28">
            <v>60</v>
          </cell>
          <cell r="W28">
            <v>113.899</v>
          </cell>
          <cell r="X28">
            <v>100</v>
          </cell>
          <cell r="Y28">
            <v>8.3848409555834547</v>
          </cell>
          <cell r="Z28">
            <v>3.6437984530153904</v>
          </cell>
          <cell r="AD28">
            <v>0</v>
          </cell>
          <cell r="AE28">
            <v>105.9884</v>
          </cell>
          <cell r="AF28">
            <v>153.08580000000001</v>
          </cell>
          <cell r="AG28">
            <v>137.42059999999998</v>
          </cell>
          <cell r="AH28">
            <v>103.371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66.78</v>
          </cell>
          <cell r="D29">
            <v>127.727</v>
          </cell>
          <cell r="E29">
            <v>156.91399999999999</v>
          </cell>
          <cell r="F29">
            <v>35.691000000000003</v>
          </cell>
          <cell r="G29">
            <v>0</v>
          </cell>
          <cell r="H29">
            <v>1</v>
          </cell>
          <cell r="I29">
            <v>30</v>
          </cell>
          <cell r="J29">
            <v>149.67400000000001</v>
          </cell>
          <cell r="K29">
            <v>7.2399999999999807</v>
          </cell>
          <cell r="L29">
            <v>20</v>
          </cell>
          <cell r="M29">
            <v>30</v>
          </cell>
          <cell r="N29">
            <v>30</v>
          </cell>
          <cell r="O29">
            <v>30</v>
          </cell>
          <cell r="P29">
            <v>30</v>
          </cell>
          <cell r="V29">
            <v>40</v>
          </cell>
          <cell r="W29">
            <v>31.382799999999996</v>
          </cell>
          <cell r="X29">
            <v>40</v>
          </cell>
          <cell r="Y29">
            <v>8.1474884331544679</v>
          </cell>
          <cell r="Z29">
            <v>1.1372790190805158</v>
          </cell>
          <cell r="AD29">
            <v>0</v>
          </cell>
          <cell r="AE29">
            <v>31.433</v>
          </cell>
          <cell r="AF29">
            <v>29.6084</v>
          </cell>
          <cell r="AG29">
            <v>24.5442</v>
          </cell>
          <cell r="AH29">
            <v>29.76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97.307000000000002</v>
          </cell>
          <cell r="D30">
            <v>190.78899999999999</v>
          </cell>
          <cell r="E30">
            <v>244.17400000000001</v>
          </cell>
          <cell r="F30">
            <v>42.487000000000002</v>
          </cell>
          <cell r="G30" t="str">
            <v>н</v>
          </cell>
          <cell r="H30">
            <v>1</v>
          </cell>
          <cell r="I30">
            <v>30</v>
          </cell>
          <cell r="J30">
            <v>249.416</v>
          </cell>
          <cell r="K30">
            <v>-5.2419999999999902</v>
          </cell>
          <cell r="L30">
            <v>0</v>
          </cell>
          <cell r="M30">
            <v>30</v>
          </cell>
          <cell r="N30">
            <v>30</v>
          </cell>
          <cell r="O30">
            <v>30</v>
          </cell>
          <cell r="P30">
            <v>70</v>
          </cell>
          <cell r="V30">
            <v>90</v>
          </cell>
          <cell r="W30">
            <v>48.834800000000001</v>
          </cell>
          <cell r="X30">
            <v>50</v>
          </cell>
          <cell r="Y30">
            <v>7.0131750309205723</v>
          </cell>
          <cell r="Z30">
            <v>0.87001482549329578</v>
          </cell>
          <cell r="AD30">
            <v>0</v>
          </cell>
          <cell r="AE30">
            <v>41.684600000000003</v>
          </cell>
          <cell r="AF30">
            <v>41.308999999999997</v>
          </cell>
          <cell r="AG30">
            <v>31.199400000000004</v>
          </cell>
          <cell r="AH30">
            <v>60.255000000000003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460.47699999999998</v>
          </cell>
          <cell r="D31">
            <v>2321.3220000000001</v>
          </cell>
          <cell r="E31">
            <v>1835.777</v>
          </cell>
          <cell r="F31">
            <v>898.58600000000001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1891.567</v>
          </cell>
          <cell r="K31">
            <v>-55.789999999999964</v>
          </cell>
          <cell r="L31">
            <v>390</v>
          </cell>
          <cell r="M31">
            <v>200</v>
          </cell>
          <cell r="N31">
            <v>330</v>
          </cell>
          <cell r="O31">
            <v>380</v>
          </cell>
          <cell r="P31">
            <v>0</v>
          </cell>
          <cell r="V31">
            <v>350</v>
          </cell>
          <cell r="W31">
            <v>367.15539999999999</v>
          </cell>
          <cell r="X31">
            <v>400</v>
          </cell>
          <cell r="Y31">
            <v>8.0308937305565991</v>
          </cell>
          <cell r="Z31">
            <v>2.4474268933536045</v>
          </cell>
          <cell r="AD31">
            <v>0</v>
          </cell>
          <cell r="AE31">
            <v>422.86080000000004</v>
          </cell>
          <cell r="AF31">
            <v>389.24059999999997</v>
          </cell>
          <cell r="AG31">
            <v>398.26900000000001</v>
          </cell>
          <cell r="AH31">
            <v>409.08100000000002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141.44499999999999</v>
          </cell>
          <cell r="D32">
            <v>55.664999999999999</v>
          </cell>
          <cell r="E32">
            <v>139.83000000000001</v>
          </cell>
          <cell r="F32">
            <v>55.808999999999997</v>
          </cell>
          <cell r="G32">
            <v>0</v>
          </cell>
          <cell r="H32">
            <v>1</v>
          </cell>
          <cell r="I32">
            <v>40</v>
          </cell>
          <cell r="J32">
            <v>138.11000000000001</v>
          </cell>
          <cell r="K32">
            <v>1.7199999999999989</v>
          </cell>
          <cell r="L32">
            <v>0</v>
          </cell>
          <cell r="M32">
            <v>20</v>
          </cell>
          <cell r="N32">
            <v>20</v>
          </cell>
          <cell r="O32">
            <v>20</v>
          </cell>
          <cell r="P32">
            <v>0</v>
          </cell>
          <cell r="V32">
            <v>100</v>
          </cell>
          <cell r="W32">
            <v>27.966000000000001</v>
          </cell>
          <cell r="X32">
            <v>20</v>
          </cell>
          <cell r="Y32">
            <v>8.4319888435957946</v>
          </cell>
          <cell r="Z32">
            <v>1.9956018021883715</v>
          </cell>
          <cell r="AD32">
            <v>0</v>
          </cell>
          <cell r="AE32">
            <v>23.881599999999999</v>
          </cell>
          <cell r="AF32">
            <v>37.308199999999999</v>
          </cell>
          <cell r="AG32">
            <v>20.162799999999997</v>
          </cell>
          <cell r="AH32">
            <v>62.735999999999997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897.22900000000004</v>
          </cell>
          <cell r="D33">
            <v>153.76499999999999</v>
          </cell>
          <cell r="E33">
            <v>350.46300000000002</v>
          </cell>
          <cell r="F33">
            <v>672.52800000000002</v>
          </cell>
          <cell r="G33" t="str">
            <v>н</v>
          </cell>
          <cell r="H33">
            <v>1</v>
          </cell>
          <cell r="I33">
            <v>35</v>
          </cell>
          <cell r="J33">
            <v>391.3</v>
          </cell>
          <cell r="K33">
            <v>-40.836999999999989</v>
          </cell>
          <cell r="L33">
            <v>50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W33">
            <v>70.092600000000004</v>
          </cell>
          <cell r="Y33">
            <v>10.308192305607154</v>
          </cell>
          <cell r="Z33">
            <v>9.5948502409669487</v>
          </cell>
          <cell r="AD33">
            <v>0</v>
          </cell>
          <cell r="AE33">
            <v>148.66579999999999</v>
          </cell>
          <cell r="AF33">
            <v>88.049000000000007</v>
          </cell>
          <cell r="AG33">
            <v>104.81739999999999</v>
          </cell>
          <cell r="AH33">
            <v>69.2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59.594999999999999</v>
          </cell>
          <cell r="D34">
            <v>130.75</v>
          </cell>
          <cell r="E34">
            <v>100.976</v>
          </cell>
          <cell r="F34">
            <v>86.013999999999996</v>
          </cell>
          <cell r="G34">
            <v>0</v>
          </cell>
          <cell r="H34">
            <v>1</v>
          </cell>
          <cell r="I34">
            <v>30</v>
          </cell>
          <cell r="J34">
            <v>159.00399999999999</v>
          </cell>
          <cell r="K34">
            <v>-58.027999999999992</v>
          </cell>
          <cell r="L34">
            <v>30</v>
          </cell>
          <cell r="M34">
            <v>0</v>
          </cell>
          <cell r="N34">
            <v>0</v>
          </cell>
          <cell r="O34">
            <v>20</v>
          </cell>
          <cell r="P34">
            <v>0</v>
          </cell>
          <cell r="V34">
            <v>20</v>
          </cell>
          <cell r="W34">
            <v>20.1952</v>
          </cell>
          <cell r="X34">
            <v>20</v>
          </cell>
          <cell r="Y34">
            <v>8.7156353985105373</v>
          </cell>
          <cell r="Z34">
            <v>4.2591308825859606</v>
          </cell>
          <cell r="AD34">
            <v>0</v>
          </cell>
          <cell r="AE34">
            <v>20.128800000000002</v>
          </cell>
          <cell r="AF34">
            <v>24.373200000000001</v>
          </cell>
          <cell r="AG34">
            <v>28.042399999999997</v>
          </cell>
          <cell r="AH34">
            <v>25.425999999999998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49.96</v>
          </cell>
          <cell r="D35">
            <v>10.968</v>
          </cell>
          <cell r="E35">
            <v>22.93</v>
          </cell>
          <cell r="F35">
            <v>37.997999999999998</v>
          </cell>
          <cell r="G35" t="str">
            <v>н</v>
          </cell>
          <cell r="H35">
            <v>1</v>
          </cell>
          <cell r="I35">
            <v>45</v>
          </cell>
          <cell r="J35">
            <v>39.561999999999998</v>
          </cell>
          <cell r="K35">
            <v>-16.631999999999998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V35">
            <v>10</v>
          </cell>
          <cell r="W35">
            <v>4.5860000000000003</v>
          </cell>
          <cell r="Y35">
            <v>10.466201482773657</v>
          </cell>
          <cell r="Z35">
            <v>8.285651984300042</v>
          </cell>
          <cell r="AD35">
            <v>0</v>
          </cell>
          <cell r="AE35">
            <v>1.6225999999999998</v>
          </cell>
          <cell r="AF35">
            <v>7.2677999999999994</v>
          </cell>
          <cell r="AG35">
            <v>2.3739999999999997</v>
          </cell>
          <cell r="AH35">
            <v>17.472999999999999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4.6740000000000004</v>
          </cell>
          <cell r="D36">
            <v>11.055</v>
          </cell>
          <cell r="E36">
            <v>3.6179999999999999</v>
          </cell>
          <cell r="F36">
            <v>12.111000000000001</v>
          </cell>
          <cell r="G36" t="str">
            <v>н</v>
          </cell>
          <cell r="H36">
            <v>1</v>
          </cell>
          <cell r="I36">
            <v>45</v>
          </cell>
          <cell r="J36">
            <v>8.6</v>
          </cell>
          <cell r="K36">
            <v>-4.9819999999999993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W36">
            <v>0.72360000000000002</v>
          </cell>
          <cell r="Y36">
            <v>30.556937534549476</v>
          </cell>
          <cell r="Z36">
            <v>16.73714759535655</v>
          </cell>
          <cell r="AD36">
            <v>0</v>
          </cell>
          <cell r="AE36">
            <v>2.0431999999999997</v>
          </cell>
          <cell r="AF36">
            <v>1.6643999999999999</v>
          </cell>
          <cell r="AG36">
            <v>2.2239999999999998</v>
          </cell>
          <cell r="AH36">
            <v>0.92400000000000004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10.268000000000001</v>
          </cell>
          <cell r="D37">
            <v>11.087</v>
          </cell>
          <cell r="E37">
            <v>6.5389999999999997</v>
          </cell>
          <cell r="F37">
            <v>12.99</v>
          </cell>
          <cell r="G37" t="str">
            <v>н</v>
          </cell>
          <cell r="H37">
            <v>1</v>
          </cell>
          <cell r="I37">
            <v>45</v>
          </cell>
          <cell r="J37">
            <v>8.3000000000000007</v>
          </cell>
          <cell r="K37">
            <v>-1.761000000000001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W37">
            <v>1.3077999999999999</v>
          </cell>
          <cell r="Y37">
            <v>9.9327114237651024</v>
          </cell>
          <cell r="Z37">
            <v>9.9327114237651024</v>
          </cell>
          <cell r="AD37">
            <v>0</v>
          </cell>
          <cell r="AE37">
            <v>0.74059999999999993</v>
          </cell>
          <cell r="AF37">
            <v>2.7946</v>
          </cell>
          <cell r="AG37">
            <v>1.67</v>
          </cell>
          <cell r="AH37">
            <v>1.8779999999999999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844</v>
          </cell>
          <cell r="D38">
            <v>2666</v>
          </cell>
          <cell r="E38">
            <v>1582</v>
          </cell>
          <cell r="F38">
            <v>432</v>
          </cell>
          <cell r="G38" t="str">
            <v>отк</v>
          </cell>
          <cell r="H38">
            <v>0.35</v>
          </cell>
          <cell r="I38">
            <v>40</v>
          </cell>
          <cell r="J38">
            <v>1612</v>
          </cell>
          <cell r="K38">
            <v>-30</v>
          </cell>
          <cell r="L38">
            <v>300</v>
          </cell>
          <cell r="M38">
            <v>400</v>
          </cell>
          <cell r="N38">
            <v>350</v>
          </cell>
          <cell r="O38">
            <v>300</v>
          </cell>
          <cell r="P38">
            <v>200</v>
          </cell>
          <cell r="V38">
            <v>400</v>
          </cell>
          <cell r="W38">
            <v>316.39999999999998</v>
          </cell>
          <cell r="X38">
            <v>300</v>
          </cell>
          <cell r="Y38">
            <v>8.4766118836915307</v>
          </cell>
          <cell r="Z38">
            <v>1.3653603034134008</v>
          </cell>
          <cell r="AD38">
            <v>0</v>
          </cell>
          <cell r="AE38">
            <v>462.2</v>
          </cell>
          <cell r="AF38">
            <v>339.4</v>
          </cell>
          <cell r="AG38">
            <v>308.2</v>
          </cell>
          <cell r="AH38">
            <v>345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1435</v>
          </cell>
          <cell r="D39">
            <v>9283</v>
          </cell>
          <cell r="E39">
            <v>4380</v>
          </cell>
          <cell r="F39">
            <v>1851</v>
          </cell>
          <cell r="G39">
            <v>0</v>
          </cell>
          <cell r="H39">
            <v>0.4</v>
          </cell>
          <cell r="I39">
            <v>40</v>
          </cell>
          <cell r="J39">
            <v>4444</v>
          </cell>
          <cell r="K39">
            <v>-64</v>
          </cell>
          <cell r="L39">
            <v>900</v>
          </cell>
          <cell r="M39">
            <v>200</v>
          </cell>
          <cell r="N39">
            <v>850</v>
          </cell>
          <cell r="O39">
            <v>900</v>
          </cell>
          <cell r="P39">
            <v>1100</v>
          </cell>
          <cell r="V39">
            <v>800</v>
          </cell>
          <cell r="W39">
            <v>876</v>
          </cell>
          <cell r="X39">
            <v>800</v>
          </cell>
          <cell r="Y39">
            <v>8.4486301369863011</v>
          </cell>
          <cell r="Z39">
            <v>2.1130136986301369</v>
          </cell>
          <cell r="AD39">
            <v>0</v>
          </cell>
          <cell r="AE39">
            <v>813.4</v>
          </cell>
          <cell r="AF39">
            <v>965.4</v>
          </cell>
          <cell r="AG39">
            <v>923.8</v>
          </cell>
          <cell r="AH39">
            <v>727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686</v>
          </cell>
          <cell r="D40">
            <v>9001</v>
          </cell>
          <cell r="E40">
            <v>6687</v>
          </cell>
          <cell r="F40">
            <v>2925</v>
          </cell>
          <cell r="G40">
            <v>0</v>
          </cell>
          <cell r="H40">
            <v>0.45</v>
          </cell>
          <cell r="I40">
            <v>45</v>
          </cell>
          <cell r="J40">
            <v>6749</v>
          </cell>
          <cell r="K40">
            <v>-62</v>
          </cell>
          <cell r="L40">
            <v>1300</v>
          </cell>
          <cell r="M40">
            <v>900</v>
          </cell>
          <cell r="N40">
            <v>1300</v>
          </cell>
          <cell r="O40">
            <v>1300</v>
          </cell>
          <cell r="P40">
            <v>1000</v>
          </cell>
          <cell r="V40">
            <v>1300</v>
          </cell>
          <cell r="W40">
            <v>1337.4</v>
          </cell>
          <cell r="X40">
            <v>1200</v>
          </cell>
          <cell r="Y40">
            <v>8.3931508897861509</v>
          </cell>
          <cell r="Z40">
            <v>2.1870794078061908</v>
          </cell>
          <cell r="AD40">
            <v>0</v>
          </cell>
          <cell r="AE40">
            <v>999.6</v>
          </cell>
          <cell r="AF40">
            <v>1239.8</v>
          </cell>
          <cell r="AG40">
            <v>1420.4</v>
          </cell>
          <cell r="AH40">
            <v>1369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1049.2760000000001</v>
          </cell>
          <cell r="D41">
            <v>385.34699999999998</v>
          </cell>
          <cell r="E41">
            <v>563.673</v>
          </cell>
          <cell r="F41">
            <v>393.69299999999998</v>
          </cell>
          <cell r="G41">
            <v>0</v>
          </cell>
          <cell r="H41">
            <v>1</v>
          </cell>
          <cell r="I41">
            <v>40</v>
          </cell>
          <cell r="J41">
            <v>532.08699999999999</v>
          </cell>
          <cell r="K41">
            <v>31.586000000000013</v>
          </cell>
          <cell r="L41">
            <v>0</v>
          </cell>
          <cell r="M41">
            <v>0</v>
          </cell>
          <cell r="N41">
            <v>50</v>
          </cell>
          <cell r="O41">
            <v>110</v>
          </cell>
          <cell r="P41">
            <v>200</v>
          </cell>
          <cell r="V41">
            <v>90</v>
          </cell>
          <cell r="W41">
            <v>112.7346</v>
          </cell>
          <cell r="X41">
            <v>100</v>
          </cell>
          <cell r="Y41">
            <v>8.3709260510970012</v>
          </cell>
          <cell r="Z41">
            <v>3.4922109095166878</v>
          </cell>
          <cell r="AD41">
            <v>0</v>
          </cell>
          <cell r="AE41">
            <v>279.7706</v>
          </cell>
          <cell r="AF41">
            <v>129.36920000000001</v>
          </cell>
          <cell r="AG41">
            <v>116.55999999999999</v>
          </cell>
          <cell r="AH41">
            <v>69.631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832</v>
          </cell>
          <cell r="D42">
            <v>1586</v>
          </cell>
          <cell r="E42">
            <v>1092</v>
          </cell>
          <cell r="F42">
            <v>602</v>
          </cell>
          <cell r="G42">
            <v>0</v>
          </cell>
          <cell r="H42">
            <v>0.1</v>
          </cell>
          <cell r="I42">
            <v>730</v>
          </cell>
          <cell r="J42">
            <v>1113</v>
          </cell>
          <cell r="K42">
            <v>-21</v>
          </cell>
          <cell r="L42">
            <v>500</v>
          </cell>
          <cell r="M42">
            <v>0</v>
          </cell>
          <cell r="N42">
            <v>0</v>
          </cell>
          <cell r="O42">
            <v>0</v>
          </cell>
          <cell r="P42">
            <v>1500</v>
          </cell>
          <cell r="W42">
            <v>218.4</v>
          </cell>
          <cell r="Y42">
            <v>11.913919413919414</v>
          </cell>
          <cell r="Z42">
            <v>2.7564102564102564</v>
          </cell>
          <cell r="AD42">
            <v>0</v>
          </cell>
          <cell r="AE42">
            <v>142.19999999999999</v>
          </cell>
          <cell r="AF42">
            <v>217.6</v>
          </cell>
          <cell r="AG42">
            <v>202.6</v>
          </cell>
          <cell r="AH42">
            <v>159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399</v>
          </cell>
          <cell r="D43">
            <v>3074</v>
          </cell>
          <cell r="E43">
            <v>1340</v>
          </cell>
          <cell r="F43">
            <v>696</v>
          </cell>
          <cell r="G43">
            <v>0</v>
          </cell>
          <cell r="H43">
            <v>0.35</v>
          </cell>
          <cell r="I43">
            <v>40</v>
          </cell>
          <cell r="J43">
            <v>1376</v>
          </cell>
          <cell r="K43">
            <v>-36</v>
          </cell>
          <cell r="L43">
            <v>300</v>
          </cell>
          <cell r="M43">
            <v>0</v>
          </cell>
          <cell r="N43">
            <v>300</v>
          </cell>
          <cell r="O43">
            <v>300</v>
          </cell>
          <cell r="P43">
            <v>150</v>
          </cell>
          <cell r="V43">
            <v>250</v>
          </cell>
          <cell r="W43">
            <v>268</v>
          </cell>
          <cell r="X43">
            <v>250</v>
          </cell>
          <cell r="Y43">
            <v>8.3805970149253728</v>
          </cell>
          <cell r="Z43">
            <v>2.5970149253731343</v>
          </cell>
          <cell r="AD43">
            <v>0</v>
          </cell>
          <cell r="AE43">
            <v>264.39999999999998</v>
          </cell>
          <cell r="AF43">
            <v>320.8</v>
          </cell>
          <cell r="AG43">
            <v>321.39999999999998</v>
          </cell>
          <cell r="AH43">
            <v>226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123.27800000000001</v>
          </cell>
          <cell r="D44">
            <v>1298.297</v>
          </cell>
          <cell r="E44">
            <v>1245.519</v>
          </cell>
          <cell r="F44">
            <v>137.04300000000001</v>
          </cell>
          <cell r="G44">
            <v>0</v>
          </cell>
          <cell r="H44">
            <v>1</v>
          </cell>
          <cell r="I44">
            <v>40</v>
          </cell>
          <cell r="J44">
            <v>1351.5640000000001</v>
          </cell>
          <cell r="K44">
            <v>-106.04500000000007</v>
          </cell>
          <cell r="L44">
            <v>250</v>
          </cell>
          <cell r="M44">
            <v>500</v>
          </cell>
          <cell r="N44">
            <v>300</v>
          </cell>
          <cell r="O44">
            <v>250</v>
          </cell>
          <cell r="P44">
            <v>250</v>
          </cell>
          <cell r="V44">
            <v>180</v>
          </cell>
          <cell r="W44">
            <v>249.10380000000001</v>
          </cell>
          <cell r="X44">
            <v>200</v>
          </cell>
          <cell r="Y44">
            <v>8.297918377800741</v>
          </cell>
          <cell r="Z44">
            <v>0.55014415677320061</v>
          </cell>
          <cell r="AD44">
            <v>0</v>
          </cell>
          <cell r="AE44">
            <v>48.566800000000001</v>
          </cell>
          <cell r="AF44">
            <v>96.305599999999998</v>
          </cell>
          <cell r="AG44">
            <v>203.8092</v>
          </cell>
          <cell r="AH44">
            <v>213.005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484</v>
          </cell>
          <cell r="D45">
            <v>2893</v>
          </cell>
          <cell r="E45">
            <v>1333</v>
          </cell>
          <cell r="F45">
            <v>477</v>
          </cell>
          <cell r="G45">
            <v>0</v>
          </cell>
          <cell r="H45">
            <v>0.4</v>
          </cell>
          <cell r="I45">
            <v>35</v>
          </cell>
          <cell r="J45">
            <v>1392</v>
          </cell>
          <cell r="K45">
            <v>-59</v>
          </cell>
          <cell r="L45">
            <v>300</v>
          </cell>
          <cell r="M45">
            <v>100</v>
          </cell>
          <cell r="N45">
            <v>300</v>
          </cell>
          <cell r="O45">
            <v>300</v>
          </cell>
          <cell r="P45">
            <v>250</v>
          </cell>
          <cell r="V45">
            <v>250</v>
          </cell>
          <cell r="W45">
            <v>266.60000000000002</v>
          </cell>
          <cell r="X45">
            <v>250</v>
          </cell>
          <cell r="Y45">
            <v>8.3533383345836452</v>
          </cell>
          <cell r="Z45">
            <v>1.7891972993248311</v>
          </cell>
          <cell r="AD45">
            <v>0</v>
          </cell>
          <cell r="AE45">
            <v>213.2</v>
          </cell>
          <cell r="AF45">
            <v>239.4</v>
          </cell>
          <cell r="AG45">
            <v>292.8</v>
          </cell>
          <cell r="AH45">
            <v>227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803</v>
          </cell>
          <cell r="D46">
            <v>8172</v>
          </cell>
          <cell r="E46">
            <v>3367</v>
          </cell>
          <cell r="F46">
            <v>1607</v>
          </cell>
          <cell r="G46" t="str">
            <v>оконч</v>
          </cell>
          <cell r="H46">
            <v>0.4</v>
          </cell>
          <cell r="I46">
            <v>40</v>
          </cell>
          <cell r="J46">
            <v>3435</v>
          </cell>
          <cell r="K46">
            <v>-68</v>
          </cell>
          <cell r="L46">
            <v>700</v>
          </cell>
          <cell r="M46">
            <v>350</v>
          </cell>
          <cell r="N46">
            <v>700</v>
          </cell>
          <cell r="O46">
            <v>700</v>
          </cell>
          <cell r="P46">
            <v>400</v>
          </cell>
          <cell r="V46">
            <v>600</v>
          </cell>
          <cell r="W46">
            <v>673.4</v>
          </cell>
          <cell r="X46">
            <v>600</v>
          </cell>
          <cell r="Y46">
            <v>8.4006534006534004</v>
          </cell>
          <cell r="Z46">
            <v>2.3863973863973866</v>
          </cell>
          <cell r="AD46">
            <v>0</v>
          </cell>
          <cell r="AE46">
            <v>576</v>
          </cell>
          <cell r="AF46">
            <v>721.4</v>
          </cell>
          <cell r="AG46">
            <v>722</v>
          </cell>
          <cell r="AH46">
            <v>664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35.561</v>
          </cell>
          <cell r="D47">
            <v>263.18599999999998</v>
          </cell>
          <cell r="E47">
            <v>189.601</v>
          </cell>
          <cell r="F47">
            <v>109.146</v>
          </cell>
          <cell r="G47" t="str">
            <v>лид, я</v>
          </cell>
          <cell r="H47">
            <v>1</v>
          </cell>
          <cell r="I47">
            <v>40</v>
          </cell>
          <cell r="J47">
            <v>204.88200000000001</v>
          </cell>
          <cell r="K47">
            <v>-15.281000000000006</v>
          </cell>
          <cell r="L47">
            <v>30</v>
          </cell>
          <cell r="M47">
            <v>0</v>
          </cell>
          <cell r="N47">
            <v>0</v>
          </cell>
          <cell r="O47">
            <v>30</v>
          </cell>
          <cell r="P47">
            <v>50</v>
          </cell>
          <cell r="V47">
            <v>70</v>
          </cell>
          <cell r="W47">
            <v>37.920200000000001</v>
          </cell>
          <cell r="X47">
            <v>30</v>
          </cell>
          <cell r="Y47">
            <v>8.4162530788339733</v>
          </cell>
          <cell r="Z47">
            <v>2.8783076038628486</v>
          </cell>
          <cell r="AD47">
            <v>0</v>
          </cell>
          <cell r="AE47">
            <v>40.013600000000004</v>
          </cell>
          <cell r="AF47">
            <v>33.407200000000003</v>
          </cell>
          <cell r="AG47">
            <v>39.221600000000002</v>
          </cell>
          <cell r="AH47">
            <v>49.854999999999997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232.07900000000001</v>
          </cell>
          <cell r="D48">
            <v>823.94399999999996</v>
          </cell>
          <cell r="E48">
            <v>689.24800000000005</v>
          </cell>
          <cell r="F48">
            <v>356.18400000000003</v>
          </cell>
          <cell r="G48" t="str">
            <v>ткмай</v>
          </cell>
          <cell r="H48">
            <v>1</v>
          </cell>
          <cell r="I48">
            <v>40</v>
          </cell>
          <cell r="J48">
            <v>696.37099999999998</v>
          </cell>
          <cell r="K48">
            <v>-7.1229999999999336</v>
          </cell>
          <cell r="L48">
            <v>70</v>
          </cell>
          <cell r="M48">
            <v>50</v>
          </cell>
          <cell r="N48">
            <v>100</v>
          </cell>
          <cell r="O48">
            <v>150</v>
          </cell>
          <cell r="P48">
            <v>100</v>
          </cell>
          <cell r="V48">
            <v>200</v>
          </cell>
          <cell r="W48">
            <v>137.84960000000001</v>
          </cell>
          <cell r="X48">
            <v>140</v>
          </cell>
          <cell r="Y48">
            <v>8.4598286828543561</v>
          </cell>
          <cell r="Z48">
            <v>2.5838595106550906</v>
          </cell>
          <cell r="AD48">
            <v>0</v>
          </cell>
          <cell r="AE48">
            <v>130.191</v>
          </cell>
          <cell r="AF48">
            <v>154.7628</v>
          </cell>
          <cell r="AG48">
            <v>137.62700000000001</v>
          </cell>
          <cell r="AH48">
            <v>147.56399999999999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487</v>
          </cell>
          <cell r="D49">
            <v>3123</v>
          </cell>
          <cell r="E49">
            <v>1503</v>
          </cell>
          <cell r="F49">
            <v>451</v>
          </cell>
          <cell r="G49" t="str">
            <v>лид, я</v>
          </cell>
          <cell r="H49">
            <v>0.35</v>
          </cell>
          <cell r="I49">
            <v>40</v>
          </cell>
          <cell r="J49">
            <v>1554</v>
          </cell>
          <cell r="K49">
            <v>-51</v>
          </cell>
          <cell r="L49">
            <v>300</v>
          </cell>
          <cell r="M49">
            <v>250</v>
          </cell>
          <cell r="N49">
            <v>300</v>
          </cell>
          <cell r="O49">
            <v>300</v>
          </cell>
          <cell r="P49">
            <v>300</v>
          </cell>
          <cell r="V49">
            <v>350</v>
          </cell>
          <cell r="W49">
            <v>300.60000000000002</v>
          </cell>
          <cell r="X49">
            <v>300</v>
          </cell>
          <cell r="Y49">
            <v>8.4863606121091149</v>
          </cell>
          <cell r="Z49">
            <v>1.5003326679973386</v>
          </cell>
          <cell r="AD49">
            <v>0</v>
          </cell>
          <cell r="AE49">
            <v>270.60000000000002</v>
          </cell>
          <cell r="AF49">
            <v>322.2</v>
          </cell>
          <cell r="AG49">
            <v>323.60000000000002</v>
          </cell>
          <cell r="AH49">
            <v>278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979</v>
          </cell>
          <cell r="D50">
            <v>4803</v>
          </cell>
          <cell r="E50">
            <v>2973</v>
          </cell>
          <cell r="F50">
            <v>2136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2348</v>
          </cell>
          <cell r="K50">
            <v>625</v>
          </cell>
          <cell r="L50">
            <v>600</v>
          </cell>
          <cell r="M50">
            <v>0</v>
          </cell>
          <cell r="N50">
            <v>0</v>
          </cell>
          <cell r="O50">
            <v>600</v>
          </cell>
          <cell r="P50">
            <v>500</v>
          </cell>
          <cell r="V50">
            <v>600</v>
          </cell>
          <cell r="W50">
            <v>594.6</v>
          </cell>
          <cell r="X50">
            <v>600</v>
          </cell>
          <cell r="Y50">
            <v>8.4695593676421126</v>
          </cell>
          <cell r="Z50">
            <v>3.5923309788092834</v>
          </cell>
          <cell r="AD50">
            <v>0</v>
          </cell>
          <cell r="AE50">
            <v>552.6</v>
          </cell>
          <cell r="AF50">
            <v>690.8</v>
          </cell>
          <cell r="AG50">
            <v>680.4</v>
          </cell>
          <cell r="AH50">
            <v>477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624</v>
          </cell>
          <cell r="D51">
            <v>3715</v>
          </cell>
          <cell r="E51">
            <v>1834</v>
          </cell>
          <cell r="F51">
            <v>674</v>
          </cell>
          <cell r="G51">
            <v>0</v>
          </cell>
          <cell r="H51">
            <v>0.4</v>
          </cell>
          <cell r="I51">
            <v>35</v>
          </cell>
          <cell r="J51">
            <v>1880</v>
          </cell>
          <cell r="K51">
            <v>-46</v>
          </cell>
          <cell r="L51">
            <v>300</v>
          </cell>
          <cell r="M51">
            <v>180</v>
          </cell>
          <cell r="N51">
            <v>300</v>
          </cell>
          <cell r="O51">
            <v>400</v>
          </cell>
          <cell r="P51">
            <v>500</v>
          </cell>
          <cell r="V51">
            <v>300</v>
          </cell>
          <cell r="W51">
            <v>366.8</v>
          </cell>
          <cell r="X51">
            <v>400</v>
          </cell>
          <cell r="Y51">
            <v>8.3260632497273708</v>
          </cell>
          <cell r="Z51">
            <v>1.837513631406761</v>
          </cell>
          <cell r="AD51">
            <v>0</v>
          </cell>
          <cell r="AE51">
            <v>336.8</v>
          </cell>
          <cell r="AF51">
            <v>385.2</v>
          </cell>
          <cell r="AG51">
            <v>361.2</v>
          </cell>
          <cell r="AH51">
            <v>279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546.71900000000005</v>
          </cell>
          <cell r="D52">
            <v>142.71100000000001</v>
          </cell>
          <cell r="E52">
            <v>374.19400000000002</v>
          </cell>
          <cell r="F52">
            <v>309.85899999999998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373.178</v>
          </cell>
          <cell r="K52">
            <v>1.0160000000000196</v>
          </cell>
          <cell r="L52">
            <v>50</v>
          </cell>
          <cell r="M52">
            <v>0</v>
          </cell>
          <cell r="N52">
            <v>100</v>
          </cell>
          <cell r="O52">
            <v>0</v>
          </cell>
          <cell r="P52">
            <v>50</v>
          </cell>
          <cell r="V52">
            <v>60</v>
          </cell>
          <cell r="W52">
            <v>74.838800000000006</v>
          </cell>
          <cell r="X52">
            <v>70</v>
          </cell>
          <cell r="Y52">
            <v>8.5498297674468304</v>
          </cell>
          <cell r="Z52">
            <v>4.1403523306092556</v>
          </cell>
          <cell r="AD52">
            <v>0</v>
          </cell>
          <cell r="AE52">
            <v>126.0812</v>
          </cell>
          <cell r="AF52">
            <v>95.709000000000003</v>
          </cell>
          <cell r="AG52">
            <v>72.792200000000008</v>
          </cell>
          <cell r="AH52">
            <v>60.944000000000003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1036.883</v>
          </cell>
          <cell r="D53">
            <v>2089.4369999999999</v>
          </cell>
          <cell r="E53">
            <v>1578.413</v>
          </cell>
          <cell r="F53">
            <v>1518.6569999999999</v>
          </cell>
          <cell r="G53" t="str">
            <v>н</v>
          </cell>
          <cell r="H53">
            <v>1</v>
          </cell>
          <cell r="I53">
            <v>50</v>
          </cell>
          <cell r="J53">
            <v>1629.509</v>
          </cell>
          <cell r="K53">
            <v>-51.096000000000004</v>
          </cell>
          <cell r="L53">
            <v>300</v>
          </cell>
          <cell r="M53">
            <v>0</v>
          </cell>
          <cell r="N53">
            <v>0</v>
          </cell>
          <cell r="O53">
            <v>350</v>
          </cell>
          <cell r="P53">
            <v>200</v>
          </cell>
          <cell r="V53">
            <v>200</v>
          </cell>
          <cell r="W53">
            <v>315.68259999999998</v>
          </cell>
          <cell r="X53">
            <v>220</v>
          </cell>
          <cell r="Y53">
            <v>8.8337367976568881</v>
          </cell>
          <cell r="Z53">
            <v>4.8107086041485978</v>
          </cell>
          <cell r="AD53">
            <v>0</v>
          </cell>
          <cell r="AE53">
            <v>215.33679999999998</v>
          </cell>
          <cell r="AF53">
            <v>376.10219999999998</v>
          </cell>
          <cell r="AG53">
            <v>320.44140000000004</v>
          </cell>
          <cell r="AH53">
            <v>242.83099999999999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24.263999999999999</v>
          </cell>
          <cell r="D54">
            <v>23.766999999999999</v>
          </cell>
          <cell r="E54">
            <v>29.992000000000001</v>
          </cell>
          <cell r="F54">
            <v>18.039000000000001</v>
          </cell>
          <cell r="G54">
            <v>0</v>
          </cell>
          <cell r="H54">
            <v>1</v>
          </cell>
          <cell r="I54">
            <v>50</v>
          </cell>
          <cell r="J54">
            <v>37.4</v>
          </cell>
          <cell r="K54">
            <v>-7.4079999999999977</v>
          </cell>
          <cell r="L54">
            <v>0</v>
          </cell>
          <cell r="M54">
            <v>20</v>
          </cell>
          <cell r="N54">
            <v>20</v>
          </cell>
          <cell r="O54">
            <v>0</v>
          </cell>
          <cell r="P54">
            <v>0</v>
          </cell>
          <cell r="W54">
            <v>5.9984000000000002</v>
          </cell>
          <cell r="Y54">
            <v>9.6757468658308881</v>
          </cell>
          <cell r="Z54">
            <v>3.0073019471859164</v>
          </cell>
          <cell r="AD54">
            <v>0</v>
          </cell>
          <cell r="AE54">
            <v>3.6101999999999999</v>
          </cell>
          <cell r="AF54">
            <v>2.4047999999999998</v>
          </cell>
          <cell r="AG54">
            <v>4.7671999999999999</v>
          </cell>
          <cell r="AH54">
            <v>2.96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911.83500000000004</v>
          </cell>
          <cell r="D55">
            <v>7600.3519999999999</v>
          </cell>
          <cell r="E55">
            <v>5888.4110000000001</v>
          </cell>
          <cell r="F55">
            <v>2564.5540000000001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5775.6360000000004</v>
          </cell>
          <cell r="K55">
            <v>112.77499999999964</v>
          </cell>
          <cell r="L55">
            <v>1450</v>
          </cell>
          <cell r="M55">
            <v>900</v>
          </cell>
          <cell r="N55">
            <v>1200</v>
          </cell>
          <cell r="O55">
            <v>1300</v>
          </cell>
          <cell r="P55">
            <v>0</v>
          </cell>
          <cell r="V55">
            <v>1300</v>
          </cell>
          <cell r="W55">
            <v>1177.6822</v>
          </cell>
          <cell r="X55">
            <v>1200</v>
          </cell>
          <cell r="Y55">
            <v>8.418700732676438</v>
          </cell>
          <cell r="Z55">
            <v>2.1776282260188702</v>
          </cell>
          <cell r="AD55">
            <v>0</v>
          </cell>
          <cell r="AE55">
            <v>685.70759999999996</v>
          </cell>
          <cell r="AF55">
            <v>1050.6446000000001</v>
          </cell>
          <cell r="AG55">
            <v>1194.9936</v>
          </cell>
          <cell r="AH55">
            <v>1361.884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2933</v>
          </cell>
          <cell r="D56">
            <v>14370</v>
          </cell>
          <cell r="E56">
            <v>7434</v>
          </cell>
          <cell r="F56">
            <v>3185</v>
          </cell>
          <cell r="G56" t="str">
            <v>бонмай</v>
          </cell>
          <cell r="H56">
            <v>0.45</v>
          </cell>
          <cell r="I56">
            <v>50</v>
          </cell>
          <cell r="J56">
            <v>4685</v>
          </cell>
          <cell r="K56">
            <v>2749</v>
          </cell>
          <cell r="L56">
            <v>1200</v>
          </cell>
          <cell r="M56">
            <v>300</v>
          </cell>
          <cell r="N56">
            <v>1000</v>
          </cell>
          <cell r="O56">
            <v>1300</v>
          </cell>
          <cell r="P56">
            <v>1000</v>
          </cell>
          <cell r="V56">
            <v>900</v>
          </cell>
          <cell r="W56">
            <v>1186.8</v>
          </cell>
          <cell r="X56">
            <v>1100</v>
          </cell>
          <cell r="Y56">
            <v>8.4133805190428053</v>
          </cell>
          <cell r="Z56">
            <v>2.6836872261543649</v>
          </cell>
          <cell r="AD56">
            <v>1500</v>
          </cell>
          <cell r="AE56">
            <v>1443.4</v>
          </cell>
          <cell r="AF56">
            <v>1448.8</v>
          </cell>
          <cell r="AG56">
            <v>1346.8</v>
          </cell>
          <cell r="AH56">
            <v>668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1723</v>
          </cell>
          <cell r="D57">
            <v>5050</v>
          </cell>
          <cell r="E57">
            <v>4356</v>
          </cell>
          <cell r="F57">
            <v>2298</v>
          </cell>
          <cell r="G57" t="str">
            <v>акяб</v>
          </cell>
          <cell r="H57">
            <v>0.45</v>
          </cell>
          <cell r="I57">
            <v>50</v>
          </cell>
          <cell r="J57">
            <v>4467</v>
          </cell>
          <cell r="K57">
            <v>-111</v>
          </cell>
          <cell r="L57">
            <v>900</v>
          </cell>
          <cell r="M57">
            <v>200</v>
          </cell>
          <cell r="N57">
            <v>800</v>
          </cell>
          <cell r="O57">
            <v>1000</v>
          </cell>
          <cell r="P57">
            <v>800</v>
          </cell>
          <cell r="V57">
            <v>500</v>
          </cell>
          <cell r="W57">
            <v>871.2</v>
          </cell>
          <cell r="X57">
            <v>800</v>
          </cell>
          <cell r="Y57">
            <v>8.3769513314967856</v>
          </cell>
          <cell r="Z57">
            <v>2.6377410468319558</v>
          </cell>
          <cell r="AD57">
            <v>0</v>
          </cell>
          <cell r="AE57">
            <v>973.6</v>
          </cell>
          <cell r="AF57">
            <v>1061</v>
          </cell>
          <cell r="AG57">
            <v>995.6</v>
          </cell>
          <cell r="AH57">
            <v>918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676</v>
          </cell>
          <cell r="D58">
            <v>1532</v>
          </cell>
          <cell r="E58">
            <v>1361</v>
          </cell>
          <cell r="F58">
            <v>815</v>
          </cell>
          <cell r="G58">
            <v>0</v>
          </cell>
          <cell r="H58">
            <v>0.45</v>
          </cell>
          <cell r="I58">
            <v>50</v>
          </cell>
          <cell r="J58">
            <v>1373</v>
          </cell>
          <cell r="K58">
            <v>-12</v>
          </cell>
          <cell r="L58">
            <v>300</v>
          </cell>
          <cell r="M58">
            <v>50</v>
          </cell>
          <cell r="N58">
            <v>250</v>
          </cell>
          <cell r="O58">
            <v>300</v>
          </cell>
          <cell r="P58">
            <v>0</v>
          </cell>
          <cell r="V58">
            <v>300</v>
          </cell>
          <cell r="W58">
            <v>272.2</v>
          </cell>
          <cell r="X58">
            <v>280</v>
          </cell>
          <cell r="Y58">
            <v>8.4313005143277007</v>
          </cell>
          <cell r="Z58">
            <v>2.994121969140338</v>
          </cell>
          <cell r="AD58">
            <v>0</v>
          </cell>
          <cell r="AE58">
            <v>434.8</v>
          </cell>
          <cell r="AF58">
            <v>356.6</v>
          </cell>
          <cell r="AG58">
            <v>321.60000000000002</v>
          </cell>
          <cell r="AH58">
            <v>293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87</v>
          </cell>
          <cell r="D59">
            <v>884</v>
          </cell>
          <cell r="E59">
            <v>392</v>
          </cell>
          <cell r="F59">
            <v>179</v>
          </cell>
          <cell r="G59">
            <v>0</v>
          </cell>
          <cell r="H59">
            <v>0.4</v>
          </cell>
          <cell r="I59">
            <v>40</v>
          </cell>
          <cell r="J59">
            <v>471</v>
          </cell>
          <cell r="K59">
            <v>-79</v>
          </cell>
          <cell r="L59">
            <v>100</v>
          </cell>
          <cell r="M59">
            <v>0</v>
          </cell>
          <cell r="N59">
            <v>100</v>
          </cell>
          <cell r="O59">
            <v>80</v>
          </cell>
          <cell r="P59">
            <v>100</v>
          </cell>
          <cell r="V59">
            <v>30</v>
          </cell>
          <cell r="W59">
            <v>78.400000000000006</v>
          </cell>
          <cell r="X59">
            <v>80</v>
          </cell>
          <cell r="Y59">
            <v>8.533163265306122</v>
          </cell>
          <cell r="Z59">
            <v>2.2831632653061225</v>
          </cell>
          <cell r="AD59">
            <v>0</v>
          </cell>
          <cell r="AE59">
            <v>76</v>
          </cell>
          <cell r="AF59">
            <v>77</v>
          </cell>
          <cell r="AG59">
            <v>81.599999999999994</v>
          </cell>
          <cell r="AH59">
            <v>71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83</v>
          </cell>
          <cell r="D60">
            <v>795</v>
          </cell>
          <cell r="E60">
            <v>396</v>
          </cell>
          <cell r="F60">
            <v>173</v>
          </cell>
          <cell r="G60">
            <v>0</v>
          </cell>
          <cell r="H60">
            <v>0.4</v>
          </cell>
          <cell r="I60">
            <v>40</v>
          </cell>
          <cell r="J60">
            <v>439</v>
          </cell>
          <cell r="K60">
            <v>-43</v>
          </cell>
          <cell r="L60">
            <v>90</v>
          </cell>
          <cell r="M60">
            <v>0</v>
          </cell>
          <cell r="N60">
            <v>100</v>
          </cell>
          <cell r="O60">
            <v>70</v>
          </cell>
          <cell r="P60">
            <v>140</v>
          </cell>
          <cell r="V60">
            <v>30</v>
          </cell>
          <cell r="W60">
            <v>79.2</v>
          </cell>
          <cell r="X60">
            <v>70</v>
          </cell>
          <cell r="Y60">
            <v>8.4974747474747474</v>
          </cell>
          <cell r="Z60">
            <v>2.1843434343434343</v>
          </cell>
          <cell r="AD60">
            <v>0</v>
          </cell>
          <cell r="AE60">
            <v>77.400000000000006</v>
          </cell>
          <cell r="AF60">
            <v>69.2</v>
          </cell>
          <cell r="AG60">
            <v>83</v>
          </cell>
          <cell r="AH60">
            <v>44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317.923</v>
          </cell>
          <cell r="D61">
            <v>1390.134</v>
          </cell>
          <cell r="E61">
            <v>989.28200000000004</v>
          </cell>
          <cell r="F61">
            <v>708.447</v>
          </cell>
          <cell r="G61" t="str">
            <v>ткмай</v>
          </cell>
          <cell r="H61">
            <v>1</v>
          </cell>
          <cell r="I61">
            <v>50</v>
          </cell>
          <cell r="J61">
            <v>993.25800000000004</v>
          </cell>
          <cell r="K61">
            <v>-3.9759999999999991</v>
          </cell>
          <cell r="L61">
            <v>250</v>
          </cell>
          <cell r="M61">
            <v>0</v>
          </cell>
          <cell r="N61">
            <v>150</v>
          </cell>
          <cell r="O61">
            <v>200</v>
          </cell>
          <cell r="P61">
            <v>200</v>
          </cell>
          <cell r="W61">
            <v>197.85640000000001</v>
          </cell>
          <cell r="X61">
            <v>250</v>
          </cell>
          <cell r="Y61">
            <v>8.8874911299305968</v>
          </cell>
          <cell r="Z61">
            <v>3.5806119994096726</v>
          </cell>
          <cell r="AD61">
            <v>0</v>
          </cell>
          <cell r="AE61">
            <v>208.82220000000001</v>
          </cell>
          <cell r="AF61">
            <v>231.65639999999999</v>
          </cell>
          <cell r="AG61">
            <v>234.137</v>
          </cell>
          <cell r="AH61">
            <v>212.6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704</v>
          </cell>
          <cell r="D62">
            <v>520</v>
          </cell>
          <cell r="E62">
            <v>783</v>
          </cell>
          <cell r="F62">
            <v>392</v>
          </cell>
          <cell r="G62">
            <v>0</v>
          </cell>
          <cell r="H62">
            <v>0.1</v>
          </cell>
          <cell r="I62">
            <v>730</v>
          </cell>
          <cell r="J62">
            <v>809</v>
          </cell>
          <cell r="K62">
            <v>-26</v>
          </cell>
          <cell r="L62">
            <v>500</v>
          </cell>
          <cell r="M62">
            <v>0</v>
          </cell>
          <cell r="N62">
            <v>0</v>
          </cell>
          <cell r="O62">
            <v>500</v>
          </cell>
          <cell r="P62">
            <v>1000</v>
          </cell>
          <cell r="W62">
            <v>156.6</v>
          </cell>
          <cell r="Y62">
            <v>15.274584929757344</v>
          </cell>
          <cell r="Z62">
            <v>2.5031928480204342</v>
          </cell>
          <cell r="AD62">
            <v>0</v>
          </cell>
          <cell r="AE62">
            <v>94.4</v>
          </cell>
          <cell r="AF62">
            <v>130.4</v>
          </cell>
          <cell r="AG62">
            <v>138.6</v>
          </cell>
          <cell r="AH62">
            <v>99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902.86500000000001</v>
          </cell>
          <cell r="D63">
            <v>17.690999999999999</v>
          </cell>
          <cell r="E63">
            <v>429.74400000000003</v>
          </cell>
          <cell r="F63">
            <v>480.13299999999998</v>
          </cell>
          <cell r="G63">
            <v>0</v>
          </cell>
          <cell r="H63">
            <v>1</v>
          </cell>
          <cell r="I63">
            <v>50</v>
          </cell>
          <cell r="J63">
            <v>438.99900000000002</v>
          </cell>
          <cell r="K63">
            <v>-9.2549999999999955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W63">
            <v>85.948800000000006</v>
          </cell>
          <cell r="Y63">
            <v>5.5862676384079819</v>
          </cell>
          <cell r="Z63">
            <v>5.5862676384079819</v>
          </cell>
          <cell r="AD63">
            <v>0</v>
          </cell>
          <cell r="AE63">
            <v>177.19839999999999</v>
          </cell>
          <cell r="AF63">
            <v>60.947600000000001</v>
          </cell>
          <cell r="AG63">
            <v>72.574399999999997</v>
          </cell>
          <cell r="AH63">
            <v>77.447999999999993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1210</v>
          </cell>
          <cell r="D64">
            <v>4516</v>
          </cell>
          <cell r="E64">
            <v>4043</v>
          </cell>
          <cell r="F64">
            <v>1634</v>
          </cell>
          <cell r="G64">
            <v>0</v>
          </cell>
          <cell r="H64">
            <v>0.4</v>
          </cell>
          <cell r="I64">
            <v>40</v>
          </cell>
          <cell r="J64">
            <v>4072</v>
          </cell>
          <cell r="K64">
            <v>-29</v>
          </cell>
          <cell r="L64">
            <v>700</v>
          </cell>
          <cell r="M64">
            <v>200</v>
          </cell>
          <cell r="N64">
            <v>700</v>
          </cell>
          <cell r="O64">
            <v>800</v>
          </cell>
          <cell r="P64">
            <v>800</v>
          </cell>
          <cell r="V64">
            <v>1100</v>
          </cell>
          <cell r="W64">
            <v>808.6</v>
          </cell>
          <cell r="X64">
            <v>850</v>
          </cell>
          <cell r="Y64">
            <v>8.3898095473658181</v>
          </cell>
          <cell r="Z64">
            <v>2.0207766510017313</v>
          </cell>
          <cell r="AD64">
            <v>0</v>
          </cell>
          <cell r="AE64">
            <v>749.6</v>
          </cell>
          <cell r="AF64">
            <v>852</v>
          </cell>
          <cell r="AG64">
            <v>839.6</v>
          </cell>
          <cell r="AH64">
            <v>824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1093</v>
          </cell>
          <cell r="D65">
            <v>4227</v>
          </cell>
          <cell r="E65">
            <v>3483</v>
          </cell>
          <cell r="F65">
            <v>1758</v>
          </cell>
          <cell r="G65">
            <v>0</v>
          </cell>
          <cell r="H65">
            <v>0.4</v>
          </cell>
          <cell r="I65">
            <v>40</v>
          </cell>
          <cell r="J65">
            <v>3542</v>
          </cell>
          <cell r="K65">
            <v>-59</v>
          </cell>
          <cell r="L65">
            <v>700</v>
          </cell>
          <cell r="M65">
            <v>0</v>
          </cell>
          <cell r="N65">
            <v>500</v>
          </cell>
          <cell r="O65">
            <v>700</v>
          </cell>
          <cell r="P65">
            <v>500</v>
          </cell>
          <cell r="V65">
            <v>1000</v>
          </cell>
          <cell r="W65">
            <v>696.6</v>
          </cell>
          <cell r="X65">
            <v>700</v>
          </cell>
          <cell r="Y65">
            <v>8.4094171691070905</v>
          </cell>
          <cell r="Z65">
            <v>2.5236864771748491</v>
          </cell>
          <cell r="AD65">
            <v>0</v>
          </cell>
          <cell r="AE65">
            <v>667.8</v>
          </cell>
          <cell r="AF65">
            <v>773.2</v>
          </cell>
          <cell r="AG65">
            <v>778.8</v>
          </cell>
          <cell r="AH65">
            <v>754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394.91</v>
          </cell>
          <cell r="D66">
            <v>558.38800000000003</v>
          </cell>
          <cell r="E66">
            <v>683.601</v>
          </cell>
          <cell r="F66">
            <v>264.18</v>
          </cell>
          <cell r="G66" t="str">
            <v>ябл</v>
          </cell>
          <cell r="H66">
            <v>1</v>
          </cell>
          <cell r="I66">
            <v>40</v>
          </cell>
          <cell r="J66">
            <v>615.524</v>
          </cell>
          <cell r="K66">
            <v>68.076999999999998</v>
          </cell>
          <cell r="L66">
            <v>120</v>
          </cell>
          <cell r="M66">
            <v>0</v>
          </cell>
          <cell r="N66">
            <v>140</v>
          </cell>
          <cell r="O66">
            <v>130</v>
          </cell>
          <cell r="P66">
            <v>150</v>
          </cell>
          <cell r="V66">
            <v>200</v>
          </cell>
          <cell r="W66">
            <v>136.72020000000001</v>
          </cell>
          <cell r="X66">
            <v>150</v>
          </cell>
          <cell r="Y66">
            <v>8.4419127531996008</v>
          </cell>
          <cell r="Z66">
            <v>1.9322675069228981</v>
          </cell>
          <cell r="AD66">
            <v>0</v>
          </cell>
          <cell r="AE66">
            <v>204.2792</v>
          </cell>
          <cell r="AF66">
            <v>165.13820000000001</v>
          </cell>
          <cell r="AG66">
            <v>135.94559999999998</v>
          </cell>
          <cell r="AH66">
            <v>141.51900000000001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31.417000000000002</v>
          </cell>
          <cell r="D67">
            <v>381.4</v>
          </cell>
          <cell r="E67">
            <v>263.48399999999998</v>
          </cell>
          <cell r="F67">
            <v>147.51599999999999</v>
          </cell>
          <cell r="G67">
            <v>0</v>
          </cell>
          <cell r="H67">
            <v>1</v>
          </cell>
          <cell r="I67">
            <v>40</v>
          </cell>
          <cell r="J67">
            <v>252.74100000000001</v>
          </cell>
          <cell r="K67">
            <v>10.742999999999967</v>
          </cell>
          <cell r="L67">
            <v>50</v>
          </cell>
          <cell r="M67">
            <v>0</v>
          </cell>
          <cell r="N67">
            <v>0</v>
          </cell>
          <cell r="O67">
            <v>50</v>
          </cell>
          <cell r="P67">
            <v>70</v>
          </cell>
          <cell r="V67">
            <v>70</v>
          </cell>
          <cell r="W67">
            <v>52.696799999999996</v>
          </cell>
          <cell r="X67">
            <v>50</v>
          </cell>
          <cell r="Y67">
            <v>8.3025155227641907</v>
          </cell>
          <cell r="Z67">
            <v>2.7993350639887051</v>
          </cell>
          <cell r="AD67">
            <v>0</v>
          </cell>
          <cell r="AE67">
            <v>50.892000000000003</v>
          </cell>
          <cell r="AF67">
            <v>47.580399999999997</v>
          </cell>
          <cell r="AG67">
            <v>56.971600000000002</v>
          </cell>
          <cell r="AH67">
            <v>52.027000000000001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261.02499999999998</v>
          </cell>
          <cell r="D68">
            <v>829.57100000000003</v>
          </cell>
          <cell r="E68">
            <v>719.30700000000002</v>
          </cell>
          <cell r="F68">
            <v>366.68200000000002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659.56899999999996</v>
          </cell>
          <cell r="K68">
            <v>59.738000000000056</v>
          </cell>
          <cell r="L68">
            <v>150</v>
          </cell>
          <cell r="M68">
            <v>0</v>
          </cell>
          <cell r="N68">
            <v>40</v>
          </cell>
          <cell r="O68">
            <v>140</v>
          </cell>
          <cell r="P68">
            <v>100</v>
          </cell>
          <cell r="V68">
            <v>260</v>
          </cell>
          <cell r="W68">
            <v>143.8614</v>
          </cell>
          <cell r="X68">
            <v>150</v>
          </cell>
          <cell r="Y68">
            <v>8.3878093776370868</v>
          </cell>
          <cell r="Z68">
            <v>2.5488560517275656</v>
          </cell>
          <cell r="AD68">
            <v>0</v>
          </cell>
          <cell r="AE68">
            <v>120.7406</v>
          </cell>
          <cell r="AF68">
            <v>158.24520000000001</v>
          </cell>
          <cell r="AG68">
            <v>157.5222</v>
          </cell>
          <cell r="AH68">
            <v>216.143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152.083</v>
          </cell>
          <cell r="D69">
            <v>305.87</v>
          </cell>
          <cell r="E69">
            <v>337.62200000000001</v>
          </cell>
          <cell r="F69">
            <v>114.34699999999999</v>
          </cell>
          <cell r="G69">
            <v>0</v>
          </cell>
          <cell r="H69">
            <v>1</v>
          </cell>
          <cell r="I69">
            <v>40</v>
          </cell>
          <cell r="J69">
            <v>360.69099999999997</v>
          </cell>
          <cell r="K69">
            <v>-23.06899999999996</v>
          </cell>
          <cell r="L69">
            <v>50</v>
          </cell>
          <cell r="M69">
            <v>80</v>
          </cell>
          <cell r="N69">
            <v>60</v>
          </cell>
          <cell r="O69">
            <v>70</v>
          </cell>
          <cell r="P69">
            <v>110</v>
          </cell>
          <cell r="V69">
            <v>20</v>
          </cell>
          <cell r="W69">
            <v>67.5244</v>
          </cell>
          <cell r="X69">
            <v>70</v>
          </cell>
          <cell r="Y69">
            <v>8.5057697661882212</v>
          </cell>
          <cell r="Z69">
            <v>1.693417490566373</v>
          </cell>
          <cell r="AD69">
            <v>0</v>
          </cell>
          <cell r="AE69">
            <v>59.396400000000007</v>
          </cell>
          <cell r="AF69">
            <v>70.030600000000007</v>
          </cell>
          <cell r="AG69">
            <v>63.776800000000001</v>
          </cell>
          <cell r="AH69">
            <v>39.603999999999999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131</v>
          </cell>
          <cell r="D70">
            <v>197</v>
          </cell>
          <cell r="E70">
            <v>164</v>
          </cell>
          <cell r="F70">
            <v>68</v>
          </cell>
          <cell r="G70" t="str">
            <v>дк</v>
          </cell>
          <cell r="H70">
            <v>0.6</v>
          </cell>
          <cell r="I70">
            <v>60</v>
          </cell>
          <cell r="J70">
            <v>169</v>
          </cell>
          <cell r="K70">
            <v>-5</v>
          </cell>
          <cell r="L70">
            <v>30</v>
          </cell>
          <cell r="M70">
            <v>0</v>
          </cell>
          <cell r="N70">
            <v>20</v>
          </cell>
          <cell r="O70">
            <v>30</v>
          </cell>
          <cell r="P70">
            <v>60</v>
          </cell>
          <cell r="V70">
            <v>30</v>
          </cell>
          <cell r="W70">
            <v>32.799999999999997</v>
          </cell>
          <cell r="X70">
            <v>40</v>
          </cell>
          <cell r="Y70">
            <v>8.4756097560975618</v>
          </cell>
          <cell r="Z70">
            <v>2.0731707317073171</v>
          </cell>
          <cell r="AD70">
            <v>0</v>
          </cell>
          <cell r="AE70">
            <v>34</v>
          </cell>
          <cell r="AF70">
            <v>37</v>
          </cell>
          <cell r="AG70">
            <v>26.8</v>
          </cell>
          <cell r="AH70">
            <v>33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109</v>
          </cell>
          <cell r="D71">
            <v>913</v>
          </cell>
          <cell r="E71">
            <v>404</v>
          </cell>
          <cell r="F71">
            <v>317</v>
          </cell>
          <cell r="G71" t="str">
            <v>ябл</v>
          </cell>
          <cell r="H71">
            <v>0.6</v>
          </cell>
          <cell r="I71">
            <v>60</v>
          </cell>
          <cell r="J71">
            <v>400</v>
          </cell>
          <cell r="K71">
            <v>4</v>
          </cell>
          <cell r="L71">
            <v>100</v>
          </cell>
          <cell r="M71">
            <v>0</v>
          </cell>
          <cell r="N71">
            <v>0</v>
          </cell>
          <cell r="O71">
            <v>80</v>
          </cell>
          <cell r="P71">
            <v>0</v>
          </cell>
          <cell r="V71">
            <v>100</v>
          </cell>
          <cell r="W71">
            <v>80.8</v>
          </cell>
          <cell r="X71">
            <v>90</v>
          </cell>
          <cell r="Y71">
            <v>8.5024752475247531</v>
          </cell>
          <cell r="Z71">
            <v>3.9232673267326734</v>
          </cell>
          <cell r="AD71">
            <v>0</v>
          </cell>
          <cell r="AE71">
            <v>70</v>
          </cell>
          <cell r="AF71">
            <v>94.2</v>
          </cell>
          <cell r="AG71">
            <v>104</v>
          </cell>
          <cell r="AH71">
            <v>100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198</v>
          </cell>
          <cell r="D72">
            <v>1355</v>
          </cell>
          <cell r="E72">
            <v>592</v>
          </cell>
          <cell r="F72">
            <v>431</v>
          </cell>
          <cell r="G72" t="str">
            <v>ябл</v>
          </cell>
          <cell r="H72">
            <v>0.6</v>
          </cell>
          <cell r="I72">
            <v>60</v>
          </cell>
          <cell r="J72">
            <v>597</v>
          </cell>
          <cell r="K72">
            <v>-5</v>
          </cell>
          <cell r="L72">
            <v>130</v>
          </cell>
          <cell r="M72">
            <v>0</v>
          </cell>
          <cell r="N72">
            <v>0</v>
          </cell>
          <cell r="O72">
            <v>110</v>
          </cell>
          <cell r="P72">
            <v>0</v>
          </cell>
          <cell r="V72">
            <v>210</v>
          </cell>
          <cell r="W72">
            <v>118.4</v>
          </cell>
          <cell r="X72">
            <v>120</v>
          </cell>
          <cell r="Y72">
            <v>8.4543918918918912</v>
          </cell>
          <cell r="Z72">
            <v>3.6402027027027026</v>
          </cell>
          <cell r="AD72">
            <v>0</v>
          </cell>
          <cell r="AE72">
            <v>117</v>
          </cell>
          <cell r="AF72">
            <v>131.19999999999999</v>
          </cell>
          <cell r="AG72">
            <v>148.6</v>
          </cell>
          <cell r="AH72">
            <v>135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62.179000000000002</v>
          </cell>
          <cell r="D73">
            <v>327.8</v>
          </cell>
          <cell r="E73">
            <v>238.739</v>
          </cell>
          <cell r="F73">
            <v>144.18799999999999</v>
          </cell>
          <cell r="G73">
            <v>0</v>
          </cell>
          <cell r="H73">
            <v>1</v>
          </cell>
          <cell r="I73">
            <v>30</v>
          </cell>
          <cell r="J73">
            <v>248.773</v>
          </cell>
          <cell r="K73">
            <v>-10.033999999999992</v>
          </cell>
          <cell r="L73">
            <v>40</v>
          </cell>
          <cell r="M73">
            <v>30</v>
          </cell>
          <cell r="N73">
            <v>30</v>
          </cell>
          <cell r="O73">
            <v>40</v>
          </cell>
          <cell r="P73">
            <v>40</v>
          </cell>
          <cell r="V73">
            <v>20</v>
          </cell>
          <cell r="W73">
            <v>47.747799999999998</v>
          </cell>
          <cell r="X73">
            <v>30</v>
          </cell>
          <cell r="Y73">
            <v>7.836758971093956</v>
          </cell>
          <cell r="Z73">
            <v>3.01978311042603</v>
          </cell>
          <cell r="AD73">
            <v>0</v>
          </cell>
          <cell r="AE73">
            <v>37.7346</v>
          </cell>
          <cell r="AF73">
            <v>44.8108</v>
          </cell>
          <cell r="AG73">
            <v>51.682000000000002</v>
          </cell>
          <cell r="AH73">
            <v>13.052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414</v>
          </cell>
          <cell r="D74">
            <v>1509</v>
          </cell>
          <cell r="E74">
            <v>976</v>
          </cell>
          <cell r="F74">
            <v>281</v>
          </cell>
          <cell r="G74" t="str">
            <v>ябл,дк</v>
          </cell>
          <cell r="H74">
            <v>0.6</v>
          </cell>
          <cell r="I74">
            <v>60</v>
          </cell>
          <cell r="J74">
            <v>980</v>
          </cell>
          <cell r="K74">
            <v>-4</v>
          </cell>
          <cell r="L74">
            <v>160</v>
          </cell>
          <cell r="M74">
            <v>300</v>
          </cell>
          <cell r="N74">
            <v>300</v>
          </cell>
          <cell r="O74">
            <v>200</v>
          </cell>
          <cell r="P74">
            <v>100</v>
          </cell>
          <cell r="V74">
            <v>120</v>
          </cell>
          <cell r="W74">
            <v>195.2</v>
          </cell>
          <cell r="X74">
            <v>200</v>
          </cell>
          <cell r="Y74">
            <v>8.5092213114754109</v>
          </cell>
          <cell r="Z74">
            <v>1.4395491803278688</v>
          </cell>
          <cell r="AD74">
            <v>0</v>
          </cell>
          <cell r="AE74">
            <v>160.6</v>
          </cell>
          <cell r="AF74">
            <v>202.6</v>
          </cell>
          <cell r="AG74">
            <v>181.4</v>
          </cell>
          <cell r="AH74">
            <v>217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573</v>
          </cell>
          <cell r="D75">
            <v>1804</v>
          </cell>
          <cell r="E75">
            <v>1051</v>
          </cell>
          <cell r="F75">
            <v>408</v>
          </cell>
          <cell r="G75" t="str">
            <v>ябл,дк</v>
          </cell>
          <cell r="H75">
            <v>0.6</v>
          </cell>
          <cell r="I75">
            <v>60</v>
          </cell>
          <cell r="J75">
            <v>1061</v>
          </cell>
          <cell r="K75">
            <v>-10</v>
          </cell>
          <cell r="L75">
            <v>190</v>
          </cell>
          <cell r="M75">
            <v>200</v>
          </cell>
          <cell r="N75">
            <v>250</v>
          </cell>
          <cell r="O75">
            <v>200</v>
          </cell>
          <cell r="P75">
            <v>100</v>
          </cell>
          <cell r="V75">
            <v>220</v>
          </cell>
          <cell r="W75">
            <v>210.2</v>
          </cell>
          <cell r="X75">
            <v>220</v>
          </cell>
          <cell r="Y75">
            <v>8.5061845861084677</v>
          </cell>
          <cell r="Z75">
            <v>1.9410085632730734</v>
          </cell>
          <cell r="AD75">
            <v>0</v>
          </cell>
          <cell r="AE75">
            <v>225.6</v>
          </cell>
          <cell r="AF75">
            <v>255</v>
          </cell>
          <cell r="AG75">
            <v>214.4</v>
          </cell>
          <cell r="AH75">
            <v>195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-11</v>
          </cell>
          <cell r="D76">
            <v>767</v>
          </cell>
          <cell r="E76">
            <v>616</v>
          </cell>
          <cell r="F76">
            <v>64</v>
          </cell>
          <cell r="G76">
            <v>0</v>
          </cell>
          <cell r="H76">
            <v>0.4</v>
          </cell>
          <cell r="I76" t="e">
            <v>#N/A</v>
          </cell>
          <cell r="J76">
            <v>835</v>
          </cell>
          <cell r="K76">
            <v>-219</v>
          </cell>
          <cell r="L76">
            <v>200</v>
          </cell>
          <cell r="M76">
            <v>250</v>
          </cell>
          <cell r="N76">
            <v>250</v>
          </cell>
          <cell r="O76">
            <v>250</v>
          </cell>
          <cell r="P76">
            <v>200</v>
          </cell>
          <cell r="V76">
            <v>150</v>
          </cell>
          <cell r="W76">
            <v>123.2</v>
          </cell>
          <cell r="X76">
            <v>150</v>
          </cell>
          <cell r="Y76">
            <v>12.288961038961039</v>
          </cell>
          <cell r="Z76">
            <v>0.51948051948051943</v>
          </cell>
          <cell r="AD76">
            <v>0</v>
          </cell>
          <cell r="AE76">
            <v>25.6</v>
          </cell>
          <cell r="AF76">
            <v>95</v>
          </cell>
          <cell r="AG76">
            <v>155.6</v>
          </cell>
          <cell r="AH76">
            <v>156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16</v>
          </cell>
          <cell r="D77">
            <v>785</v>
          </cell>
          <cell r="E77">
            <v>460</v>
          </cell>
          <cell r="F77">
            <v>157</v>
          </cell>
          <cell r="G77">
            <v>0</v>
          </cell>
          <cell r="H77">
            <v>0.33</v>
          </cell>
          <cell r="I77">
            <v>60</v>
          </cell>
          <cell r="J77">
            <v>898</v>
          </cell>
          <cell r="K77">
            <v>-438</v>
          </cell>
          <cell r="L77">
            <v>300</v>
          </cell>
          <cell r="M77">
            <v>200</v>
          </cell>
          <cell r="N77">
            <v>200</v>
          </cell>
          <cell r="O77">
            <v>200</v>
          </cell>
          <cell r="P77">
            <v>200</v>
          </cell>
          <cell r="W77">
            <v>92</v>
          </cell>
          <cell r="Y77">
            <v>13.663043478260869</v>
          </cell>
          <cell r="Z77">
            <v>1.7065217391304348</v>
          </cell>
          <cell r="AD77">
            <v>0</v>
          </cell>
          <cell r="AE77">
            <v>195</v>
          </cell>
          <cell r="AF77">
            <v>152.4</v>
          </cell>
          <cell r="AG77">
            <v>221.6</v>
          </cell>
          <cell r="AH77">
            <v>148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106</v>
          </cell>
          <cell r="D78">
            <v>921</v>
          </cell>
          <cell r="E78">
            <v>643</v>
          </cell>
          <cell r="F78">
            <v>365</v>
          </cell>
          <cell r="G78">
            <v>0</v>
          </cell>
          <cell r="H78">
            <v>0.35</v>
          </cell>
          <cell r="I78" t="e">
            <v>#N/A</v>
          </cell>
          <cell r="J78">
            <v>813</v>
          </cell>
          <cell r="K78">
            <v>-170</v>
          </cell>
          <cell r="L78">
            <v>160</v>
          </cell>
          <cell r="M78">
            <v>0</v>
          </cell>
          <cell r="N78">
            <v>0</v>
          </cell>
          <cell r="O78">
            <v>150</v>
          </cell>
          <cell r="P78">
            <v>150</v>
          </cell>
          <cell r="V78">
            <v>140</v>
          </cell>
          <cell r="W78">
            <v>128.6</v>
          </cell>
          <cell r="X78">
            <v>120</v>
          </cell>
          <cell r="Y78">
            <v>8.437013996889581</v>
          </cell>
          <cell r="Z78">
            <v>2.8382581648522551</v>
          </cell>
          <cell r="AD78">
            <v>0</v>
          </cell>
          <cell r="AE78">
            <v>121.2</v>
          </cell>
          <cell r="AF78">
            <v>116.2</v>
          </cell>
          <cell r="AG78">
            <v>152.80000000000001</v>
          </cell>
          <cell r="AH78">
            <v>155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325</v>
          </cell>
          <cell r="D79">
            <v>166</v>
          </cell>
          <cell r="E79">
            <v>313</v>
          </cell>
          <cell r="F79">
            <v>176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306</v>
          </cell>
          <cell r="K79">
            <v>7</v>
          </cell>
          <cell r="L79">
            <v>60</v>
          </cell>
          <cell r="M79">
            <v>0</v>
          </cell>
          <cell r="N79">
            <v>70</v>
          </cell>
          <cell r="O79">
            <v>70</v>
          </cell>
          <cell r="P79">
            <v>60</v>
          </cell>
          <cell r="V79">
            <v>20</v>
          </cell>
          <cell r="W79">
            <v>62.6</v>
          </cell>
          <cell r="X79">
            <v>60</v>
          </cell>
          <cell r="Y79">
            <v>8.2428115015974441</v>
          </cell>
          <cell r="Z79">
            <v>2.8115015974440896</v>
          </cell>
          <cell r="AD79">
            <v>0</v>
          </cell>
          <cell r="AE79">
            <v>64.8</v>
          </cell>
          <cell r="AF79">
            <v>80.599999999999994</v>
          </cell>
          <cell r="AG79">
            <v>71.599999999999994</v>
          </cell>
          <cell r="AH79">
            <v>74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3458</v>
          </cell>
          <cell r="D80">
            <v>12453</v>
          </cell>
          <cell r="E80">
            <v>5896</v>
          </cell>
          <cell r="F80">
            <v>1418</v>
          </cell>
          <cell r="G80">
            <v>0</v>
          </cell>
          <cell r="H80">
            <v>0.35</v>
          </cell>
          <cell r="I80">
            <v>40</v>
          </cell>
          <cell r="J80">
            <v>5981</v>
          </cell>
          <cell r="K80">
            <v>-85</v>
          </cell>
          <cell r="L80">
            <v>1000</v>
          </cell>
          <cell r="M80">
            <v>1400</v>
          </cell>
          <cell r="N80">
            <v>1100</v>
          </cell>
          <cell r="O80">
            <v>1100</v>
          </cell>
          <cell r="P80">
            <v>800</v>
          </cell>
          <cell r="V80">
            <v>1000</v>
          </cell>
          <cell r="W80">
            <v>1059.2</v>
          </cell>
          <cell r="X80">
            <v>1000</v>
          </cell>
          <cell r="Y80">
            <v>8.325151057401813</v>
          </cell>
          <cell r="Z80">
            <v>1.3387462235649545</v>
          </cell>
          <cell r="AD80">
            <v>600</v>
          </cell>
          <cell r="AE80">
            <v>807.8</v>
          </cell>
          <cell r="AF80">
            <v>977.2</v>
          </cell>
          <cell r="AG80">
            <v>1025.2</v>
          </cell>
          <cell r="AH80">
            <v>1075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2862</v>
          </cell>
          <cell r="D81">
            <v>27314</v>
          </cell>
          <cell r="E81">
            <v>10362</v>
          </cell>
          <cell r="F81">
            <v>4711</v>
          </cell>
          <cell r="G81" t="str">
            <v>отк</v>
          </cell>
          <cell r="H81">
            <v>0.35</v>
          </cell>
          <cell r="I81">
            <v>45</v>
          </cell>
          <cell r="J81">
            <v>10500</v>
          </cell>
          <cell r="K81">
            <v>-138</v>
          </cell>
          <cell r="L81">
            <v>2100</v>
          </cell>
          <cell r="M81">
            <v>1300</v>
          </cell>
          <cell r="N81">
            <v>2200</v>
          </cell>
          <cell r="O81">
            <v>2100</v>
          </cell>
          <cell r="P81">
            <v>1200</v>
          </cell>
          <cell r="V81">
            <v>1900</v>
          </cell>
          <cell r="W81">
            <v>2072.4</v>
          </cell>
          <cell r="X81">
            <v>2000</v>
          </cell>
          <cell r="Y81">
            <v>8.4496236247828609</v>
          </cell>
          <cell r="Z81">
            <v>2.2732098050569389</v>
          </cell>
          <cell r="AD81">
            <v>0</v>
          </cell>
          <cell r="AE81">
            <v>2156.6</v>
          </cell>
          <cell r="AF81">
            <v>2348.4</v>
          </cell>
          <cell r="AG81">
            <v>2268.1999999999998</v>
          </cell>
          <cell r="AH81">
            <v>2185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395</v>
          </cell>
          <cell r="D82">
            <v>1198</v>
          </cell>
          <cell r="E82">
            <v>743</v>
          </cell>
          <cell r="F82">
            <v>307</v>
          </cell>
          <cell r="G82">
            <v>0</v>
          </cell>
          <cell r="H82">
            <v>0.4</v>
          </cell>
          <cell r="I82" t="e">
            <v>#N/A</v>
          </cell>
          <cell r="J82">
            <v>776</v>
          </cell>
          <cell r="K82">
            <v>-33</v>
          </cell>
          <cell r="L82">
            <v>90</v>
          </cell>
          <cell r="M82">
            <v>120</v>
          </cell>
          <cell r="N82">
            <v>130</v>
          </cell>
          <cell r="O82">
            <v>150</v>
          </cell>
          <cell r="P82">
            <v>100</v>
          </cell>
          <cell r="V82">
            <v>200</v>
          </cell>
          <cell r="W82">
            <v>148.6</v>
          </cell>
          <cell r="X82">
            <v>100</v>
          </cell>
          <cell r="Y82">
            <v>8.0551816958277254</v>
          </cell>
          <cell r="Z82">
            <v>2.0659488559892329</v>
          </cell>
          <cell r="AD82">
            <v>0</v>
          </cell>
          <cell r="AE82">
            <v>120.8</v>
          </cell>
          <cell r="AF82">
            <v>134</v>
          </cell>
          <cell r="AG82">
            <v>157.19999999999999</v>
          </cell>
          <cell r="AH82">
            <v>150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387.96899999999999</v>
          </cell>
          <cell r="D83">
            <v>1074.0530000000001</v>
          </cell>
          <cell r="E83">
            <v>789.27700000000004</v>
          </cell>
          <cell r="F83">
            <v>453.10899999999998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769.55200000000002</v>
          </cell>
          <cell r="K83">
            <v>19.725000000000023</v>
          </cell>
          <cell r="L83">
            <v>140</v>
          </cell>
          <cell r="M83">
            <v>100</v>
          </cell>
          <cell r="N83">
            <v>150</v>
          </cell>
          <cell r="O83">
            <v>170</v>
          </cell>
          <cell r="P83">
            <v>0</v>
          </cell>
          <cell r="V83">
            <v>120</v>
          </cell>
          <cell r="W83">
            <v>157.8554</v>
          </cell>
          <cell r="X83">
            <v>100</v>
          </cell>
          <cell r="Y83">
            <v>7.811636472366482</v>
          </cell>
          <cell r="Z83">
            <v>2.870405447010365</v>
          </cell>
          <cell r="AD83">
            <v>0</v>
          </cell>
          <cell r="AE83">
            <v>149.7662</v>
          </cell>
          <cell r="AF83">
            <v>177.5086</v>
          </cell>
          <cell r="AG83">
            <v>180.15440000000001</v>
          </cell>
          <cell r="AH83">
            <v>87.012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200</v>
          </cell>
          <cell r="D84">
            <v>665</v>
          </cell>
          <cell r="E84">
            <v>368</v>
          </cell>
          <cell r="F84">
            <v>173</v>
          </cell>
          <cell r="G84">
            <v>0</v>
          </cell>
          <cell r="H84">
            <v>0.4</v>
          </cell>
          <cell r="I84" t="e">
            <v>#N/A</v>
          </cell>
          <cell r="J84">
            <v>377</v>
          </cell>
          <cell r="K84">
            <v>-9</v>
          </cell>
          <cell r="L84">
            <v>50</v>
          </cell>
          <cell r="M84">
            <v>40</v>
          </cell>
          <cell r="N84">
            <v>60</v>
          </cell>
          <cell r="O84">
            <v>80</v>
          </cell>
          <cell r="P84">
            <v>100</v>
          </cell>
          <cell r="V84">
            <v>50</v>
          </cell>
          <cell r="W84">
            <v>73.599999999999994</v>
          </cell>
          <cell r="X84">
            <v>50</v>
          </cell>
          <cell r="Y84">
            <v>8.1929347826086971</v>
          </cell>
          <cell r="Z84">
            <v>2.3505434782608696</v>
          </cell>
          <cell r="AD84">
            <v>0</v>
          </cell>
          <cell r="AE84">
            <v>79.400000000000006</v>
          </cell>
          <cell r="AF84">
            <v>90</v>
          </cell>
          <cell r="AG84">
            <v>75.2</v>
          </cell>
          <cell r="AH84">
            <v>70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43.875999999999998</v>
          </cell>
          <cell r="D85">
            <v>136.63999999999999</v>
          </cell>
          <cell r="E85">
            <v>85.137</v>
          </cell>
          <cell r="F85">
            <v>52.905000000000001</v>
          </cell>
          <cell r="G85">
            <v>0</v>
          </cell>
          <cell r="H85">
            <v>1</v>
          </cell>
          <cell r="I85" t="e">
            <v>#N/A</v>
          </cell>
          <cell r="J85">
            <v>79.849999999999994</v>
          </cell>
          <cell r="K85">
            <v>5.2870000000000061</v>
          </cell>
          <cell r="L85">
            <v>30</v>
          </cell>
          <cell r="M85">
            <v>0</v>
          </cell>
          <cell r="N85">
            <v>0</v>
          </cell>
          <cell r="O85">
            <v>20</v>
          </cell>
          <cell r="P85">
            <v>0</v>
          </cell>
          <cell r="V85">
            <v>20</v>
          </cell>
          <cell r="W85">
            <v>17.0274</v>
          </cell>
          <cell r="X85">
            <v>20</v>
          </cell>
          <cell r="Y85">
            <v>8.3926494943444094</v>
          </cell>
          <cell r="Z85">
            <v>3.1070509884069208</v>
          </cell>
          <cell r="AD85">
            <v>0</v>
          </cell>
          <cell r="AE85">
            <v>18.3246</v>
          </cell>
          <cell r="AF85">
            <v>18.344999999999999</v>
          </cell>
          <cell r="AG85">
            <v>18.098800000000001</v>
          </cell>
          <cell r="AH85">
            <v>18.850000000000001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125</v>
          </cell>
          <cell r="D86">
            <v>1703</v>
          </cell>
          <cell r="E86">
            <v>940</v>
          </cell>
          <cell r="F86">
            <v>843</v>
          </cell>
          <cell r="G86">
            <v>0</v>
          </cell>
          <cell r="H86">
            <v>0.2</v>
          </cell>
          <cell r="I86" t="e">
            <v>#N/A</v>
          </cell>
          <cell r="J86">
            <v>974</v>
          </cell>
          <cell r="K86">
            <v>-34</v>
          </cell>
          <cell r="L86">
            <v>200</v>
          </cell>
          <cell r="M86">
            <v>0</v>
          </cell>
          <cell r="N86">
            <v>0</v>
          </cell>
          <cell r="O86">
            <v>200</v>
          </cell>
          <cell r="P86">
            <v>100</v>
          </cell>
          <cell r="V86">
            <v>100</v>
          </cell>
          <cell r="W86">
            <v>188</v>
          </cell>
          <cell r="X86">
            <v>100</v>
          </cell>
          <cell r="Y86">
            <v>8.2074468085106389</v>
          </cell>
          <cell r="Z86">
            <v>4.4840425531914896</v>
          </cell>
          <cell r="AD86">
            <v>0</v>
          </cell>
          <cell r="AE86">
            <v>203</v>
          </cell>
          <cell r="AF86">
            <v>210.4</v>
          </cell>
          <cell r="AG86">
            <v>253</v>
          </cell>
          <cell r="AH86">
            <v>136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80</v>
          </cell>
          <cell r="D87">
            <v>614</v>
          </cell>
          <cell r="E87">
            <v>501</v>
          </cell>
          <cell r="F87">
            <v>180</v>
          </cell>
          <cell r="G87">
            <v>0</v>
          </cell>
          <cell r="H87">
            <v>0.3</v>
          </cell>
          <cell r="I87" t="e">
            <v>#N/A</v>
          </cell>
          <cell r="J87">
            <v>504</v>
          </cell>
          <cell r="K87">
            <v>-3</v>
          </cell>
          <cell r="L87">
            <v>80</v>
          </cell>
          <cell r="M87">
            <v>120</v>
          </cell>
          <cell r="N87">
            <v>120</v>
          </cell>
          <cell r="O87">
            <v>100</v>
          </cell>
          <cell r="P87">
            <v>0</v>
          </cell>
          <cell r="V87">
            <v>100</v>
          </cell>
          <cell r="W87">
            <v>100.2</v>
          </cell>
          <cell r="X87">
            <v>100</v>
          </cell>
          <cell r="Y87">
            <v>7.9840319361277441</v>
          </cell>
          <cell r="Z87">
            <v>1.7964071856287425</v>
          </cell>
          <cell r="AD87">
            <v>0</v>
          </cell>
          <cell r="AE87">
            <v>137.19999999999999</v>
          </cell>
          <cell r="AF87">
            <v>103.2</v>
          </cell>
          <cell r="AG87">
            <v>92.4</v>
          </cell>
          <cell r="AH87">
            <v>99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92.423000000000002</v>
          </cell>
          <cell r="D88">
            <v>635.49900000000002</v>
          </cell>
          <cell r="E88">
            <v>523.45399999999995</v>
          </cell>
          <cell r="F88">
            <v>200.21299999999999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515.10199999999998</v>
          </cell>
          <cell r="K88">
            <v>8.3519999999999754</v>
          </cell>
          <cell r="L88">
            <v>90</v>
          </cell>
          <cell r="M88">
            <v>120</v>
          </cell>
          <cell r="N88">
            <v>120</v>
          </cell>
          <cell r="O88">
            <v>100</v>
          </cell>
          <cell r="P88">
            <v>0</v>
          </cell>
          <cell r="V88">
            <v>150</v>
          </cell>
          <cell r="W88">
            <v>104.6908</v>
          </cell>
          <cell r="X88">
            <v>120</v>
          </cell>
          <cell r="Y88">
            <v>8.5987784982061459</v>
          </cell>
          <cell r="Z88">
            <v>1.9124221039480069</v>
          </cell>
          <cell r="AD88">
            <v>0</v>
          </cell>
          <cell r="AE88">
            <v>69.439599999999999</v>
          </cell>
          <cell r="AF88">
            <v>93.004400000000004</v>
          </cell>
          <cell r="AG88">
            <v>102.41980000000001</v>
          </cell>
          <cell r="AH88">
            <v>98.835999999999999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824.69399999999996</v>
          </cell>
          <cell r="D89">
            <v>10236.013000000001</v>
          </cell>
          <cell r="E89">
            <v>5088.6570000000002</v>
          </cell>
          <cell r="F89">
            <v>2323.3310000000001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5122.3530000000001</v>
          </cell>
          <cell r="K89">
            <v>-33.695999999999913</v>
          </cell>
          <cell r="L89">
            <v>1000</v>
          </cell>
          <cell r="M89">
            <v>800</v>
          </cell>
          <cell r="N89">
            <v>1300</v>
          </cell>
          <cell r="O89">
            <v>700</v>
          </cell>
          <cell r="P89">
            <v>1000</v>
          </cell>
          <cell r="V89">
            <v>700</v>
          </cell>
          <cell r="W89">
            <v>1017.7314</v>
          </cell>
          <cell r="X89">
            <v>1000</v>
          </cell>
          <cell r="Y89">
            <v>8.6696067351365986</v>
          </cell>
          <cell r="Z89">
            <v>2.2828528234463437</v>
          </cell>
          <cell r="AD89">
            <v>0</v>
          </cell>
          <cell r="AE89">
            <v>793.65679999999998</v>
          </cell>
          <cell r="AF89">
            <v>934.95759999999996</v>
          </cell>
          <cell r="AG89">
            <v>1056.9248</v>
          </cell>
          <cell r="AH89">
            <v>935.97199999999998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2660.2689999999998</v>
          </cell>
          <cell r="D90">
            <v>10318.627</v>
          </cell>
          <cell r="E90">
            <v>5930.2839999999997</v>
          </cell>
          <cell r="F90">
            <v>1854.674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5976.2460000000001</v>
          </cell>
          <cell r="K90">
            <v>-45.962000000000444</v>
          </cell>
          <cell r="L90">
            <v>1000</v>
          </cell>
          <cell r="M90">
            <v>1600</v>
          </cell>
          <cell r="N90">
            <v>1600</v>
          </cell>
          <cell r="O90">
            <v>800</v>
          </cell>
          <cell r="P90">
            <v>1200</v>
          </cell>
          <cell r="V90">
            <v>1100</v>
          </cell>
          <cell r="W90">
            <v>1170.7793999999999</v>
          </cell>
          <cell r="X90">
            <v>1000</v>
          </cell>
          <cell r="Y90">
            <v>8.6734307077832078</v>
          </cell>
          <cell r="Z90">
            <v>1.5841361745859213</v>
          </cell>
          <cell r="AD90">
            <v>76.387</v>
          </cell>
          <cell r="AE90">
            <v>1525.5602000000001</v>
          </cell>
          <cell r="AF90">
            <v>1290.9919999999997</v>
          </cell>
          <cell r="AG90">
            <v>1163.0891999999999</v>
          </cell>
          <cell r="AH90">
            <v>940.50599999999997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2910.2080000000001</v>
          </cell>
          <cell r="D91">
            <v>17380.616999999998</v>
          </cell>
          <cell r="E91">
            <v>9163.4989999999998</v>
          </cell>
          <cell r="F91">
            <v>4603.5119999999997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9300.6180000000004</v>
          </cell>
          <cell r="K91">
            <v>-137.1190000000006</v>
          </cell>
          <cell r="L91">
            <v>1500</v>
          </cell>
          <cell r="M91">
            <v>300</v>
          </cell>
          <cell r="N91">
            <v>1800</v>
          </cell>
          <cell r="O91">
            <v>1400</v>
          </cell>
          <cell r="P91">
            <v>1600</v>
          </cell>
          <cell r="V91">
            <v>2200</v>
          </cell>
          <cell r="W91">
            <v>1820.1221999999998</v>
          </cell>
          <cell r="X91">
            <v>1700</v>
          </cell>
          <cell r="Y91">
            <v>8.2980758105142609</v>
          </cell>
          <cell r="Z91">
            <v>2.5292323779139667</v>
          </cell>
          <cell r="AD91">
            <v>62.887999999999998</v>
          </cell>
          <cell r="AE91">
            <v>1462.1948</v>
          </cell>
          <cell r="AF91">
            <v>1921.1471999999999</v>
          </cell>
          <cell r="AG91">
            <v>1921.4776000000002</v>
          </cell>
          <cell r="AH91">
            <v>1931.655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144.02699999999999</v>
          </cell>
          <cell r="D92">
            <v>192.166</v>
          </cell>
          <cell r="E92">
            <v>232.184</v>
          </cell>
          <cell r="F92">
            <v>99.462000000000003</v>
          </cell>
          <cell r="G92">
            <v>0</v>
          </cell>
          <cell r="H92">
            <v>1</v>
          </cell>
          <cell r="I92" t="e">
            <v>#N/A</v>
          </cell>
          <cell r="J92">
            <v>237.934</v>
          </cell>
          <cell r="K92">
            <v>-5.75</v>
          </cell>
          <cell r="L92">
            <v>40</v>
          </cell>
          <cell r="M92">
            <v>20</v>
          </cell>
          <cell r="N92">
            <v>50</v>
          </cell>
          <cell r="O92">
            <v>50</v>
          </cell>
          <cell r="P92">
            <v>50</v>
          </cell>
          <cell r="V92">
            <v>50</v>
          </cell>
          <cell r="W92">
            <v>46.436799999999998</v>
          </cell>
          <cell r="X92">
            <v>40</v>
          </cell>
          <cell r="Y92">
            <v>8.6022723357337281</v>
          </cell>
          <cell r="Z92">
            <v>2.141878854701444</v>
          </cell>
          <cell r="AD92">
            <v>0</v>
          </cell>
          <cell r="AE92">
            <v>48.187200000000004</v>
          </cell>
          <cell r="AF92">
            <v>54.772199999999998</v>
          </cell>
          <cell r="AG92">
            <v>44.080399999999997</v>
          </cell>
          <cell r="AH92">
            <v>45.835000000000001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87</v>
          </cell>
          <cell r="D93">
            <v>185</v>
          </cell>
          <cell r="E93">
            <v>122</v>
          </cell>
          <cell r="F93">
            <v>145</v>
          </cell>
          <cell r="G93">
            <v>0</v>
          </cell>
          <cell r="H93">
            <v>0.5</v>
          </cell>
          <cell r="I93" t="e">
            <v>#N/A</v>
          </cell>
          <cell r="J93">
            <v>149</v>
          </cell>
          <cell r="K93">
            <v>-27</v>
          </cell>
          <cell r="L93">
            <v>30</v>
          </cell>
          <cell r="M93">
            <v>0</v>
          </cell>
          <cell r="N93">
            <v>30</v>
          </cell>
          <cell r="O93">
            <v>0</v>
          </cell>
          <cell r="P93">
            <v>0</v>
          </cell>
          <cell r="W93">
            <v>24.4</v>
          </cell>
          <cell r="X93">
            <v>20</v>
          </cell>
          <cell r="Y93">
            <v>9.221311475409836</v>
          </cell>
          <cell r="Z93">
            <v>5.9426229508196728</v>
          </cell>
          <cell r="AD93">
            <v>0</v>
          </cell>
          <cell r="AE93">
            <v>32.799999999999997</v>
          </cell>
          <cell r="AF93">
            <v>38</v>
          </cell>
          <cell r="AG93">
            <v>37</v>
          </cell>
          <cell r="AH93">
            <v>11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34.314</v>
          </cell>
          <cell r="D94">
            <v>18.8</v>
          </cell>
          <cell r="E94">
            <v>25.675999999999998</v>
          </cell>
          <cell r="F94">
            <v>27.437999999999999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34.302</v>
          </cell>
          <cell r="K94">
            <v>-8.6260000000000012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10</v>
          </cell>
          <cell r="W94">
            <v>5.1351999999999993</v>
          </cell>
          <cell r="X94">
            <v>10</v>
          </cell>
          <cell r="Y94">
            <v>9.237809627667863</v>
          </cell>
          <cell r="Z94">
            <v>5.3431219816170747</v>
          </cell>
          <cell r="AD94">
            <v>0</v>
          </cell>
          <cell r="AE94">
            <v>4.1981999999999999</v>
          </cell>
          <cell r="AF94">
            <v>3.9554</v>
          </cell>
          <cell r="AG94">
            <v>5.9926000000000004</v>
          </cell>
          <cell r="AH94">
            <v>1.413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662</v>
          </cell>
          <cell r="D95">
            <v>1761</v>
          </cell>
          <cell r="E95">
            <v>1617</v>
          </cell>
          <cell r="F95">
            <v>774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1642</v>
          </cell>
          <cell r="K95">
            <v>-25</v>
          </cell>
          <cell r="L95">
            <v>300</v>
          </cell>
          <cell r="M95">
            <v>0</v>
          </cell>
          <cell r="N95">
            <v>300</v>
          </cell>
          <cell r="O95">
            <v>200</v>
          </cell>
          <cell r="P95">
            <v>250</v>
          </cell>
          <cell r="V95">
            <v>300</v>
          </cell>
          <cell r="W95">
            <v>282.60000000000002</v>
          </cell>
          <cell r="X95">
            <v>300</v>
          </cell>
          <cell r="Y95">
            <v>8.5774946921443735</v>
          </cell>
          <cell r="Z95">
            <v>2.7388535031847132</v>
          </cell>
          <cell r="AD95">
            <v>204</v>
          </cell>
          <cell r="AE95">
            <v>266.8</v>
          </cell>
          <cell r="AF95">
            <v>354.6</v>
          </cell>
          <cell r="AG95">
            <v>324.2</v>
          </cell>
          <cell r="AH95">
            <v>254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223.09100000000001</v>
          </cell>
          <cell r="D96">
            <v>955</v>
          </cell>
          <cell r="E96">
            <v>873</v>
          </cell>
          <cell r="F96">
            <v>287.09100000000001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888</v>
          </cell>
          <cell r="K96">
            <v>-15</v>
          </cell>
          <cell r="L96">
            <v>160</v>
          </cell>
          <cell r="M96">
            <v>100</v>
          </cell>
          <cell r="N96">
            <v>250</v>
          </cell>
          <cell r="O96">
            <v>100</v>
          </cell>
          <cell r="P96">
            <v>250</v>
          </cell>
          <cell r="V96">
            <v>170</v>
          </cell>
          <cell r="W96">
            <v>174.6</v>
          </cell>
          <cell r="X96">
            <v>170</v>
          </cell>
          <cell r="Y96">
            <v>8.5171305841924401</v>
          </cell>
          <cell r="Z96">
            <v>1.6442783505154641</v>
          </cell>
          <cell r="AD96">
            <v>0</v>
          </cell>
          <cell r="AE96">
            <v>145.19999999999999</v>
          </cell>
          <cell r="AF96">
            <v>176.2</v>
          </cell>
          <cell r="AG96">
            <v>172.2</v>
          </cell>
          <cell r="AH96">
            <v>142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406</v>
          </cell>
          <cell r="D97">
            <v>1503</v>
          </cell>
          <cell r="E97">
            <v>1406</v>
          </cell>
          <cell r="F97">
            <v>480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1430</v>
          </cell>
          <cell r="K97">
            <v>-24</v>
          </cell>
          <cell r="L97">
            <v>200</v>
          </cell>
          <cell r="M97">
            <v>100</v>
          </cell>
          <cell r="N97">
            <v>300</v>
          </cell>
          <cell r="O97">
            <v>150</v>
          </cell>
          <cell r="P97">
            <v>300</v>
          </cell>
          <cell r="V97">
            <v>300</v>
          </cell>
          <cell r="W97">
            <v>240.4</v>
          </cell>
          <cell r="X97">
            <v>220</v>
          </cell>
          <cell r="Y97">
            <v>8.527454242928453</v>
          </cell>
          <cell r="Z97">
            <v>1.9966722129783694</v>
          </cell>
          <cell r="AD97">
            <v>204</v>
          </cell>
          <cell r="AE97">
            <v>245.6</v>
          </cell>
          <cell r="AF97">
            <v>256.60000000000002</v>
          </cell>
          <cell r="AG97">
            <v>246.4</v>
          </cell>
          <cell r="AH97">
            <v>200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231</v>
          </cell>
          <cell r="D98">
            <v>887</v>
          </cell>
          <cell r="E98">
            <v>839</v>
          </cell>
          <cell r="F98">
            <v>259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900</v>
          </cell>
          <cell r="K98">
            <v>-61</v>
          </cell>
          <cell r="L98">
            <v>170</v>
          </cell>
          <cell r="M98">
            <v>100</v>
          </cell>
          <cell r="N98">
            <v>250</v>
          </cell>
          <cell r="O98">
            <v>100</v>
          </cell>
          <cell r="P98">
            <v>200</v>
          </cell>
          <cell r="V98">
            <v>200</v>
          </cell>
          <cell r="W98">
            <v>167.8</v>
          </cell>
          <cell r="X98">
            <v>150</v>
          </cell>
          <cell r="Y98">
            <v>8.5160905840286052</v>
          </cell>
          <cell r="Z98">
            <v>1.5435041716328961</v>
          </cell>
          <cell r="AD98">
            <v>0</v>
          </cell>
          <cell r="AE98">
            <v>148.19999999999999</v>
          </cell>
          <cell r="AF98">
            <v>156.19999999999999</v>
          </cell>
          <cell r="AG98">
            <v>165</v>
          </cell>
          <cell r="AH98">
            <v>145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0.4</v>
          </cell>
          <cell r="AF99">
            <v>0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10.497</v>
          </cell>
          <cell r="E100">
            <v>2.8540000000000001</v>
          </cell>
          <cell r="F100">
            <v>7.6429999999999998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5.3</v>
          </cell>
          <cell r="K100">
            <v>-2.4459999999999997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W100">
            <v>0.57079999999999997</v>
          </cell>
          <cell r="Y100">
            <v>13.389978976874563</v>
          </cell>
          <cell r="Z100">
            <v>13.389978976874563</v>
          </cell>
          <cell r="AD100">
            <v>0</v>
          </cell>
          <cell r="AE100">
            <v>1.9167999999999998</v>
          </cell>
          <cell r="AF100">
            <v>0</v>
          </cell>
          <cell r="AG100">
            <v>1.1448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7</v>
          </cell>
          <cell r="E101">
            <v>0</v>
          </cell>
          <cell r="F101">
            <v>6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14</v>
          </cell>
          <cell r="K101">
            <v>-14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1.4</v>
          </cell>
          <cell r="AF101">
            <v>0.6</v>
          </cell>
          <cell r="AG101">
            <v>1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10</v>
          </cell>
          <cell r="D102">
            <v>1014</v>
          </cell>
          <cell r="E102">
            <v>669</v>
          </cell>
          <cell r="F102">
            <v>334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760</v>
          </cell>
          <cell r="K102">
            <v>-91</v>
          </cell>
          <cell r="L102">
            <v>150</v>
          </cell>
          <cell r="M102">
            <v>0</v>
          </cell>
          <cell r="N102">
            <v>0</v>
          </cell>
          <cell r="O102">
            <v>100</v>
          </cell>
          <cell r="P102">
            <v>100</v>
          </cell>
          <cell r="V102">
            <v>150</v>
          </cell>
          <cell r="W102">
            <v>133.80000000000001</v>
          </cell>
          <cell r="X102">
            <v>150</v>
          </cell>
          <cell r="Y102">
            <v>7.3542600896860977</v>
          </cell>
          <cell r="Z102">
            <v>2.4962630792227203</v>
          </cell>
          <cell r="AD102">
            <v>0</v>
          </cell>
          <cell r="AE102">
            <v>48.6</v>
          </cell>
          <cell r="AF102">
            <v>53</v>
          </cell>
          <cell r="AG102">
            <v>81</v>
          </cell>
          <cell r="AH102">
            <v>115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39</v>
          </cell>
          <cell r="D103">
            <v>775</v>
          </cell>
          <cell r="E103">
            <v>471</v>
          </cell>
          <cell r="F103">
            <v>325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537</v>
          </cell>
          <cell r="K103">
            <v>-66</v>
          </cell>
          <cell r="L103">
            <v>100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V103">
            <v>150</v>
          </cell>
          <cell r="W103">
            <v>94.2</v>
          </cell>
          <cell r="X103">
            <v>150</v>
          </cell>
          <cell r="Y103">
            <v>7.6963906581740975</v>
          </cell>
          <cell r="Z103">
            <v>3.4501061571125264</v>
          </cell>
          <cell r="AD103">
            <v>0</v>
          </cell>
          <cell r="AE103">
            <v>21.6</v>
          </cell>
          <cell r="AF103">
            <v>26.8</v>
          </cell>
          <cell r="AG103">
            <v>46</v>
          </cell>
          <cell r="AH103">
            <v>118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</v>
          </cell>
          <cell r="D104">
            <v>392</v>
          </cell>
          <cell r="E104">
            <v>304</v>
          </cell>
          <cell r="F104">
            <v>72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398</v>
          </cell>
          <cell r="K104">
            <v>-94</v>
          </cell>
          <cell r="L104">
            <v>100</v>
          </cell>
          <cell r="M104">
            <v>0</v>
          </cell>
          <cell r="N104">
            <v>100</v>
          </cell>
          <cell r="O104">
            <v>0</v>
          </cell>
          <cell r="P104">
            <v>80</v>
          </cell>
          <cell r="V104">
            <v>100</v>
          </cell>
          <cell r="W104">
            <v>60.8</v>
          </cell>
          <cell r="X104">
            <v>100</v>
          </cell>
          <cell r="Y104">
            <v>9.0789473684210531</v>
          </cell>
          <cell r="Z104">
            <v>1.1842105263157896</v>
          </cell>
          <cell r="AD104">
            <v>0</v>
          </cell>
          <cell r="AE104">
            <v>31</v>
          </cell>
          <cell r="AF104">
            <v>26.8</v>
          </cell>
          <cell r="AG104">
            <v>31.2</v>
          </cell>
          <cell r="AH104">
            <v>52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-2</v>
          </cell>
          <cell r="D105">
            <v>1693</v>
          </cell>
          <cell r="E105">
            <v>1125</v>
          </cell>
          <cell r="F105">
            <v>547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1168</v>
          </cell>
          <cell r="K105">
            <v>-43</v>
          </cell>
          <cell r="L105">
            <v>200</v>
          </cell>
          <cell r="M105">
            <v>0</v>
          </cell>
          <cell r="N105">
            <v>250</v>
          </cell>
          <cell r="O105">
            <v>0</v>
          </cell>
          <cell r="P105">
            <v>250</v>
          </cell>
          <cell r="V105">
            <v>200</v>
          </cell>
          <cell r="W105">
            <v>225</v>
          </cell>
          <cell r="X105">
            <v>200</v>
          </cell>
          <cell r="Y105">
            <v>7.32</v>
          </cell>
          <cell r="Z105">
            <v>2.431111111111111</v>
          </cell>
          <cell r="AD105">
            <v>0</v>
          </cell>
          <cell r="AE105">
            <v>79.2</v>
          </cell>
          <cell r="AF105">
            <v>103.4</v>
          </cell>
          <cell r="AG105">
            <v>148.4</v>
          </cell>
          <cell r="AH105">
            <v>199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82</v>
          </cell>
          <cell r="D106">
            <v>1579</v>
          </cell>
          <cell r="E106">
            <v>1175</v>
          </cell>
          <cell r="F106">
            <v>466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1210</v>
          </cell>
          <cell r="K106">
            <v>-35</v>
          </cell>
          <cell r="L106">
            <v>200</v>
          </cell>
          <cell r="M106">
            <v>100</v>
          </cell>
          <cell r="N106">
            <v>300</v>
          </cell>
          <cell r="O106">
            <v>0</v>
          </cell>
          <cell r="P106">
            <v>300</v>
          </cell>
          <cell r="V106">
            <v>200</v>
          </cell>
          <cell r="W106">
            <v>235</v>
          </cell>
          <cell r="X106">
            <v>200</v>
          </cell>
          <cell r="Y106">
            <v>7.5148936170212766</v>
          </cell>
          <cell r="Z106">
            <v>1.9829787234042553</v>
          </cell>
          <cell r="AD106">
            <v>0</v>
          </cell>
          <cell r="AE106">
            <v>82.2</v>
          </cell>
          <cell r="AF106">
            <v>113.4</v>
          </cell>
          <cell r="AG106">
            <v>149.80000000000001</v>
          </cell>
          <cell r="AH106">
            <v>184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-2</v>
          </cell>
          <cell r="D107">
            <v>1444</v>
          </cell>
          <cell r="E107">
            <v>976</v>
          </cell>
          <cell r="F107">
            <v>437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1045</v>
          </cell>
          <cell r="K107">
            <v>-69</v>
          </cell>
          <cell r="L107">
            <v>150</v>
          </cell>
          <cell r="M107">
            <v>100</v>
          </cell>
          <cell r="N107">
            <v>250</v>
          </cell>
          <cell r="O107">
            <v>0</v>
          </cell>
          <cell r="P107">
            <v>200</v>
          </cell>
          <cell r="V107">
            <v>200</v>
          </cell>
          <cell r="W107">
            <v>195.2</v>
          </cell>
          <cell r="X107">
            <v>200</v>
          </cell>
          <cell r="Y107">
            <v>7.8739754098360661</v>
          </cell>
          <cell r="Z107">
            <v>2.2387295081967213</v>
          </cell>
          <cell r="AD107">
            <v>0</v>
          </cell>
          <cell r="AE107">
            <v>61.6</v>
          </cell>
          <cell r="AF107">
            <v>78.599999999999994</v>
          </cell>
          <cell r="AG107">
            <v>112.6</v>
          </cell>
          <cell r="AH107">
            <v>173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-2</v>
          </cell>
          <cell r="D108">
            <v>2</v>
          </cell>
          <cell r="E108">
            <v>0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32</v>
          </cell>
          <cell r="K108">
            <v>-32</v>
          </cell>
          <cell r="L108">
            <v>100</v>
          </cell>
          <cell r="M108">
            <v>0</v>
          </cell>
          <cell r="N108">
            <v>100</v>
          </cell>
          <cell r="O108">
            <v>0</v>
          </cell>
          <cell r="P108">
            <v>100</v>
          </cell>
          <cell r="V108">
            <v>100</v>
          </cell>
          <cell r="W108">
            <v>0</v>
          </cell>
          <cell r="X108">
            <v>50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17.8</v>
          </cell>
          <cell r="AF108">
            <v>33.799999999999997</v>
          </cell>
          <cell r="AG108">
            <v>13.8</v>
          </cell>
          <cell r="AH108">
            <v>0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4</v>
          </cell>
          <cell r="D109">
            <v>324</v>
          </cell>
          <cell r="E109">
            <v>269</v>
          </cell>
          <cell r="F109">
            <v>59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435</v>
          </cell>
          <cell r="K109">
            <v>-166</v>
          </cell>
          <cell r="L109">
            <v>100</v>
          </cell>
          <cell r="M109">
            <v>0</v>
          </cell>
          <cell r="N109">
            <v>100</v>
          </cell>
          <cell r="O109">
            <v>0</v>
          </cell>
          <cell r="P109">
            <v>150</v>
          </cell>
          <cell r="V109">
            <v>100</v>
          </cell>
          <cell r="W109">
            <v>53.8</v>
          </cell>
          <cell r="X109">
            <v>100</v>
          </cell>
          <cell r="Y109">
            <v>11.319702602230484</v>
          </cell>
          <cell r="Z109">
            <v>1.0966542750929369</v>
          </cell>
          <cell r="AD109">
            <v>0</v>
          </cell>
          <cell r="AE109">
            <v>0.8</v>
          </cell>
          <cell r="AF109">
            <v>21.2</v>
          </cell>
          <cell r="AG109">
            <v>0.8</v>
          </cell>
          <cell r="AH109">
            <v>74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9</v>
          </cell>
          <cell r="D110">
            <v>1779</v>
          </cell>
          <cell r="E110">
            <v>666</v>
          </cell>
          <cell r="F110">
            <v>953</v>
          </cell>
          <cell r="G110">
            <v>0</v>
          </cell>
          <cell r="H110">
            <v>0</v>
          </cell>
          <cell r="I110" t="e">
            <v>#N/A</v>
          </cell>
          <cell r="J110">
            <v>679</v>
          </cell>
          <cell r="K110">
            <v>-13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W110">
            <v>133.19999999999999</v>
          </cell>
          <cell r="Y110">
            <v>7.1546546546546557</v>
          </cell>
          <cell r="Z110">
            <v>7.1546546546546557</v>
          </cell>
          <cell r="AD110">
            <v>0</v>
          </cell>
          <cell r="AE110">
            <v>106.2</v>
          </cell>
          <cell r="AF110">
            <v>135.19999999999999</v>
          </cell>
          <cell r="AG110">
            <v>146.80000000000001</v>
          </cell>
          <cell r="AH110">
            <v>91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101</v>
          </cell>
          <cell r="D111">
            <v>4116</v>
          </cell>
          <cell r="E111">
            <v>2910</v>
          </cell>
          <cell r="F111">
            <v>1257</v>
          </cell>
          <cell r="G111">
            <v>0</v>
          </cell>
          <cell r="H111">
            <v>0</v>
          </cell>
          <cell r="I111" t="e">
            <v>#N/A</v>
          </cell>
          <cell r="J111">
            <v>2965</v>
          </cell>
          <cell r="K111">
            <v>-55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582</v>
          </cell>
          <cell r="Y111">
            <v>2.1597938144329896</v>
          </cell>
          <cell r="Z111">
            <v>2.1597938144329896</v>
          </cell>
          <cell r="AD111">
            <v>0</v>
          </cell>
          <cell r="AE111">
            <v>463.8</v>
          </cell>
          <cell r="AF111">
            <v>618.4</v>
          </cell>
          <cell r="AG111">
            <v>622.6</v>
          </cell>
          <cell r="AH111">
            <v>394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21.08.2025 - 27.08.2025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522.33900000000006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</v>
          </cell>
          <cell r="F8">
            <v>1660.941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32.200000000000003</v>
          </cell>
          <cell r="F9">
            <v>2954.6950000000002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1521</v>
          </cell>
          <cell r="F10">
            <v>4954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657</v>
          </cell>
          <cell r="F11">
            <v>6854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2859</v>
          </cell>
          <cell r="F12">
            <v>7979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609</v>
          </cell>
          <cell r="F16">
            <v>2461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</v>
          </cell>
          <cell r="F17">
            <v>502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151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562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20.451000000000001</v>
          </cell>
          <cell r="F21">
            <v>687.476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27.501000000000001</v>
          </cell>
          <cell r="F22">
            <v>5856.8029999999999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6.2</v>
          </cell>
          <cell r="F23">
            <v>310.44400000000002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1739.24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614.47500000000002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202.48699999999999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6.2</v>
          </cell>
          <cell r="F27">
            <v>210.94900000000001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8.8000000000000007</v>
          </cell>
          <cell r="F28">
            <v>593.197</v>
          </cell>
        </row>
        <row r="29">
          <cell r="A29" t="str">
            <v xml:space="preserve"> 247  Сардельки Нежные, ВЕС.  ПОКОМ</v>
          </cell>
          <cell r="F29">
            <v>153.637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202.857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18.5</v>
          </cell>
          <cell r="F31">
            <v>2096.0219999999999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116.5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459.15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158.05699999999999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26.5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10.801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9.2010000000000005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1548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1054</v>
          </cell>
          <cell r="F39">
            <v>5311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44</v>
          </cell>
          <cell r="F40">
            <v>6405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540.03499999999997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</v>
          </cell>
          <cell r="F42">
            <v>980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1340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2.1</v>
          </cell>
          <cell r="F44">
            <v>1209.4369999999999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</v>
          </cell>
          <cell r="F45">
            <v>1379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</v>
          </cell>
          <cell r="F46">
            <v>3024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181.74100000000001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6.5</v>
          </cell>
          <cell r="F48">
            <v>695.72900000000004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15</v>
          </cell>
          <cell r="F49">
            <v>1516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15</v>
          </cell>
          <cell r="F50">
            <v>2342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</v>
          </cell>
          <cell r="F51">
            <v>1764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1.4</v>
          </cell>
          <cell r="F52">
            <v>339.923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</v>
          </cell>
          <cell r="F53">
            <v>1295.7349999999999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31.2</v>
          </cell>
        </row>
        <row r="55">
          <cell r="A55" t="str">
            <v xml:space="preserve"> 318  Сосиски Датские ТМ Зареченские, ВЕС  ПОКОМ</v>
          </cell>
          <cell r="D55">
            <v>7.3</v>
          </cell>
          <cell r="F55">
            <v>5175.9170000000004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3043</v>
          </cell>
          <cell r="F56">
            <v>6069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51</v>
          </cell>
          <cell r="F57">
            <v>4244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</v>
          </cell>
          <cell r="F58">
            <v>1150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  <cell r="F59">
            <v>478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</v>
          </cell>
          <cell r="F60">
            <v>437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</v>
          </cell>
          <cell r="F61">
            <v>1036.8589999999999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</v>
          </cell>
          <cell r="F62">
            <v>668</v>
          </cell>
        </row>
        <row r="63">
          <cell r="A63" t="str">
            <v xml:space="preserve"> 335  Колбаса Сливушка ТМ Вязанка. ВЕС.  ПОКОМ </v>
          </cell>
          <cell r="F63">
            <v>425.14400000000001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1327</v>
          </cell>
          <cell r="F64">
            <v>5254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26</v>
          </cell>
          <cell r="F65">
            <v>3394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7.4</v>
          </cell>
          <cell r="F66">
            <v>601.28399999999999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6.6</v>
          </cell>
          <cell r="F67">
            <v>263.96199999999999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0.8</v>
          </cell>
          <cell r="F68">
            <v>766.74800000000005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358.57799999999997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</v>
          </cell>
          <cell r="F70">
            <v>174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</v>
          </cell>
          <cell r="F71">
            <v>348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</v>
          </cell>
          <cell r="F72">
            <v>569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196.571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869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6</v>
          </cell>
          <cell r="F75">
            <v>998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4</v>
          </cell>
          <cell r="F76">
            <v>932</v>
          </cell>
        </row>
        <row r="77">
          <cell r="A77" t="str">
            <v xml:space="preserve"> 388  Сосиски Восточные Халяль ТМ Вязанка 0,33 кг АК. ПОКОМ</v>
          </cell>
          <cell r="F77">
            <v>1001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790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285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2833</v>
          </cell>
          <cell r="F80">
            <v>7832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42</v>
          </cell>
          <cell r="F81">
            <v>9953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</v>
          </cell>
          <cell r="F82">
            <v>631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643.851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</v>
          </cell>
          <cell r="F84">
            <v>415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82.01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1114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402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11.05</v>
          </cell>
          <cell r="F88">
            <v>440.721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15.000999999999999</v>
          </cell>
          <cell r="F89">
            <v>4751.335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72.5</v>
          </cell>
          <cell r="F90">
            <v>5549.32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77.5</v>
          </cell>
          <cell r="F91">
            <v>9207.6810000000005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220.52500000000001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101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17.600000000000001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814</v>
          </cell>
          <cell r="F95">
            <v>2178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6</v>
          </cell>
          <cell r="F96">
            <v>850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464</v>
          </cell>
          <cell r="F97">
            <v>1720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</v>
          </cell>
          <cell r="F98">
            <v>879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558</v>
          </cell>
          <cell r="F99">
            <v>558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F100">
            <v>2.6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8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  <cell r="F102">
            <v>641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7</v>
          </cell>
          <cell r="F103">
            <v>592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1</v>
          </cell>
          <cell r="F104">
            <v>414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5</v>
          </cell>
          <cell r="F105">
            <v>1068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5</v>
          </cell>
          <cell r="F106">
            <v>1169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4</v>
          </cell>
          <cell r="F107">
            <v>953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F108">
            <v>105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4</v>
          </cell>
          <cell r="F109">
            <v>505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3.5</v>
          </cell>
          <cell r="F110">
            <v>3.5</v>
          </cell>
        </row>
        <row r="111">
          <cell r="A111" t="str">
            <v>0447 Сыр Голландский 45% Нарезка 125г ТМ Папа может ОСТАНКИНО</v>
          </cell>
          <cell r="D111">
            <v>88</v>
          </cell>
          <cell r="F111">
            <v>88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123</v>
          </cell>
          <cell r="F112">
            <v>123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16</v>
          </cell>
          <cell r="F113">
            <v>16</v>
          </cell>
        </row>
        <row r="114">
          <cell r="A114" t="str">
            <v>2704 Сливочный со вкусом топл. молока 45% тм Папа Может. брус (2шт)  ОСТАНКИНО</v>
          </cell>
          <cell r="D114">
            <v>2.5</v>
          </cell>
          <cell r="F114">
            <v>2.5</v>
          </cell>
        </row>
        <row r="115">
          <cell r="A115" t="str">
            <v>3215 ВЕТЧ.МЯСНАЯ Папа может п/о 0.4кг 8шт.    ОСТАНКИНО</v>
          </cell>
          <cell r="D115">
            <v>894</v>
          </cell>
          <cell r="F115">
            <v>894</v>
          </cell>
        </row>
        <row r="116">
          <cell r="A116" t="str">
            <v>3684 ПРЕСИЖН с/к в/у 1/250 8шт.   ОСТАНКИНО</v>
          </cell>
          <cell r="D116">
            <v>143</v>
          </cell>
          <cell r="F116">
            <v>143</v>
          </cell>
        </row>
        <row r="117">
          <cell r="A117" t="str">
            <v>4063 МЯСНАЯ Папа может вар п/о_Л   ОСТАНКИНО</v>
          </cell>
          <cell r="D117">
            <v>1499.01</v>
          </cell>
          <cell r="F117">
            <v>1499.01</v>
          </cell>
        </row>
        <row r="118">
          <cell r="A118" t="str">
            <v>4117 ЭКСТРА Папа может с/к в/у_Л   ОСТАНКИНО</v>
          </cell>
          <cell r="D118">
            <v>30.3</v>
          </cell>
          <cell r="F118">
            <v>30.3</v>
          </cell>
        </row>
        <row r="119">
          <cell r="A119" t="str">
            <v>4163 Сыр Боккончини копченый 40% 100 гр.  ОСТАНКИНО</v>
          </cell>
          <cell r="D119">
            <v>223</v>
          </cell>
          <cell r="F119">
            <v>223</v>
          </cell>
        </row>
        <row r="120">
          <cell r="A120" t="str">
            <v>4170 Сыр Скаморца свежий 40% 100 гр.  ОСТАНКИНО</v>
          </cell>
          <cell r="D120">
            <v>232</v>
          </cell>
          <cell r="F120">
            <v>232</v>
          </cell>
        </row>
        <row r="121">
          <cell r="A121" t="str">
            <v>4187 Сыр рассольный жирный Чечил 45% 100 гр  ОСТАНКИНО</v>
          </cell>
          <cell r="D121">
            <v>1</v>
          </cell>
          <cell r="F121">
            <v>1</v>
          </cell>
        </row>
        <row r="122">
          <cell r="A122" t="str">
            <v>4187 Сыр Чечил свежий 45% 100г/6шт ТМ Папа Может  ОСТАНКИНО</v>
          </cell>
          <cell r="D122">
            <v>404</v>
          </cell>
          <cell r="F122">
            <v>404</v>
          </cell>
        </row>
        <row r="123">
          <cell r="A123" t="str">
            <v>4194 Сыр рассольный жирный Чечил копченый 45% 100 гр  ОСТАНКИНО</v>
          </cell>
          <cell r="D123">
            <v>1</v>
          </cell>
          <cell r="F123">
            <v>1</v>
          </cell>
        </row>
        <row r="124">
          <cell r="A124" t="str">
            <v>4194 Сыр Чечил копченый 43% 100г/6шт ТМ Папа Может  ОСТАНКИНО</v>
          </cell>
          <cell r="D124">
            <v>296</v>
          </cell>
          <cell r="F124">
            <v>296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125.2</v>
          </cell>
          <cell r="F125">
            <v>125.2</v>
          </cell>
        </row>
        <row r="126">
          <cell r="A126" t="str">
            <v>4813 ФИЛЕЙНАЯ Папа может вар п/о_Л   ОСТАНКИНО</v>
          </cell>
          <cell r="D126">
            <v>478</v>
          </cell>
          <cell r="F126">
            <v>478</v>
          </cell>
        </row>
        <row r="127">
          <cell r="A127" t="str">
            <v>4819 Сыр "Пармезан" 40% кусок 180 гр  ОСТАНКИНО</v>
          </cell>
          <cell r="D127">
            <v>13</v>
          </cell>
          <cell r="F127">
            <v>13</v>
          </cell>
        </row>
        <row r="128">
          <cell r="A128" t="str">
            <v>4903 Сыр Перлини 40% 100гр (8шт)  ОСТАНКИНО</v>
          </cell>
          <cell r="D128">
            <v>116</v>
          </cell>
          <cell r="F128">
            <v>116</v>
          </cell>
        </row>
        <row r="129">
          <cell r="A129" t="str">
            <v>4910 Сыр Перлини копченый 40% 100гр (8шт)  ОСТАНКИНО</v>
          </cell>
          <cell r="D129">
            <v>79</v>
          </cell>
          <cell r="F129">
            <v>79</v>
          </cell>
        </row>
        <row r="130">
          <cell r="A130" t="str">
            <v>4927 Сыр Перлини со вкусом Васаби 40% 100гр (8шт)  ОСТАНКИНО</v>
          </cell>
          <cell r="D130">
            <v>46</v>
          </cell>
          <cell r="F130">
            <v>46</v>
          </cell>
        </row>
        <row r="131">
          <cell r="A131" t="str">
            <v>4993 САЛЯМИ ИТАЛЬЯНСКАЯ с/к в/у 1/250*8_120c ОСТАНКИНО</v>
          </cell>
          <cell r="D131">
            <v>524</v>
          </cell>
          <cell r="F131">
            <v>524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106.2</v>
          </cell>
          <cell r="F132">
            <v>106.2</v>
          </cell>
        </row>
        <row r="133">
          <cell r="A133" t="str">
            <v>5235 Сыр полутвердый "Голландский" 45%, брус ВЕС  ОСТАНКИНО</v>
          </cell>
          <cell r="D133">
            <v>63.6</v>
          </cell>
          <cell r="F133">
            <v>63.6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6.1</v>
          </cell>
          <cell r="F134">
            <v>6.1</v>
          </cell>
        </row>
        <row r="135">
          <cell r="A135" t="str">
            <v>5246 ДОКТОРСКАЯ ПРЕМИУМ вар б/о мгс_30с ОСТАНКИНО</v>
          </cell>
          <cell r="D135">
            <v>128.4</v>
          </cell>
          <cell r="F135">
            <v>128.4</v>
          </cell>
        </row>
        <row r="136">
          <cell r="A136" t="str">
            <v>5247 РУССКАЯ ПРЕМИУМ вар б/о мгс_30с ОСТАНКИНО</v>
          </cell>
          <cell r="D136">
            <v>48.2</v>
          </cell>
          <cell r="F136">
            <v>48.2</v>
          </cell>
        </row>
        <row r="137">
          <cell r="A137" t="str">
            <v>5483 ЭКСТРА Папа может с/к в/у 1/250 8шт.   ОСТАНКИНО</v>
          </cell>
          <cell r="D137">
            <v>1075</v>
          </cell>
          <cell r="F137">
            <v>1075</v>
          </cell>
        </row>
        <row r="138">
          <cell r="A138" t="str">
            <v>5544 Сервелат Финский в/к в/у_45с НОВАЯ ОСТАНКИНО</v>
          </cell>
          <cell r="D138">
            <v>1203.4000000000001</v>
          </cell>
          <cell r="F138">
            <v>1203.4000000000001</v>
          </cell>
        </row>
        <row r="139">
          <cell r="A139" t="str">
            <v>5679 САЛЯМИ ИТАЛЬЯНСКАЯ с/к в/у 1/150_60с ОСТАНКИНО</v>
          </cell>
          <cell r="D139">
            <v>581</v>
          </cell>
          <cell r="F139">
            <v>581</v>
          </cell>
        </row>
        <row r="140">
          <cell r="A140" t="str">
            <v>5682 САЛЯМИ МЕЛКОЗЕРНЕНАЯ с/к в/у 1/120_60с   ОСТАНКИНО</v>
          </cell>
          <cell r="D140">
            <v>3096</v>
          </cell>
          <cell r="F140">
            <v>3096</v>
          </cell>
        </row>
        <row r="141">
          <cell r="A141" t="str">
            <v>5706 АРОМАТНАЯ Папа может с/к в/у 1/250 8шт.  ОСТАНКИНО</v>
          </cell>
          <cell r="D141">
            <v>888</v>
          </cell>
          <cell r="F141">
            <v>888</v>
          </cell>
        </row>
        <row r="142">
          <cell r="A142" t="str">
            <v>5708 ПОСОЛЬСКАЯ Папа может с/к в/у ОСТАНКИНО</v>
          </cell>
          <cell r="D142">
            <v>59.7</v>
          </cell>
          <cell r="F142">
            <v>59.7</v>
          </cell>
        </row>
        <row r="143">
          <cell r="A143" t="str">
            <v>5851 ЭКСТРА Папа может вар п/о   ОСТАНКИНО</v>
          </cell>
          <cell r="D143">
            <v>254.9</v>
          </cell>
          <cell r="F143">
            <v>254.9</v>
          </cell>
        </row>
        <row r="144">
          <cell r="A144" t="str">
            <v>5931 ОХОТНИЧЬЯ Папа может с/к в/у 1/220 8шт.   ОСТАНКИНО</v>
          </cell>
          <cell r="D144">
            <v>1684</v>
          </cell>
          <cell r="F144">
            <v>1684</v>
          </cell>
        </row>
        <row r="145">
          <cell r="A145" t="str">
            <v>5992 ВРЕМЯ ОКРОШКИ Папа может вар п/о 0.4кг   ОСТАНКИНО</v>
          </cell>
          <cell r="D145">
            <v>1346</v>
          </cell>
          <cell r="F145">
            <v>1346</v>
          </cell>
        </row>
        <row r="146">
          <cell r="A146" t="str">
            <v>6004 РАГУ СВИНОЕ 1кг 8шт.зам_120с ОСТАНКИНО</v>
          </cell>
          <cell r="D146">
            <v>200</v>
          </cell>
          <cell r="F146">
            <v>200</v>
          </cell>
        </row>
        <row r="147">
          <cell r="A147" t="str">
            <v>6221 НЕАПОЛИТАНСКИЙ ДУЭТ с/к с/н мгс 1/90  ОСТАНКИНО</v>
          </cell>
          <cell r="D147">
            <v>1013</v>
          </cell>
          <cell r="F147">
            <v>1013</v>
          </cell>
        </row>
        <row r="148">
          <cell r="A148" t="str">
            <v>6228 МЯСНОЕ АССОРТИ к/з с/н мгс 1/90 10шт.  ОСТАНКИНО</v>
          </cell>
          <cell r="D148">
            <v>650</v>
          </cell>
          <cell r="F148">
            <v>650</v>
          </cell>
        </row>
        <row r="149">
          <cell r="A149" t="str">
            <v>6247 ДОМАШНЯЯ Папа может вар п/о 0,4кг 8шт.  ОСТАНКИНО</v>
          </cell>
          <cell r="D149">
            <v>178</v>
          </cell>
          <cell r="F149">
            <v>178</v>
          </cell>
        </row>
        <row r="150">
          <cell r="A150" t="str">
            <v>6268 ГОВЯЖЬЯ Папа может вар п/о 0,4кг 8 шт.  ОСТАНКИНО</v>
          </cell>
          <cell r="D150">
            <v>1041</v>
          </cell>
          <cell r="F150">
            <v>1041</v>
          </cell>
        </row>
        <row r="151">
          <cell r="A151" t="str">
            <v>6279 КОРЕЙКА ПО-ОСТ.к/в в/с с/н в/у 1/150_45с  ОСТАНКИНО</v>
          </cell>
          <cell r="D151">
            <v>878</v>
          </cell>
          <cell r="F151">
            <v>878</v>
          </cell>
        </row>
        <row r="152">
          <cell r="A152" t="str">
            <v>6303 МЯСНЫЕ Папа может сос п/о мгс 1.5*3  ОСТАНКИНО</v>
          </cell>
          <cell r="D152">
            <v>507.4</v>
          </cell>
          <cell r="F152">
            <v>507.4</v>
          </cell>
        </row>
        <row r="153">
          <cell r="A153" t="str">
            <v>6324 ДОКТОРСКАЯ ГОСТ вар п/о 0.4кг 8шт.  ОСТАНКИНО</v>
          </cell>
          <cell r="D153">
            <v>115</v>
          </cell>
          <cell r="F153">
            <v>115</v>
          </cell>
        </row>
        <row r="154">
          <cell r="A154" t="str">
            <v>6325 ДОКТОРСКАЯ ПРЕМИУМ вар п/о 0.4кг 8шт.  ОСТАНКИНО</v>
          </cell>
          <cell r="D154">
            <v>2089</v>
          </cell>
          <cell r="F154">
            <v>2089</v>
          </cell>
        </row>
        <row r="155">
          <cell r="A155" t="str">
            <v>6333 МЯСНАЯ Папа может вар п/о 0.4кг 8шт.  ОСТАНКИНО</v>
          </cell>
          <cell r="D155">
            <v>4486</v>
          </cell>
          <cell r="F155">
            <v>4486</v>
          </cell>
        </row>
        <row r="156">
          <cell r="A156" t="str">
            <v>6340 ДОМАШНИЙ РЕЦЕПТ Коровино 0.5кг 8шт.  ОСТАНКИНО</v>
          </cell>
          <cell r="D156">
            <v>492</v>
          </cell>
          <cell r="F156">
            <v>492</v>
          </cell>
        </row>
        <row r="157">
          <cell r="A157" t="str">
            <v>6353 ЭКСТРА Папа может вар п/о 0.4кг 8шт.  ОСТАНКИНО</v>
          </cell>
          <cell r="D157">
            <v>1509</v>
          </cell>
          <cell r="F157">
            <v>1509</v>
          </cell>
        </row>
        <row r="158">
          <cell r="A158" t="str">
            <v>6392 ФИЛЕЙНАЯ Папа может вар п/о 0.4кг. ОСТАНКИНО</v>
          </cell>
          <cell r="D158">
            <v>4115</v>
          </cell>
          <cell r="F158">
            <v>4115</v>
          </cell>
        </row>
        <row r="159">
          <cell r="A159" t="str">
            <v>6448 СВИНИНА МАДЕРА с/к с/н в/у 1/100 10шт.   ОСТАНКИНО</v>
          </cell>
          <cell r="D159">
            <v>204</v>
          </cell>
          <cell r="F159">
            <v>204</v>
          </cell>
        </row>
        <row r="160">
          <cell r="A160" t="str">
            <v>6453 ЭКСТРА Папа может с/к с/н в/у 1/100 14шт.   ОСТАНКИНО</v>
          </cell>
          <cell r="D160">
            <v>3153</v>
          </cell>
          <cell r="F160">
            <v>3153</v>
          </cell>
        </row>
        <row r="161">
          <cell r="A161" t="str">
            <v>6454 АРОМАТНАЯ с/к с/н в/у 1/100 10шт.  ОСТАНКИНО</v>
          </cell>
          <cell r="D161">
            <v>2613</v>
          </cell>
          <cell r="F161">
            <v>2613</v>
          </cell>
        </row>
        <row r="162">
          <cell r="A162" t="str">
            <v>6459 СЕРВЕЛАТ ШВЕЙЦАРСК. в/к с/н в/у 1/100*10  ОСТАНКИНО</v>
          </cell>
          <cell r="D162">
            <v>1712</v>
          </cell>
          <cell r="F162">
            <v>1712</v>
          </cell>
        </row>
        <row r="163">
          <cell r="A163" t="str">
            <v>6470 ВЕТЧ.МРАМОРНАЯ в/у_45с  ОСТАНКИНО</v>
          </cell>
          <cell r="D163">
            <v>80</v>
          </cell>
          <cell r="F163">
            <v>80</v>
          </cell>
        </row>
        <row r="164">
          <cell r="A164" t="str">
            <v>6495 ВЕТЧ.МРАМОРНАЯ в/у срез 0.3кг 6шт_45с  ОСТАНКИНО</v>
          </cell>
          <cell r="D164">
            <v>300</v>
          </cell>
          <cell r="F164">
            <v>300</v>
          </cell>
        </row>
        <row r="165">
          <cell r="A165" t="str">
            <v>6527 ШПИКАЧКИ СОЧНЫЕ ПМ сар б/о мгс 1*3 45с ОСТАНКИНО</v>
          </cell>
          <cell r="D165">
            <v>445</v>
          </cell>
          <cell r="F165">
            <v>445</v>
          </cell>
        </row>
        <row r="166">
          <cell r="A166" t="str">
            <v>6528 ШПИКАЧКИ СОЧНЫЕ ПМ сар б/о мгс 0.4кг 45с  ОСТАНКИНО</v>
          </cell>
          <cell r="D166">
            <v>85</v>
          </cell>
          <cell r="F166">
            <v>85</v>
          </cell>
        </row>
        <row r="167">
          <cell r="A167" t="str">
            <v>6586 МРАМОРНАЯ И БАЛЫКОВАЯ в/к с/н мгс 1/90 ОСТАНКИНО</v>
          </cell>
          <cell r="D167">
            <v>28</v>
          </cell>
          <cell r="F167">
            <v>28</v>
          </cell>
        </row>
        <row r="168">
          <cell r="A168" t="str">
            <v>6609 С ГОВЯДИНОЙ ПМ сар б/о мгс 0.4кг_45с ОСТАНКИНО</v>
          </cell>
          <cell r="D168">
            <v>111</v>
          </cell>
          <cell r="F168">
            <v>111</v>
          </cell>
        </row>
        <row r="169">
          <cell r="A169" t="str">
            <v>6616 МОЛОЧНЫЕ КЛАССИЧЕСКИЕ сос п/о в/у 0.3кг  ОСТАНКИНО</v>
          </cell>
          <cell r="D169">
            <v>2946</v>
          </cell>
          <cell r="F169">
            <v>2946</v>
          </cell>
        </row>
        <row r="170">
          <cell r="A170" t="str">
            <v>6697 СЕРВЕЛАТ ФИНСКИЙ ПМ в/к в/у 0,35кг 8шт.  ОСТАНКИНО</v>
          </cell>
          <cell r="D170">
            <v>6007</v>
          </cell>
          <cell r="F170">
            <v>6007</v>
          </cell>
        </row>
        <row r="171">
          <cell r="A171" t="str">
            <v>6713 СОЧНЫЙ ГРИЛЬ ПМ сос п/о мгс 0.41кг 8шт.  ОСТАНКИНО</v>
          </cell>
          <cell r="D171">
            <v>2317</v>
          </cell>
          <cell r="F171">
            <v>2317</v>
          </cell>
        </row>
        <row r="172">
          <cell r="A172" t="str">
            <v>6724 МОЛОЧНЫЕ ПМ сос п/о мгс 0.41кг 10шт.  ОСТАНКИНО</v>
          </cell>
          <cell r="D172">
            <v>1166</v>
          </cell>
          <cell r="F172">
            <v>1166</v>
          </cell>
        </row>
        <row r="173">
          <cell r="A173" t="str">
            <v>6765 РУБЛЕНЫЕ сос ц/о мгс 0.36кг 6шт.  ОСТАНКИНО</v>
          </cell>
          <cell r="D173">
            <v>599</v>
          </cell>
          <cell r="F173">
            <v>599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225</v>
          </cell>
          <cell r="F175">
            <v>225</v>
          </cell>
        </row>
        <row r="176">
          <cell r="A176" t="str">
            <v>6787 СЕРВЕЛАТ КРЕМЛЕВСКИЙ в/к в/у 0,33кг 8шт.  ОСТАНКИНО</v>
          </cell>
          <cell r="D176">
            <v>266</v>
          </cell>
          <cell r="F176">
            <v>266</v>
          </cell>
        </row>
        <row r="177">
          <cell r="A177" t="str">
            <v>6793 БАЛЫКОВАЯ в/к в/у 0,33кг 8шт.  ОСТАНКИНО</v>
          </cell>
          <cell r="D177">
            <v>595</v>
          </cell>
          <cell r="F177">
            <v>595</v>
          </cell>
        </row>
        <row r="178">
          <cell r="A178" t="str">
            <v>6829 МОЛОЧНЫЕ КЛАССИЧЕСКИЕ сос п/о мгс 2*4_С  ОСТАНКИНО</v>
          </cell>
          <cell r="D178">
            <v>1022.2</v>
          </cell>
          <cell r="F178">
            <v>1022.2</v>
          </cell>
        </row>
        <row r="179">
          <cell r="A179" t="str">
            <v>6837 ФИЛЕЙНЫЕ Папа Может сос ц/о мгс 0.4кг  ОСТАНКИНО</v>
          </cell>
          <cell r="D179">
            <v>1440</v>
          </cell>
          <cell r="F179">
            <v>1440</v>
          </cell>
        </row>
        <row r="180">
          <cell r="A180" t="str">
            <v>6842 ДЫМОВИЦА ИЗ ОКОРОКА к/в мл/к в/у 0,3кг  ОСТАНКИНО</v>
          </cell>
          <cell r="D180">
            <v>298</v>
          </cell>
          <cell r="F180">
            <v>298</v>
          </cell>
        </row>
        <row r="181">
          <cell r="A181" t="str">
            <v>6861 ДОМАШНИЙ РЕЦЕПТ Коровино вар п/о  ОСТАНКИНО</v>
          </cell>
          <cell r="D181">
            <v>500</v>
          </cell>
          <cell r="F181">
            <v>500</v>
          </cell>
        </row>
        <row r="182">
          <cell r="A182" t="str">
            <v>6866 ВЕТЧ.НЕЖНАЯ Коровино п/о_Маяк  ОСТАНКИНО</v>
          </cell>
          <cell r="D182">
            <v>270.7</v>
          </cell>
          <cell r="F182">
            <v>270.7</v>
          </cell>
        </row>
        <row r="183">
          <cell r="A183" t="str">
            <v>7001 КЛАССИЧЕСКИЕ Папа может сар б/о мгс 1*3  ОСТАНКИНО</v>
          </cell>
          <cell r="D183">
            <v>293.7</v>
          </cell>
          <cell r="F183">
            <v>293.7</v>
          </cell>
        </row>
        <row r="184">
          <cell r="A184" t="str">
            <v>7038 С ГОВЯДИНОЙ ПМ сос п/о мгс 1.5*4  ОСТАНКИНО</v>
          </cell>
          <cell r="D184">
            <v>1.5</v>
          </cell>
          <cell r="F184">
            <v>1.5</v>
          </cell>
        </row>
        <row r="185">
          <cell r="A185" t="str">
            <v>7040 С ИНДЕЙКОЙ ПМ сос ц/о в/у 1/270 8шт.  ОСТАНКИНО</v>
          </cell>
          <cell r="D185">
            <v>175</v>
          </cell>
          <cell r="F185">
            <v>175</v>
          </cell>
        </row>
        <row r="186">
          <cell r="A186" t="str">
            <v>7059 ШПИКАЧКИ СОЧНЫЕ С БЕК. п/о мгс 0.3кг_60с  ОСТАНКИНО</v>
          </cell>
          <cell r="D186">
            <v>522</v>
          </cell>
          <cell r="F186">
            <v>522</v>
          </cell>
        </row>
        <row r="187">
          <cell r="A187" t="str">
            <v>7064 СОЧНЫЕ ПМ сос п/о в/у 1/350 8 шт_50с ОСТАНКИНО</v>
          </cell>
          <cell r="D187">
            <v>9</v>
          </cell>
          <cell r="F187">
            <v>9</v>
          </cell>
        </row>
        <row r="188">
          <cell r="A188" t="str">
            <v>7066 СОЧНЫЕ ПМ сос п/о мгс 0.41кг 10шт_50с  ОСТАНКИНО</v>
          </cell>
          <cell r="D188">
            <v>7945</v>
          </cell>
          <cell r="F188">
            <v>7945</v>
          </cell>
        </row>
        <row r="189">
          <cell r="A189" t="str">
            <v>7070 СОЧНЫЕ ПМ сос п/о мгс 1.5*4_А_50с  ОСТАНКИНО</v>
          </cell>
          <cell r="D189">
            <v>5031.8540000000003</v>
          </cell>
          <cell r="F189">
            <v>5031.8540000000003</v>
          </cell>
        </row>
        <row r="190">
          <cell r="A190" t="str">
            <v>7073 МОЛОЧ.ПРЕМИУМ ПМ сос п/о в/у 1/350_50с  ОСТАНКИНО</v>
          </cell>
          <cell r="D190">
            <v>2473</v>
          </cell>
          <cell r="F190">
            <v>2473</v>
          </cell>
        </row>
        <row r="191">
          <cell r="A191" t="str">
            <v>7074 МОЛОЧ.ПРЕМИУМ ПМ сос п/о мгс 0.6кг_50с  ОСТАНКИНО</v>
          </cell>
          <cell r="D191">
            <v>78</v>
          </cell>
          <cell r="F191">
            <v>78</v>
          </cell>
        </row>
        <row r="192">
          <cell r="A192" t="str">
            <v>7075 МОЛОЧ.ПРЕМИУМ ПМ сос п/о мгс 1.5*4_О_50с  ОСТАНКИНО</v>
          </cell>
          <cell r="D192">
            <v>144.6</v>
          </cell>
          <cell r="F192">
            <v>144.6</v>
          </cell>
        </row>
        <row r="193">
          <cell r="A193" t="str">
            <v>7077 МЯСНЫЕ С ГОВЯД.ПМ сос п/о мгс 0.4кг_50с  ОСТАНКИНО</v>
          </cell>
          <cell r="D193">
            <v>2703</v>
          </cell>
          <cell r="F193">
            <v>2703</v>
          </cell>
        </row>
        <row r="194">
          <cell r="A194" t="str">
            <v>7080 СЛИВОЧНЫЕ ПМ сос п/о мгс 0.41кг 10шт. 50с  ОСТАНКИНО</v>
          </cell>
          <cell r="D194">
            <v>4621</v>
          </cell>
          <cell r="F194">
            <v>4621</v>
          </cell>
        </row>
        <row r="195">
          <cell r="A195" t="str">
            <v>7082 СЛИВОЧНЫЕ ПМ сос п/о мгс 1.5*4_50с  ОСТАНКИНО</v>
          </cell>
          <cell r="D195">
            <v>184.1</v>
          </cell>
          <cell r="F195">
            <v>184.1</v>
          </cell>
        </row>
        <row r="196">
          <cell r="A196" t="str">
            <v>7087 ШПИК С ЧЕСНОК.И ПЕРЦЕМ к/в в/у 0.3кг_50с  ОСТАНКИНО</v>
          </cell>
          <cell r="D196">
            <v>385</v>
          </cell>
          <cell r="F196">
            <v>385</v>
          </cell>
        </row>
        <row r="197">
          <cell r="A197" t="str">
            <v>7090 СВИНИНА ПО-ДОМ. к/в мл/к в/у 0.3кг_50с  ОСТАНКИНО</v>
          </cell>
          <cell r="D197">
            <v>816</v>
          </cell>
          <cell r="F197">
            <v>816</v>
          </cell>
        </row>
        <row r="198">
          <cell r="A198" t="str">
            <v>7092 БЕКОН Папа может с/к с/н в/у 1/140_50с  ОСТАНКИНО</v>
          </cell>
          <cell r="D198">
            <v>1242</v>
          </cell>
          <cell r="F198">
            <v>1242</v>
          </cell>
        </row>
        <row r="199">
          <cell r="A199" t="str">
            <v>7106 ТОСКАНО с/к с/н мгс 1/90 12шт.  ОСТАНКИНО</v>
          </cell>
          <cell r="D199">
            <v>32</v>
          </cell>
          <cell r="F199">
            <v>32</v>
          </cell>
        </row>
        <row r="200">
          <cell r="A200" t="str">
            <v>7107 САН-РЕМО с/в с/н мгс 1/90 12шт.  ОСТАНКИНО</v>
          </cell>
          <cell r="D200">
            <v>70</v>
          </cell>
          <cell r="F200">
            <v>70</v>
          </cell>
        </row>
        <row r="201">
          <cell r="A201" t="str">
            <v>7147 САЛЬЧИЧОН Останкино с/к в/у 1/220 8шт.  ОСТАНКИНО</v>
          </cell>
          <cell r="D201">
            <v>75</v>
          </cell>
          <cell r="F201">
            <v>75</v>
          </cell>
        </row>
        <row r="202">
          <cell r="A202" t="str">
            <v>7149 БАЛЫКОВАЯ Коровино п/к в/у 0.84кг_50с  ОСТАНКИНО</v>
          </cell>
          <cell r="D202">
            <v>39</v>
          </cell>
          <cell r="F202">
            <v>39</v>
          </cell>
        </row>
        <row r="203">
          <cell r="A203" t="str">
            <v>7150 САЛЬЧИЧОН Папа может с/к в/у ОСТАНКИНО</v>
          </cell>
          <cell r="D203">
            <v>1</v>
          </cell>
          <cell r="F203">
            <v>1</v>
          </cell>
        </row>
        <row r="204">
          <cell r="A204" t="str">
            <v>7154 СЕРВЕЛАТ ЗЕРНИСТЫЙ ПМ в/к в/у 0.35кг_50с  ОСТАНКИНО</v>
          </cell>
          <cell r="D204">
            <v>3382</v>
          </cell>
          <cell r="F204">
            <v>3382</v>
          </cell>
        </row>
        <row r="205">
          <cell r="A205" t="str">
            <v>7166 СЕРВЕЛТ ОХОТНИЧИЙ ПМ в/к в/у_50с  ОСТАНКИНО</v>
          </cell>
          <cell r="D205">
            <v>486.8</v>
          </cell>
          <cell r="F205">
            <v>486.8</v>
          </cell>
        </row>
        <row r="206">
          <cell r="A206" t="str">
            <v>7169 СЕРВЕЛАТ ОХОТНИЧИЙ ПМ в/к в/у 0.35кг_50с  ОСТАНКИНО</v>
          </cell>
          <cell r="D206">
            <v>4530</v>
          </cell>
          <cell r="F206">
            <v>4530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7227 САЛЯМИ ФИНСКАЯ Папа может с/к в/у 1/180  ОСТАНКИНО</v>
          </cell>
          <cell r="D208">
            <v>13</v>
          </cell>
          <cell r="F208">
            <v>13</v>
          </cell>
        </row>
        <row r="209">
          <cell r="A209" t="str">
            <v>7231 КЛАССИЧЕСКАЯ ПМ вар п/о 0,3кг 8шт_209к ОСТАНКИНО</v>
          </cell>
          <cell r="D209">
            <v>1667</v>
          </cell>
          <cell r="F209">
            <v>1667</v>
          </cell>
        </row>
        <row r="210">
          <cell r="A210" t="str">
            <v>7232 БОЯNСКАЯ ПМ п/к в/у 0,28кг 8шт_209к ОСТАНКИНО</v>
          </cell>
          <cell r="D210">
            <v>2044</v>
          </cell>
          <cell r="F210">
            <v>2044</v>
          </cell>
        </row>
        <row r="211">
          <cell r="A211" t="str">
            <v>7235 ВЕТЧ.КЛАССИЧЕСКАЯ ПМ п/о 0,35кг 8шт_209к ОСТАНКИНО</v>
          </cell>
          <cell r="D211">
            <v>41</v>
          </cell>
          <cell r="F211">
            <v>41</v>
          </cell>
        </row>
        <row r="212">
          <cell r="A212" t="str">
            <v>7236 СЕРВЕЛАТ КАРЕЛЬСКИЙ в/к в/у 0,28кг_209к ОСТАНКИНО</v>
          </cell>
          <cell r="D212">
            <v>4349</v>
          </cell>
          <cell r="F212">
            <v>4349</v>
          </cell>
        </row>
        <row r="213">
          <cell r="A213" t="str">
            <v>7241 САЛЯМИ Папа может п/к в/у 0,28кг_209к ОСТАНКИНО</v>
          </cell>
          <cell r="D213">
            <v>1308</v>
          </cell>
          <cell r="F213">
            <v>1308</v>
          </cell>
        </row>
        <row r="214">
          <cell r="A214" t="str">
            <v>7245 ВЕТЧ.ФИЛЕЙНАЯ ПМ п/о 0,4кг 8шт ОСТАНКИНО</v>
          </cell>
          <cell r="D214">
            <v>114</v>
          </cell>
          <cell r="F214">
            <v>114</v>
          </cell>
        </row>
        <row r="215">
          <cell r="A215" t="str">
            <v>7252 СЕРВЕЛАТ ФИНСКИЙ ПМ в/к с/н мгс 1/100*12  ОСТАНКИНО</v>
          </cell>
          <cell r="D215">
            <v>976</v>
          </cell>
          <cell r="F215">
            <v>976</v>
          </cell>
        </row>
        <row r="216">
          <cell r="A216" t="str">
            <v>7271 МЯСНЫЕ С ГОВЯДИНОЙ ПМ сос п/о мгс 1.5*4 ВЕС  ОСТАНКИНО</v>
          </cell>
          <cell r="D216">
            <v>116.9</v>
          </cell>
          <cell r="F216">
            <v>116.9</v>
          </cell>
        </row>
        <row r="217">
          <cell r="A217" t="str">
            <v>7284 ДЛЯ ДЕТЕЙ сос п/о мгс 0,33кг 6шт  ОСТАНКИНО</v>
          </cell>
          <cell r="D217">
            <v>273</v>
          </cell>
          <cell r="F217">
            <v>273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251</v>
          </cell>
          <cell r="F218">
            <v>251</v>
          </cell>
        </row>
        <row r="219">
          <cell r="A219" t="str">
            <v>8391 Сыр творожный с зеленью 60% Папа может 140 гр.  ОСТАНКИНО</v>
          </cell>
          <cell r="D219">
            <v>91</v>
          </cell>
          <cell r="F219">
            <v>91</v>
          </cell>
        </row>
        <row r="220">
          <cell r="A220" t="str">
            <v>8398 Сыр ПАПА МОЖЕТ "Тильзитер" 45% 180 г  ОСТАНКИНО</v>
          </cell>
          <cell r="D220">
            <v>320</v>
          </cell>
          <cell r="F220">
            <v>322</v>
          </cell>
        </row>
        <row r="221">
          <cell r="A221" t="str">
            <v>8411 Сыр ПАПА МОЖЕТ "Гауда Голд" 45% 180 г  ОСТАНКИНО</v>
          </cell>
          <cell r="D221">
            <v>409</v>
          </cell>
          <cell r="F221">
            <v>411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957</v>
          </cell>
          <cell r="F222">
            <v>959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49</v>
          </cell>
          <cell r="F223">
            <v>49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43</v>
          </cell>
          <cell r="F224">
            <v>43</v>
          </cell>
        </row>
        <row r="225">
          <cell r="A225" t="str">
            <v>8452 Сыр колбасный копченый Папа Может 400 гр  ОСТАНКИНО</v>
          </cell>
          <cell r="D225">
            <v>14</v>
          </cell>
          <cell r="F225">
            <v>14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991</v>
          </cell>
          <cell r="F226">
            <v>993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16</v>
          </cell>
          <cell r="F227">
            <v>16</v>
          </cell>
        </row>
        <row r="228">
          <cell r="A228" t="str">
            <v>8572 Сыр Папа Может "Гауда Голд", 45% брусок ВЕС ОСТАНКИНО</v>
          </cell>
          <cell r="D228">
            <v>2.5</v>
          </cell>
          <cell r="F228">
            <v>2.5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20</v>
          </cell>
          <cell r="F230">
            <v>20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94</v>
          </cell>
          <cell r="F231">
            <v>94</v>
          </cell>
        </row>
        <row r="232">
          <cell r="A232" t="str">
            <v>8831 Сыр ПАПА МОЖЕТ "Министерский" 180гр, 45 %  ОСТАНКИНО</v>
          </cell>
          <cell r="D232">
            <v>93</v>
          </cell>
          <cell r="F232">
            <v>93</v>
          </cell>
        </row>
        <row r="233">
          <cell r="A233" t="str">
            <v>8855 Сыр ПАПА МОЖЕТ "Папин завтрак" 180гр, 45 %  ОСТАНКИНО</v>
          </cell>
          <cell r="D233">
            <v>104</v>
          </cell>
          <cell r="F233">
            <v>104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282</v>
          </cell>
          <cell r="F234">
            <v>282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395</v>
          </cell>
          <cell r="F235">
            <v>395</v>
          </cell>
        </row>
        <row r="236">
          <cell r="A236" t="str">
            <v>Балыковая с/к 200 гр. срез "Эликатессе" термоформ.пак.  СПК</v>
          </cell>
          <cell r="D236">
            <v>112</v>
          </cell>
          <cell r="F236">
            <v>112</v>
          </cell>
        </row>
        <row r="237">
          <cell r="A237" t="str">
            <v>БОНУС МОЛОЧНЫЕ КЛАССИЧЕСКИЕ сос п/о в/у 0.3кг (6084)  ОСТАНКИНО</v>
          </cell>
          <cell r="D237">
            <v>90</v>
          </cell>
          <cell r="F237">
            <v>90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14</v>
          </cell>
          <cell r="F238">
            <v>14</v>
          </cell>
        </row>
        <row r="239">
          <cell r="A239" t="str">
            <v>БОНУС СОЧНЫЕ Папа может сос п/о мгс 1.5*4 (6954)  ОСТАНКИНО</v>
          </cell>
          <cell r="D239">
            <v>518</v>
          </cell>
          <cell r="F239">
            <v>518</v>
          </cell>
        </row>
        <row r="240">
          <cell r="A240" t="str">
            <v>БОНУС СОЧНЫЕ сос п/о мгс 0.41кг_UZ (6087)  ОСТАНКИНО</v>
          </cell>
          <cell r="D240">
            <v>257</v>
          </cell>
          <cell r="F240">
            <v>257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664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2727</v>
          </cell>
        </row>
        <row r="243">
          <cell r="A243" t="str">
            <v>Бутербродная вареная 0,47 кг шт.  СПК</v>
          </cell>
          <cell r="D243">
            <v>65</v>
          </cell>
          <cell r="F243">
            <v>65</v>
          </cell>
        </row>
        <row r="244">
          <cell r="A244" t="str">
            <v>Вацлавская п/к (черева) 390 гр.шт. термоус.пак  СПК</v>
          </cell>
          <cell r="D244">
            <v>88</v>
          </cell>
          <cell r="F244">
            <v>88</v>
          </cell>
        </row>
        <row r="245">
          <cell r="A245" t="str">
            <v>Ветчина Альтаирская Столовая (для ХОРЕКА)  СПК</v>
          </cell>
          <cell r="D245">
            <v>5.22</v>
          </cell>
          <cell r="F245">
            <v>7.7089999999999996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2</v>
          </cell>
          <cell r="F246">
            <v>382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3</v>
          </cell>
          <cell r="F247">
            <v>541</v>
          </cell>
        </row>
        <row r="248">
          <cell r="A248" t="str">
            <v>Готовые чебупели с ветчиной и сыром Горячая штучка 0,3кг зам  ПОКОМ</v>
          </cell>
          <cell r="F248">
            <v>1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854</v>
          </cell>
          <cell r="F249">
            <v>2844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1217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6</v>
          </cell>
          <cell r="F251">
            <v>590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51</v>
          </cell>
          <cell r="F252">
            <v>51</v>
          </cell>
        </row>
        <row r="253">
          <cell r="A253" t="str">
            <v>Гуцульская с/к "КолбасГрад" 160 гр.шт. термоус. пак  СПК</v>
          </cell>
          <cell r="D253">
            <v>165</v>
          </cell>
          <cell r="F253">
            <v>165</v>
          </cell>
        </row>
        <row r="254">
          <cell r="A254" t="str">
            <v>Дельгаро с/в "Эликатессе" 140 гр.шт.  СПК</v>
          </cell>
          <cell r="D254">
            <v>75</v>
          </cell>
          <cell r="F254">
            <v>75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209</v>
          </cell>
          <cell r="F255">
            <v>210</v>
          </cell>
        </row>
        <row r="256">
          <cell r="A256" t="str">
            <v>Докторская вареная в/с 0,47 кг шт.  СПК</v>
          </cell>
          <cell r="D256">
            <v>161</v>
          </cell>
          <cell r="F256">
            <v>161</v>
          </cell>
        </row>
        <row r="257">
          <cell r="A257" t="str">
            <v>Докторская вареная термоус.пак. "Высокий вкус"  СПК</v>
          </cell>
          <cell r="D257">
            <v>141.1</v>
          </cell>
          <cell r="F257">
            <v>145.16300000000001</v>
          </cell>
        </row>
        <row r="258">
          <cell r="A258" t="str">
            <v>Европоддон (невозвратный)</v>
          </cell>
          <cell r="F258">
            <v>150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36</v>
          </cell>
        </row>
        <row r="260">
          <cell r="A260" t="str">
            <v>ЖАР-ладушки с мясом 0,2кг ТМ Стародворье  ПОКОМ</v>
          </cell>
          <cell r="D260">
            <v>3</v>
          </cell>
          <cell r="F260">
            <v>394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19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2153</v>
          </cell>
          <cell r="F262">
            <v>2153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1579</v>
          </cell>
          <cell r="F263">
            <v>1579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209.6</v>
          </cell>
          <cell r="F264">
            <v>209.6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173.6</v>
          </cell>
          <cell r="F265">
            <v>173.6</v>
          </cell>
        </row>
        <row r="266">
          <cell r="A266" t="str">
            <v>Карбонад Юбилейный термоус.пак.  СПК</v>
          </cell>
          <cell r="D266">
            <v>75.5</v>
          </cell>
          <cell r="F266">
            <v>75.5</v>
          </cell>
        </row>
        <row r="267">
          <cell r="A267" t="str">
            <v>Классическая вареная 400 гр.шт.  СПК</v>
          </cell>
          <cell r="D267">
            <v>36</v>
          </cell>
          <cell r="F267">
            <v>36</v>
          </cell>
        </row>
        <row r="268">
          <cell r="A268" t="str">
            <v>Классическая с/к 80 гр.шт.нар. (лоток с ср.защ.атм.)  СПК</v>
          </cell>
          <cell r="D268">
            <v>440</v>
          </cell>
          <cell r="F268">
            <v>440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3</v>
          </cell>
          <cell r="F269">
            <v>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854</v>
          </cell>
          <cell r="F270">
            <v>864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719</v>
          </cell>
          <cell r="F271">
            <v>729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192</v>
          </cell>
          <cell r="F272">
            <v>197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2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883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1923</v>
          </cell>
          <cell r="F275">
            <v>3016</v>
          </cell>
        </row>
        <row r="276">
          <cell r="A276" t="str">
            <v>Ла Фаворте с/в "Эликатессе" 140 гр.шт.  СПК</v>
          </cell>
          <cell r="D276">
            <v>151</v>
          </cell>
          <cell r="F276">
            <v>151</v>
          </cell>
        </row>
        <row r="277">
          <cell r="A277" t="str">
            <v>Ливерная Печеночная 250 гр.шт.  СПК</v>
          </cell>
          <cell r="D277">
            <v>158</v>
          </cell>
          <cell r="F277">
            <v>158</v>
          </cell>
        </row>
        <row r="278">
          <cell r="A278" t="str">
            <v>Любительская вареная термоус.пак. "Высокий вкус"  СПК</v>
          </cell>
          <cell r="D278">
            <v>64.8</v>
          </cell>
          <cell r="F278">
            <v>64.8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3.7</v>
          </cell>
          <cell r="F279">
            <v>7.4</v>
          </cell>
        </row>
        <row r="280">
          <cell r="A280" t="str">
            <v>Мини-сосиски в тесте 3,7кг ВЕС заморож. ТМ Зареченские  ПОКОМ</v>
          </cell>
          <cell r="D280">
            <v>3.7</v>
          </cell>
          <cell r="F280">
            <v>292.70100000000002</v>
          </cell>
        </row>
        <row r="281">
          <cell r="A281" t="str">
            <v>Мини-чебуречки с мясом ВЕС 5,5кг ТМ Зареченские  ПОКОМ</v>
          </cell>
          <cell r="D281">
            <v>5.5</v>
          </cell>
          <cell r="F281">
            <v>77</v>
          </cell>
        </row>
        <row r="282">
          <cell r="A282" t="str">
            <v>Мини-шарики с курочкой и сыром ТМ Зареченские ВЕС  ПОКОМ</v>
          </cell>
          <cell r="D282">
            <v>6</v>
          </cell>
          <cell r="F282">
            <v>245.1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983</v>
          </cell>
          <cell r="F283">
            <v>3978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6</v>
          </cell>
          <cell r="F284">
            <v>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556</v>
          </cell>
          <cell r="F285">
            <v>2693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1214</v>
          </cell>
          <cell r="F286">
            <v>3716</v>
          </cell>
        </row>
        <row r="287">
          <cell r="A287" t="str">
            <v>Наггетсы с куриным филе и сыром ТМ Вязанка 0,25 кг ПОКОМ</v>
          </cell>
          <cell r="D287">
            <v>379</v>
          </cell>
          <cell r="F287">
            <v>2767</v>
          </cell>
        </row>
        <row r="288">
          <cell r="A288" t="str">
            <v>Наггетсы Хрустящие ТМ Зареченские. ВЕС ПОКОМ</v>
          </cell>
          <cell r="D288">
            <v>36</v>
          </cell>
          <cell r="F288">
            <v>2206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7</v>
          </cell>
          <cell r="F289">
            <v>403</v>
          </cell>
        </row>
        <row r="290">
          <cell r="A290" t="str">
            <v>Оригинальная с перцем с/к  СПК</v>
          </cell>
          <cell r="D290">
            <v>172.5</v>
          </cell>
          <cell r="F290">
            <v>173.09399999999999</v>
          </cell>
        </row>
        <row r="291">
          <cell r="A291" t="str">
            <v>Паштет печеночный 140 гр.шт.  СПК</v>
          </cell>
          <cell r="D291">
            <v>78</v>
          </cell>
          <cell r="F291">
            <v>78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7</v>
          </cell>
          <cell r="F292">
            <v>761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375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3</v>
          </cell>
          <cell r="F294">
            <v>3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15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925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11</v>
          </cell>
          <cell r="F298">
            <v>256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603</v>
          </cell>
          <cell r="F299">
            <v>1947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2</v>
          </cell>
          <cell r="F300">
            <v>2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768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8</v>
          </cell>
          <cell r="F302">
            <v>678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10</v>
          </cell>
          <cell r="F303">
            <v>437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3</v>
          </cell>
          <cell r="F305">
            <v>3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4</v>
          </cell>
          <cell r="F306">
            <v>4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35</v>
          </cell>
          <cell r="F308">
            <v>2627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1</v>
          </cell>
          <cell r="F309">
            <v>461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19</v>
          </cell>
          <cell r="F310">
            <v>1497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1518</v>
          </cell>
          <cell r="F311">
            <v>4282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3</v>
          </cell>
          <cell r="F312">
            <v>4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4</v>
          </cell>
        </row>
        <row r="314">
          <cell r="A314" t="str">
            <v>Пельмени Бульмени со сливочным маслом ТМ Горячая штучка. флоу-пак сфера 0,4 кг. ПОКОМ</v>
          </cell>
          <cell r="D314">
            <v>21</v>
          </cell>
          <cell r="F314">
            <v>1904</v>
          </cell>
        </row>
        <row r="315">
          <cell r="A315" t="str">
            <v>Пельмени Бульмени со сливочным маслом ТМ Горячая штучка.флоу-пак сфера 0,7 кг. ПОКОМ</v>
          </cell>
          <cell r="D315">
            <v>1325</v>
          </cell>
          <cell r="F315">
            <v>4691</v>
          </cell>
        </row>
        <row r="316">
          <cell r="A316" t="str">
            <v>Пельмени Бульмени хрустящие с мясом 0,22 кг ТМ Горячая штучка  ПОКОМ</v>
          </cell>
          <cell r="D316">
            <v>2</v>
          </cell>
          <cell r="F316">
            <v>260</v>
          </cell>
        </row>
        <row r="317">
          <cell r="A317" t="str">
            <v>Пельмени Добросельские со свининой и говядиной ТМ Стародворье флоу-пак клас. форма 0,65 кг.  ПОКОМ</v>
          </cell>
          <cell r="F317">
            <v>122</v>
          </cell>
        </row>
        <row r="318">
          <cell r="A318" t="str">
            <v>Пельмени Зареченские сфера 5 кг.  ПОКОМ</v>
          </cell>
          <cell r="F318">
            <v>25</v>
          </cell>
        </row>
        <row r="319">
          <cell r="A319" t="str">
            <v>Пельмени Медвежьи ушки с фермерскими сливками 0,7кг  ПОКОМ</v>
          </cell>
          <cell r="D319">
            <v>3</v>
          </cell>
          <cell r="F319">
            <v>339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3</v>
          </cell>
          <cell r="F320">
            <v>585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12</v>
          </cell>
          <cell r="F321">
            <v>914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F322">
            <v>4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D323">
            <v>1</v>
          </cell>
          <cell r="F323">
            <v>539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345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F325">
            <v>845</v>
          </cell>
        </row>
        <row r="326">
          <cell r="A326" t="str">
            <v>Пельмени Сочные сфера 0,8 кг ТМ Стародворье  ПОКОМ</v>
          </cell>
          <cell r="D326">
            <v>3</v>
          </cell>
          <cell r="F326">
            <v>170</v>
          </cell>
        </row>
        <row r="327">
          <cell r="A327" t="str">
            <v>Пипперони с/к "Эликатессе" 0,10 кг.шт.  СПК</v>
          </cell>
          <cell r="D327">
            <v>10</v>
          </cell>
          <cell r="F327">
            <v>10</v>
          </cell>
        </row>
        <row r="328">
          <cell r="A328" t="str">
            <v>Пирожки с мясом 0,3кг ТМ Зареченские  ПОКОМ</v>
          </cell>
          <cell r="F328">
            <v>2</v>
          </cell>
        </row>
        <row r="329">
          <cell r="A329" t="str">
            <v>Пирожки с мясом 3,7кг ВЕС ТМ Зареченские  ПОКОМ</v>
          </cell>
          <cell r="D329">
            <v>7.4</v>
          </cell>
          <cell r="F329">
            <v>107.22</v>
          </cell>
        </row>
        <row r="330">
          <cell r="A330" t="str">
            <v>Ричеза с/к 230 гр.шт.  СПК</v>
          </cell>
          <cell r="D330">
            <v>187</v>
          </cell>
          <cell r="F330">
            <v>187</v>
          </cell>
        </row>
        <row r="331">
          <cell r="A331" t="str">
            <v>Сальчетти с/к 230 гр.шт.  СПК</v>
          </cell>
          <cell r="D331">
            <v>363</v>
          </cell>
          <cell r="F331">
            <v>363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126</v>
          </cell>
          <cell r="F332">
            <v>126</v>
          </cell>
        </row>
        <row r="333">
          <cell r="A333" t="str">
            <v>Салями с/к 100 гр.шт.нар. (лоток с ср.защ.атм.)  СПК</v>
          </cell>
          <cell r="D333">
            <v>439</v>
          </cell>
          <cell r="F333">
            <v>439</v>
          </cell>
        </row>
        <row r="334">
          <cell r="A334" t="str">
            <v>Салями Трюфель с/в "Эликатессе" 0,16 кг.шт.  СПК</v>
          </cell>
          <cell r="D334">
            <v>199</v>
          </cell>
          <cell r="F334">
            <v>199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68.599999999999994</v>
          </cell>
          <cell r="F335">
            <v>68.599999999999994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2</v>
          </cell>
          <cell r="F336">
            <v>2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25</v>
          </cell>
          <cell r="F337">
            <v>25</v>
          </cell>
        </row>
        <row r="338">
          <cell r="A338" t="str">
            <v>Сардельки Необыкновенные (черева) 400 гр.шт. (лоток с ср.защ.атм.)  СПК</v>
          </cell>
          <cell r="D338">
            <v>23</v>
          </cell>
          <cell r="F338">
            <v>23</v>
          </cell>
        </row>
        <row r="339">
          <cell r="A339" t="str">
            <v>Семейная с чесночком вареная (СПК+СКМ)  СПК</v>
          </cell>
          <cell r="D339">
            <v>82</v>
          </cell>
          <cell r="F339">
            <v>82</v>
          </cell>
        </row>
        <row r="340">
          <cell r="A340" t="str">
            <v>Семейная с чесночком Экстра вареная  СПК</v>
          </cell>
          <cell r="D340">
            <v>6</v>
          </cell>
          <cell r="F340">
            <v>6</v>
          </cell>
        </row>
        <row r="341">
          <cell r="A341" t="str">
            <v>Сервелат Европейский в/к, в/с 0,38 кг.шт.термофор.пак  СПК</v>
          </cell>
          <cell r="D341">
            <v>129</v>
          </cell>
          <cell r="F341">
            <v>129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87</v>
          </cell>
          <cell r="F342">
            <v>87</v>
          </cell>
        </row>
        <row r="343">
          <cell r="A343" t="str">
            <v>Сервелат Финский в/к 0,38 кг.шт. термофор.пак.  СПК</v>
          </cell>
          <cell r="D343">
            <v>69</v>
          </cell>
          <cell r="F343">
            <v>69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250</v>
          </cell>
          <cell r="F344">
            <v>250</v>
          </cell>
        </row>
        <row r="345">
          <cell r="A345" t="str">
            <v>Сервелат Фирменный в/к 0,38 кг.шт. термофор.пак.  СПК</v>
          </cell>
          <cell r="D345">
            <v>2</v>
          </cell>
          <cell r="F345">
            <v>2</v>
          </cell>
        </row>
        <row r="346">
          <cell r="A346" t="str">
            <v>Сервелат Фирменный в/к 250 гр.шт. термоформ.пак.  СПК</v>
          </cell>
          <cell r="D346">
            <v>68</v>
          </cell>
          <cell r="F346">
            <v>68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281</v>
          </cell>
          <cell r="F347">
            <v>281</v>
          </cell>
        </row>
        <row r="348">
          <cell r="A348" t="str">
            <v>Сибирская особая с/к 0,235 кг шт.  СПК</v>
          </cell>
          <cell r="D348">
            <v>272</v>
          </cell>
          <cell r="F348">
            <v>272</v>
          </cell>
        </row>
        <row r="349">
          <cell r="A349" t="str">
            <v>Сосиски "Баварские"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Классические (в ср.защ.атм.) СПК</v>
          </cell>
          <cell r="D351">
            <v>2</v>
          </cell>
          <cell r="F351">
            <v>2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11</v>
          </cell>
          <cell r="F353">
            <v>11</v>
          </cell>
        </row>
        <row r="354">
          <cell r="A354" t="str">
            <v>Сочный мегачебурек ТМ Зареченские ВЕС ПОКОМ</v>
          </cell>
          <cell r="F354">
            <v>234.5</v>
          </cell>
        </row>
        <row r="355">
          <cell r="A355" t="str">
            <v>Торо Неро с/в "Эликатессе" 140 гр.шт.  СПК</v>
          </cell>
          <cell r="D355">
            <v>60</v>
          </cell>
          <cell r="F355">
            <v>60</v>
          </cell>
        </row>
        <row r="356">
          <cell r="A356" t="str">
            <v>Утренняя вареная ВЕС СПК</v>
          </cell>
          <cell r="D356">
            <v>5.8</v>
          </cell>
          <cell r="F356">
            <v>5.8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292</v>
          </cell>
          <cell r="F358">
            <v>292</v>
          </cell>
        </row>
        <row r="359">
          <cell r="A359" t="str">
            <v>Фестивальная пора с/к 235 гр.шт.  СПК</v>
          </cell>
          <cell r="D359">
            <v>599</v>
          </cell>
          <cell r="F359">
            <v>599</v>
          </cell>
        </row>
        <row r="360">
          <cell r="A360" t="str">
            <v>Фестивальная пора с/к термоус.пак  СПК</v>
          </cell>
          <cell r="D360">
            <v>35.1</v>
          </cell>
          <cell r="F360">
            <v>35.1</v>
          </cell>
        </row>
        <row r="361">
          <cell r="A361" t="str">
            <v>Фирменная с/к 200 гр. срез "Эликатессе" термоформ.пак.  СПК</v>
          </cell>
          <cell r="D361">
            <v>149</v>
          </cell>
          <cell r="F361">
            <v>149</v>
          </cell>
        </row>
        <row r="362">
          <cell r="A362" t="str">
            <v>Фуэт с/в "Эликатессе" 160 гр.шт.  СПК</v>
          </cell>
          <cell r="D362">
            <v>204</v>
          </cell>
          <cell r="F362">
            <v>204</v>
          </cell>
        </row>
        <row r="363">
          <cell r="A363" t="str">
            <v>Хот-догстер ТМ Горячая штучка ТС Хот-Догстер флоу-пак 0,09 кг. ПОКОМ</v>
          </cell>
          <cell r="F363">
            <v>384</v>
          </cell>
        </row>
        <row r="364">
          <cell r="A364" t="str">
            <v>Хотстеры с сыром 0,25кг ТМ Горячая штучка  ПОКОМ</v>
          </cell>
          <cell r="D364">
            <v>3</v>
          </cell>
          <cell r="F364">
            <v>915</v>
          </cell>
        </row>
        <row r="365">
          <cell r="A365" t="str">
            <v>Хотстеры ТМ Горячая штучка ТС Хотстеры 0,25 кг зам  ПОКОМ</v>
          </cell>
          <cell r="D365">
            <v>379</v>
          </cell>
          <cell r="F365">
            <v>2805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9</v>
          </cell>
          <cell r="F366">
            <v>1189</v>
          </cell>
        </row>
        <row r="367">
          <cell r="A367" t="str">
            <v>Хрустящие крылышки ТМ Горячая штучка 0,3 кг зам  ПОКОМ</v>
          </cell>
          <cell r="D367">
            <v>5</v>
          </cell>
          <cell r="F367">
            <v>1234</v>
          </cell>
        </row>
        <row r="368">
          <cell r="A368" t="str">
            <v>Чебупели Курочка гриль ТМ Горячая штучка, 0,3 кг зам  ПОКОМ</v>
          </cell>
          <cell r="D368">
            <v>3</v>
          </cell>
          <cell r="F368">
            <v>350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1215</v>
          </cell>
          <cell r="F369">
            <v>3778</v>
          </cell>
        </row>
        <row r="370">
          <cell r="A370" t="str">
            <v>Чебупицца Маргарита 0,2кг ТМ Горячая штучка ТС Foodgital  ПОКОМ</v>
          </cell>
          <cell r="D370">
            <v>3</v>
          </cell>
          <cell r="F370">
            <v>519</v>
          </cell>
        </row>
        <row r="371">
          <cell r="A371" t="str">
            <v>Чебупицца Пепперони ТМ Горячая штучка ТС Чебупицца 0.25кг зам  ПОКОМ</v>
          </cell>
          <cell r="D371">
            <v>1815</v>
          </cell>
          <cell r="F371">
            <v>5751</v>
          </cell>
        </row>
        <row r="372">
          <cell r="A372" t="str">
            <v>Чебупицца со вкусом 4 сыра 0,2кг ТМ Горячая штучка ТС Foodgital  ПОКОМ</v>
          </cell>
          <cell r="D372">
            <v>2</v>
          </cell>
          <cell r="F372">
            <v>368</v>
          </cell>
        </row>
        <row r="373">
          <cell r="A373" t="str">
            <v>Чебуреки сочные ВЕС ТМ Зареченские  ПОКОМ</v>
          </cell>
          <cell r="D373">
            <v>15</v>
          </cell>
          <cell r="F373">
            <v>924.6</v>
          </cell>
        </row>
        <row r="374">
          <cell r="A374" t="str">
            <v>Шпикачки Русские (черева) (в ср.защ.атм.) "Высокий вкус"  СПК</v>
          </cell>
          <cell r="D374">
            <v>40</v>
          </cell>
          <cell r="F374">
            <v>40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33</v>
          </cell>
          <cell r="F375">
            <v>33</v>
          </cell>
        </row>
        <row r="376">
          <cell r="A376" t="str">
            <v>Юбилейная с/к 0,235 кг.шт.  СПК</v>
          </cell>
          <cell r="D376">
            <v>723</v>
          </cell>
          <cell r="F376">
            <v>723</v>
          </cell>
        </row>
        <row r="377">
          <cell r="A377" t="str">
            <v>Итого</v>
          </cell>
          <cell r="D377">
            <v>155900.98800000001</v>
          </cell>
          <cell r="F377">
            <v>364099.02799999999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27.08.2025 - 27.08.2025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362.94600000000003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736.81200000000001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678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1077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127.33799999999999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1461.2449999999999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84.594999999999999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378.16899999999998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147.69200000000001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64.064999999999998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66.015000000000001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137.553</v>
          </cell>
        </row>
        <row r="29">
          <cell r="A29" t="str">
            <v xml:space="preserve"> 247  Сардельки Нежные, ВЕС.  ПОКОМ</v>
          </cell>
          <cell r="D29">
            <v>36.914999999999999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30.538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468.10700000000003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271.22800000000001</v>
          </cell>
        </row>
        <row r="34">
          <cell r="A34" t="str">
            <v xml:space="preserve"> 263  Шпикачки Стародворские, ВЕС.  ПОКОМ</v>
          </cell>
          <cell r="D34">
            <v>25.977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4.5439999999999996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1.847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373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902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1388</v>
          </cell>
        </row>
        <row r="40">
          <cell r="A40" t="str">
            <v xml:space="preserve"> 283  Сосиски Сочинки, ВЕС, ТМ Стародворье ПОКОМ</v>
          </cell>
          <cell r="D40">
            <v>135.07599999999999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221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252.09100000000001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288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623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35.752000000000002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138.54900000000001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309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472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379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99.67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321.358</v>
          </cell>
        </row>
        <row r="53">
          <cell r="A53" t="str">
            <v xml:space="preserve"> 316  Колбаса Нежная ТМ Зареченские ВЕС  ПОКОМ</v>
          </cell>
          <cell r="D53">
            <v>7.5449999999999999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1045.825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631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889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206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112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103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276.16300000000001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141</v>
          </cell>
        </row>
        <row r="62">
          <cell r="A62" t="str">
            <v xml:space="preserve"> 335  Колбаса Сливушка ТМ Вязанка. ВЕС.  ПОКОМ </v>
          </cell>
          <cell r="D62">
            <v>103.33199999999999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886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759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125.187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51.320999999999998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182.63200000000001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67.92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36.206000000000003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167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224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184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246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163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1178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2313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127.56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100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15.917999999999999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480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103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73.201999999999998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1130.97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1381.9929999999999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2077.047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51.616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1.417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274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183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298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192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149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146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66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241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274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207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54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48</v>
          </cell>
        </row>
        <row r="107">
          <cell r="A107" t="str">
            <v>3215 ВЕТЧ.МЯСНАЯ Папа может п/о 0.4кг 8шт.    ОСТАНКИНО</v>
          </cell>
          <cell r="D107">
            <v>190</v>
          </cell>
        </row>
        <row r="108">
          <cell r="A108" t="str">
            <v>3684 ПРЕСИЖН с/к в/у 1/250 8шт.   ОСТАНКИНО</v>
          </cell>
          <cell r="D108">
            <v>41</v>
          </cell>
        </row>
        <row r="109">
          <cell r="A109" t="str">
            <v>4063 МЯСНАЯ Папа может вар п/о_Л   ОСТАНКИНО</v>
          </cell>
          <cell r="D109">
            <v>373.97199999999998</v>
          </cell>
        </row>
        <row r="110">
          <cell r="A110" t="str">
            <v>4117 ЭКСТРА Папа может с/к в/у_Л   ОСТАНКИНО</v>
          </cell>
          <cell r="D110">
            <v>2.944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22.606000000000002</v>
          </cell>
        </row>
        <row r="112">
          <cell r="A112" t="str">
            <v>4813 ФИЛЕЙНАЯ Папа может вар п/о_Л   ОСТАНКИНО</v>
          </cell>
          <cell r="D112">
            <v>96.977999999999994</v>
          </cell>
        </row>
        <row r="113">
          <cell r="A113" t="str">
            <v>4993 САЛЯМИ ИТАЛЬЯНСКАЯ с/к в/у 1/250*8_120c ОСТАНКИНО</v>
          </cell>
          <cell r="D113">
            <v>113</v>
          </cell>
        </row>
        <row r="114">
          <cell r="A114" t="str">
            <v>5246 ДОКТОРСКАЯ ПРЕМИУМ вар б/о мгс_30с ОСТАНКИНО</v>
          </cell>
          <cell r="D114">
            <v>7.4749999999999996</v>
          </cell>
        </row>
        <row r="115">
          <cell r="A115" t="str">
            <v>5247 РУССКАЯ ПРЕМИУМ вар б/о мгс_30с ОСТАНКИНО</v>
          </cell>
          <cell r="D115">
            <v>7.5720000000000001</v>
          </cell>
        </row>
        <row r="116">
          <cell r="A116" t="str">
            <v>5483 ЭКСТРА Папа может с/к в/у 1/250 8шт.   ОСТАНКИНО</v>
          </cell>
          <cell r="D116">
            <v>180</v>
          </cell>
        </row>
        <row r="117">
          <cell r="A117" t="str">
            <v>5544 Сервелат Финский в/к в/у_45с НОВАЯ ОСТАНКИНО</v>
          </cell>
          <cell r="D117">
            <v>297.92899999999997</v>
          </cell>
        </row>
        <row r="118">
          <cell r="A118" t="str">
            <v>5679 САЛЯМИ ИТАЛЬЯНСКАЯ с/к в/у 1/150_60с ОСТАНКИНО</v>
          </cell>
          <cell r="D118">
            <v>140</v>
          </cell>
        </row>
        <row r="119">
          <cell r="A119" t="str">
            <v>5682 САЛЯМИ МЕЛКОЗЕРНЕНАЯ с/к в/у 1/120_60с   ОСТАНКИНО</v>
          </cell>
          <cell r="D119">
            <v>667</v>
          </cell>
        </row>
        <row r="120">
          <cell r="A120" t="str">
            <v>5706 АРОМАТНАЯ Папа может с/к в/у 1/250 8шт.  ОСТАНКИНО</v>
          </cell>
          <cell r="D120">
            <v>184</v>
          </cell>
        </row>
        <row r="121">
          <cell r="A121" t="str">
            <v>5708 ПОСОЛЬСКАЯ Папа может с/к в/у ОСТАНКИНО</v>
          </cell>
          <cell r="D121">
            <v>10.253</v>
          </cell>
        </row>
        <row r="122">
          <cell r="A122" t="str">
            <v>5851 ЭКСТРА Папа может вар п/о   ОСТАНКИНО</v>
          </cell>
          <cell r="D122">
            <v>53.033000000000001</v>
          </cell>
        </row>
        <row r="123">
          <cell r="A123" t="str">
            <v>5931 ОХОТНИЧЬЯ Папа может с/к в/у 1/220 8шт.   ОСТАНКИНО</v>
          </cell>
          <cell r="D123">
            <v>349</v>
          </cell>
        </row>
        <row r="124">
          <cell r="A124" t="str">
            <v>5992 ВРЕМЯ ОКРОШКИ Папа может вар п/о 0.4кг   ОСТАНКИНО</v>
          </cell>
          <cell r="D124">
            <v>341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229</v>
          </cell>
        </row>
        <row r="127">
          <cell r="A127" t="str">
            <v>6228 МЯСНОЕ АССОРТИ к/з с/н мгс 1/90 10шт.  ОСТАНКИНО</v>
          </cell>
          <cell r="D127">
            <v>169</v>
          </cell>
        </row>
        <row r="128">
          <cell r="A128" t="str">
            <v>6247 ДОМАШНЯЯ Папа может вар п/о 0,4кг 8шт.  ОСТАНКИНО</v>
          </cell>
          <cell r="D128">
            <v>19</v>
          </cell>
        </row>
        <row r="129">
          <cell r="A129" t="str">
            <v>6268 ГОВЯЖЬЯ Папа может вар п/о 0,4кг 8 шт.  ОСТАНКИНО</v>
          </cell>
          <cell r="D129">
            <v>210</v>
          </cell>
        </row>
        <row r="130">
          <cell r="A130" t="str">
            <v>6279 КОРЕЙКА ПО-ОСТ.к/в в/с с/н в/у 1/150_45с  ОСТАНКИНО</v>
          </cell>
          <cell r="D130">
            <v>176</v>
          </cell>
        </row>
        <row r="131">
          <cell r="A131" t="str">
            <v>6303 МЯСНЫЕ Папа может сос п/о мгс 1.5*3  ОСТАНКИНО</v>
          </cell>
          <cell r="D131">
            <v>183.721</v>
          </cell>
        </row>
        <row r="132">
          <cell r="A132" t="str">
            <v>6324 ДОКТОРСКАЯ ГОСТ вар п/о 0.4кг 8шт.  ОСТАНКИНО</v>
          </cell>
          <cell r="D132">
            <v>33</v>
          </cell>
        </row>
        <row r="133">
          <cell r="A133" t="str">
            <v>6325 ДОКТОРСКАЯ ПРЕМИУМ вар п/о 0.4кг 8шт.  ОСТАНКИНО</v>
          </cell>
          <cell r="D133">
            <v>528</v>
          </cell>
        </row>
        <row r="134">
          <cell r="A134" t="str">
            <v>6333 МЯСНАЯ Папа может вар п/о 0.4кг 8шт.  ОСТАНКИНО</v>
          </cell>
          <cell r="D134">
            <v>917</v>
          </cell>
        </row>
        <row r="135">
          <cell r="A135" t="str">
            <v>6340 ДОМАШНИЙ РЕЦЕПТ Коровино 0.5кг 8шт.  ОСТАНКИНО</v>
          </cell>
          <cell r="D135">
            <v>67</v>
          </cell>
        </row>
        <row r="136">
          <cell r="A136" t="str">
            <v>6353 ЭКСТРА Папа может вар п/о 0.4кг 8шт.  ОСТАНКИНО</v>
          </cell>
          <cell r="D136">
            <v>359</v>
          </cell>
        </row>
        <row r="137">
          <cell r="A137" t="str">
            <v>6392 ФИЛЕЙНАЯ Папа может вар п/о 0.4кг. ОСТАНКИНО</v>
          </cell>
          <cell r="D137">
            <v>787</v>
          </cell>
        </row>
        <row r="138">
          <cell r="A138" t="str">
            <v>6448 СВИНИНА МАДЕРА с/к с/н в/у 1/100 10шт.   ОСТАНКИНО</v>
          </cell>
          <cell r="D138">
            <v>48</v>
          </cell>
        </row>
        <row r="139">
          <cell r="A139" t="str">
            <v>6453 ЭКСТРА Папа может с/к с/н в/у 1/100 14шт.   ОСТАНКИНО</v>
          </cell>
          <cell r="D139">
            <v>637</v>
          </cell>
        </row>
        <row r="140">
          <cell r="A140" t="str">
            <v>6454 АРОМАТНАЯ с/к с/н в/у 1/100 10шт.  ОСТАНКИНО</v>
          </cell>
          <cell r="D140">
            <v>520</v>
          </cell>
        </row>
        <row r="141">
          <cell r="A141" t="str">
            <v>6459 СЕРВЕЛАТ ШВЕЙЦАРСК. в/к с/н в/у 1/100*10  ОСТАНКИНО</v>
          </cell>
          <cell r="D141">
            <v>329</v>
          </cell>
        </row>
        <row r="142">
          <cell r="A142" t="str">
            <v>6470 ВЕТЧ.МРАМОРНАЯ в/у_45с  ОСТАНКИНО</v>
          </cell>
          <cell r="D142">
            <v>25.46</v>
          </cell>
        </row>
        <row r="143">
          <cell r="A143" t="str">
            <v>6495 ВЕТЧ.МРАМОРНАЯ в/у срез 0.3кг 6шт_45с  ОСТАНКИНО</v>
          </cell>
          <cell r="D143">
            <v>69</v>
          </cell>
        </row>
        <row r="144">
          <cell r="A144" t="str">
            <v>6527 ШПИКАЧКИ СОЧНЫЕ ПМ сар б/о мгс 1*3 45с ОСТАНКИНО</v>
          </cell>
          <cell r="D144">
            <v>124.901</v>
          </cell>
        </row>
        <row r="145">
          <cell r="A145" t="str">
            <v>6528 ШПИКАЧКИ СОЧНЫЕ ПМ сар б/о мгс 0.4кг 45с  ОСТАНКИНО</v>
          </cell>
          <cell r="D145">
            <v>15</v>
          </cell>
        </row>
        <row r="146">
          <cell r="A146" t="str">
            <v>6609 С ГОВЯДИНОЙ ПМ сар б/о мгс 0.4кг_45с ОСТАНКИНО</v>
          </cell>
          <cell r="D146">
            <v>23</v>
          </cell>
        </row>
        <row r="147">
          <cell r="A147" t="str">
            <v>6616 МОЛОЧНЫЕ КЛАССИЧЕСКИЕ сос п/о в/у 0.3кг  ОСТАНКИНО</v>
          </cell>
          <cell r="D147">
            <v>537</v>
          </cell>
        </row>
        <row r="148">
          <cell r="A148" t="str">
            <v>6697 СЕРВЕЛАТ ФИНСКИЙ ПМ в/к в/у 0,35кг 8шт.  ОСТАНКИНО</v>
          </cell>
          <cell r="D148">
            <v>1393</v>
          </cell>
        </row>
        <row r="149">
          <cell r="A149" t="str">
            <v>6713 СОЧНЫЙ ГРИЛЬ ПМ сос п/о мгс 0.41кг 8шт.  ОСТАНКИНО</v>
          </cell>
          <cell r="D149">
            <v>459</v>
          </cell>
        </row>
        <row r="150">
          <cell r="A150" t="str">
            <v>6724 МОЛОЧНЫЕ ПМ сос п/о мгс 0.41кг 10шт.  ОСТАНКИНО</v>
          </cell>
          <cell r="D150">
            <v>207</v>
          </cell>
        </row>
        <row r="151">
          <cell r="A151" t="str">
            <v>6765 РУБЛЕНЫЕ сос ц/о мгс 0.36кг 6шт.  ОСТАНКИНО</v>
          </cell>
          <cell r="D151">
            <v>133</v>
          </cell>
        </row>
        <row r="152">
          <cell r="A152" t="str">
            <v>6785 ВЕНСКАЯ САЛЯМИ п/к в/у 0.33кг 8шт.  ОСТАНКИНО</v>
          </cell>
          <cell r="D152">
            <v>60</v>
          </cell>
        </row>
        <row r="153">
          <cell r="A153" t="str">
            <v>6787 СЕРВЕЛАТ КРЕМЛЕВСКИЙ в/к в/у 0,33кг 8шт.  ОСТАНКИНО</v>
          </cell>
          <cell r="D153">
            <v>51</v>
          </cell>
        </row>
        <row r="154">
          <cell r="A154" t="str">
            <v>6793 БАЛЫКОВАЯ в/к в/у 0,33кг 8шт.  ОСТАНКИНО</v>
          </cell>
          <cell r="D154">
            <v>111</v>
          </cell>
        </row>
        <row r="155">
          <cell r="A155" t="str">
            <v>6829 МОЛОЧНЫЕ КЛАССИЧЕСКИЕ сос п/о мгс 2*4_С  ОСТАНКИНО</v>
          </cell>
          <cell r="D155">
            <v>268.91899999999998</v>
          </cell>
        </row>
        <row r="156">
          <cell r="A156" t="str">
            <v>6837 ФИЛЕЙНЫЕ Папа Может сос ц/о мгс 0.4кг  ОСТАНКИНО</v>
          </cell>
          <cell r="D156">
            <v>235</v>
          </cell>
        </row>
        <row r="157">
          <cell r="A157" t="str">
            <v>6842 ДЫМОВИЦА ИЗ ОКОРОКА к/в мл/к в/у 0,3кг  ОСТАНКИНО</v>
          </cell>
          <cell r="D157">
            <v>94</v>
          </cell>
        </row>
        <row r="158">
          <cell r="A158" t="str">
            <v>6861 ДОМАШНИЙ РЕЦЕПТ Коровино вар п/о  ОСТАНКИНО</v>
          </cell>
          <cell r="D158">
            <v>117.86499999999999</v>
          </cell>
        </row>
        <row r="159">
          <cell r="A159" t="str">
            <v>6866 ВЕТЧ.НЕЖНАЯ Коровино п/о_Маяк  ОСТАНКИНО</v>
          </cell>
          <cell r="D159">
            <v>50.139000000000003</v>
          </cell>
        </row>
        <row r="160">
          <cell r="A160" t="str">
            <v>7001 КЛАССИЧЕСКИЕ Папа может сар б/о мгс 1*3  ОСТАНКИНО</v>
          </cell>
          <cell r="D160">
            <v>50.667999999999999</v>
          </cell>
        </row>
        <row r="161">
          <cell r="A161" t="str">
            <v>7038 С ГОВЯДИНОЙ ПМ сос п/о мгс 1.5*4  ОСТАНКИНО</v>
          </cell>
          <cell r="D161">
            <v>1.54</v>
          </cell>
        </row>
        <row r="162">
          <cell r="A162" t="str">
            <v>7040 С ИНДЕЙКОЙ ПМ сос ц/о в/у 1/270 8шт.  ОСТАНКИНО</v>
          </cell>
          <cell r="D162">
            <v>63</v>
          </cell>
        </row>
        <row r="163">
          <cell r="A163" t="str">
            <v>7059 ШПИКАЧКИ СОЧНЫЕ С БЕК. п/о мгс 0.3кг_60с  ОСТАНКИНО</v>
          </cell>
          <cell r="D163">
            <v>122</v>
          </cell>
        </row>
        <row r="164">
          <cell r="A164" t="str">
            <v>7066 СОЧНЫЕ ПМ сос п/о мгс 0.41кг 10шт_50с  ОСТАНКИНО</v>
          </cell>
          <cell r="D164">
            <v>1692</v>
          </cell>
        </row>
        <row r="165">
          <cell r="A165" t="str">
            <v>7070 СОЧНЫЕ ПМ сос п/о мгс 1.5*4_А_50с  ОСТАНКИНО</v>
          </cell>
          <cell r="D165">
            <v>1531.1130000000001</v>
          </cell>
        </row>
        <row r="166">
          <cell r="A166" t="str">
            <v>7073 МОЛОЧ.ПРЕМИУМ ПМ сос п/о в/у 1/350_50с  ОСТАНКИНО</v>
          </cell>
          <cell r="D166">
            <v>477</v>
          </cell>
        </row>
        <row r="167">
          <cell r="A167" t="str">
            <v>7074 МОЛОЧ.ПРЕМИУМ ПМ сос п/о мгс 0.6кг_50с  ОСТАНКИНО</v>
          </cell>
          <cell r="D167">
            <v>35</v>
          </cell>
        </row>
        <row r="168">
          <cell r="A168" t="str">
            <v>7075 МОЛОЧ.ПРЕМИУМ ПМ сос п/о мгс 1.5*4_О_50с  ОСТАНКИНО</v>
          </cell>
          <cell r="D168">
            <v>32.793999999999997</v>
          </cell>
        </row>
        <row r="169">
          <cell r="A169" t="str">
            <v>7077 МЯСНЫЕ С ГОВЯД.ПМ сос п/о мгс 0.4кг_50с  ОСТАНКИНО</v>
          </cell>
          <cell r="D169">
            <v>507</v>
          </cell>
        </row>
        <row r="170">
          <cell r="A170" t="str">
            <v>7080 СЛИВОЧНЫЕ ПМ сос п/о мгс 0.41кг 10шт. 50с  ОСТАНКИНО</v>
          </cell>
          <cell r="D170">
            <v>921</v>
          </cell>
        </row>
        <row r="171">
          <cell r="A171" t="str">
            <v>7082 СЛИВОЧНЫЕ ПМ сос п/о мгс 1.5*4_50с  ОСТАНКИНО</v>
          </cell>
          <cell r="D171">
            <v>51.015999999999998</v>
          </cell>
        </row>
        <row r="172">
          <cell r="A172" t="str">
            <v>7087 ШПИК С ЧЕСНОК.И ПЕРЦЕМ к/в в/у 0.3кг_50с  ОСТАНКИНО</v>
          </cell>
          <cell r="D172">
            <v>77</v>
          </cell>
        </row>
        <row r="173">
          <cell r="A173" t="str">
            <v>7090 СВИНИНА ПО-ДОМ. к/в мл/к в/у 0.3кг_50с  ОСТАНКИНО</v>
          </cell>
          <cell r="D173">
            <v>192</v>
          </cell>
        </row>
        <row r="174">
          <cell r="A174" t="str">
            <v>7092 БЕКОН Папа может с/к с/н в/у 1/140_50с  ОСТАНКИНО</v>
          </cell>
          <cell r="D174">
            <v>255</v>
          </cell>
        </row>
        <row r="175">
          <cell r="A175" t="str">
            <v>7107 САН-РЕМО с/в с/н мгс 1/90 12шт.  ОСТАНКИНО</v>
          </cell>
          <cell r="D175">
            <v>1</v>
          </cell>
        </row>
        <row r="176">
          <cell r="A176" t="str">
            <v>7147 САЛЬЧИЧОН Останкино с/к в/у 1/220 8шт.  ОСТАНКИНО</v>
          </cell>
          <cell r="D176">
            <v>14</v>
          </cell>
        </row>
        <row r="177">
          <cell r="A177" t="str">
            <v>7149 БАЛЫКОВАЯ Коровино п/к в/у 0.84кг_50с  ОСТАНКИНО</v>
          </cell>
          <cell r="D177">
            <v>18</v>
          </cell>
        </row>
        <row r="178">
          <cell r="A178" t="str">
            <v>7154 СЕРВЕЛАТ ЗЕРНИСТЫЙ ПМ в/к в/у 0.35кг_50с  ОСТАНКИНО</v>
          </cell>
          <cell r="D178">
            <v>857</v>
          </cell>
        </row>
        <row r="179">
          <cell r="A179" t="str">
            <v>7166 СЕРВЕЛТ ОХОТНИЧИЙ ПМ в/к в/у_50с  ОСТАНКИНО</v>
          </cell>
          <cell r="D179">
            <v>113.017</v>
          </cell>
        </row>
        <row r="180">
          <cell r="A180" t="str">
            <v>7169 СЕРВЕЛАТ ОХОТНИЧИЙ ПМ в/к в/у 0.35кг_50с  ОСТАНКИНО</v>
          </cell>
          <cell r="D180">
            <v>1057</v>
          </cell>
        </row>
        <row r="181">
          <cell r="A181" t="str">
            <v>7187 ГРУДИНКА ПРЕМИУМ к/в мл/к в/у 0,3кг_50с ОСТАНКИНО</v>
          </cell>
          <cell r="D181">
            <v>307</v>
          </cell>
        </row>
        <row r="182">
          <cell r="A182" t="str">
            <v>7227 САЛЯМИ ФИНСКАЯ Папа может с/к в/у 1/180  ОСТАНКИНО</v>
          </cell>
          <cell r="D182">
            <v>5</v>
          </cell>
        </row>
        <row r="183">
          <cell r="A183" t="str">
            <v>7231 КЛАССИЧЕСКАЯ ПМ вар п/о 0,3кг 8шт_209к ОСТАНКИНО</v>
          </cell>
          <cell r="D183">
            <v>374</v>
          </cell>
        </row>
        <row r="184">
          <cell r="A184" t="str">
            <v>7232 БОЯNСКАЯ ПМ п/к в/у 0,28кг 8шт_209к ОСТАНКИНО</v>
          </cell>
          <cell r="D184">
            <v>496</v>
          </cell>
        </row>
        <row r="185">
          <cell r="A185" t="str">
            <v>7235 ВЕТЧ.КЛАССИЧЕСКАЯ ПМ п/о 0,35кг 8шт_209к ОСТАНКИНО</v>
          </cell>
          <cell r="D185">
            <v>8</v>
          </cell>
        </row>
        <row r="186">
          <cell r="A186" t="str">
            <v>7236 СЕРВЕЛАТ КАРЕЛЬСКИЙ в/к в/у 0,28кг_209к ОСТАНКИНО</v>
          </cell>
          <cell r="D186">
            <v>921</v>
          </cell>
        </row>
        <row r="187">
          <cell r="A187" t="str">
            <v>7241 САЛЯМИ Папа может п/к в/у 0,28кг_209к ОСТАНКИНО</v>
          </cell>
          <cell r="D187">
            <v>317</v>
          </cell>
        </row>
        <row r="188">
          <cell r="A188" t="str">
            <v>7245 ВЕТЧ.ФИЛЕЙНАЯ ПМ п/о 0,4кг 8шт ОСТАНКИНО</v>
          </cell>
          <cell r="D188">
            <v>4</v>
          </cell>
        </row>
        <row r="189">
          <cell r="A189" t="str">
            <v>7252 СЕРВЕЛАТ ФИНСКИЙ ПМ в/к с/н мгс 1/100*12  ОСТАНКИНО</v>
          </cell>
          <cell r="D189">
            <v>100</v>
          </cell>
        </row>
        <row r="190">
          <cell r="A190" t="str">
            <v>7271 МЯСНЫЕ С ГОВЯДИНОЙ ПМ сос п/о мгс 1.5*4 ВЕС  ОСТАНКИНО</v>
          </cell>
          <cell r="D190">
            <v>32.267000000000003</v>
          </cell>
        </row>
        <row r="191">
          <cell r="A191" t="str">
            <v>7284 ДЛЯ ДЕТЕЙ сос п/о мгс 0,33кг 6шт  ОСТАНКИНО</v>
          </cell>
          <cell r="D191">
            <v>67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34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69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25</v>
          </cell>
        </row>
        <row r="195">
          <cell r="A195" t="str">
            <v>БОНУС СОЧНЫЕ Папа может сос п/о мгс 1.5*4 (6954)  ОСТАНКИНО</v>
          </cell>
          <cell r="D195">
            <v>204.428</v>
          </cell>
        </row>
        <row r="196">
          <cell r="A196" t="str">
            <v>БОНУС СОЧНЫЕ сос п/о мгс 0.41кг_UZ (6087)  ОСТАНКИНО</v>
          </cell>
          <cell r="D196">
            <v>79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160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721</v>
          </cell>
        </row>
        <row r="199">
          <cell r="A199" t="str">
            <v>Вацлавская п/к (черева) 390 гр.шт. термоус.пак  СПК</v>
          </cell>
          <cell r="D199">
            <v>24</v>
          </cell>
        </row>
        <row r="200">
          <cell r="A200" t="str">
            <v>Ветчина Альтаирская Столовая (для ХОРЕКА)  СПК</v>
          </cell>
          <cell r="D200">
            <v>1.2150000000000001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68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112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428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435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80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5</v>
          </cell>
        </row>
        <row r="207">
          <cell r="A207" t="str">
            <v>Гуцульская с/к "КолбасГрад" 160 гр.шт. термоус. пак  СПК</v>
          </cell>
          <cell r="D207">
            <v>39</v>
          </cell>
        </row>
        <row r="208">
          <cell r="A208" t="str">
            <v>Дельгаро с/в "Эликатессе" 140 гр.шт.  СПК</v>
          </cell>
          <cell r="D208">
            <v>18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26</v>
          </cell>
        </row>
        <row r="210">
          <cell r="A210" t="str">
            <v>Докторская вареная в/с 0,47 кг шт.  СПК</v>
          </cell>
          <cell r="D210">
            <v>40</v>
          </cell>
        </row>
        <row r="211">
          <cell r="A211" t="str">
            <v>Докторская вареная термоус.пак. "Высокий вкус"  СПК</v>
          </cell>
          <cell r="D211">
            <v>4.1470000000000002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19</v>
          </cell>
        </row>
        <row r="213">
          <cell r="A213" t="str">
            <v>ЖАР-ладушки с мясом 0,2кг ТМ Стародворье  ПОКОМ</v>
          </cell>
          <cell r="D213">
            <v>62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7.5</v>
          </cell>
        </row>
        <row r="216">
          <cell r="A216" t="str">
            <v>Классическая вареная 400 гр.шт.  СПК</v>
          </cell>
          <cell r="D216">
            <v>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193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139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20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190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261</v>
          </cell>
        </row>
        <row r="223">
          <cell r="A223" t="str">
            <v>Ла Фаворте с/в "Эликатессе" 140 гр.шт.  СПК</v>
          </cell>
          <cell r="D223">
            <v>4</v>
          </cell>
        </row>
        <row r="224">
          <cell r="A224" t="str">
            <v>Ливерная Печеночная 250 гр.шт.  СПК</v>
          </cell>
          <cell r="D224">
            <v>62</v>
          </cell>
        </row>
        <row r="225">
          <cell r="A225" t="str">
            <v>Любительская вареная термоус.пак. "Высокий вкус"  СПК</v>
          </cell>
          <cell r="D225">
            <v>10.765000000000001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55.5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463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634</v>
          </cell>
        </row>
        <row r="232">
          <cell r="A232" t="str">
            <v>Наггетсы с куриным филе и сыром ТМ Вязанка 0,25 кг ПОКОМ</v>
          </cell>
          <cell r="D232">
            <v>561</v>
          </cell>
        </row>
        <row r="233">
          <cell r="A233" t="str">
            <v>Наггетсы Хрустящие ТМ Зареченские. ВЕС ПОКОМ</v>
          </cell>
          <cell r="D233">
            <v>540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104</v>
          </cell>
        </row>
        <row r="235">
          <cell r="A235" t="str">
            <v>Оригинальная с перцем с/к  СПК</v>
          </cell>
          <cell r="D235">
            <v>8.5470000000000006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169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83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219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306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147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151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64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610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138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348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512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486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843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48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46</v>
          </cell>
        </row>
        <row r="253">
          <cell r="A253" t="str">
            <v>Пельмени Медвежьи ушки с фермерскими сливками 0,7кг  ПОКОМ</v>
          </cell>
          <cell r="D253">
            <v>50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68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252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92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165</v>
          </cell>
        </row>
        <row r="259">
          <cell r="A259" t="str">
            <v>Пельмени Сочные сфера 0,8 кг ТМ Стародворье  ПОКОМ</v>
          </cell>
          <cell r="D259">
            <v>46</v>
          </cell>
        </row>
        <row r="260">
          <cell r="A260" t="str">
            <v>Пирожки с мясом 3,7кг ВЕС ТМ Зареченские  ПОКОМ</v>
          </cell>
          <cell r="D260">
            <v>7.4</v>
          </cell>
        </row>
        <row r="261">
          <cell r="A261" t="str">
            <v>Ричеза с/к 230 гр.шт.  СПК</v>
          </cell>
          <cell r="D261">
            <v>15</v>
          </cell>
        </row>
        <row r="262">
          <cell r="A262" t="str">
            <v>Сальчетти с/к 230 гр.шт.  СПК</v>
          </cell>
          <cell r="D262">
            <v>32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</v>
          </cell>
        </row>
        <row r="264">
          <cell r="A264" t="str">
            <v>Салями с/к 100 гр.шт.нар. (лоток с ср.защ.атм.)  СПК</v>
          </cell>
          <cell r="D264">
            <v>5</v>
          </cell>
        </row>
        <row r="265">
          <cell r="A265" t="str">
            <v>Салями Трюфель с/в "Эликатессе" 0,16 кг.шт.  СПК</v>
          </cell>
          <cell r="D265">
            <v>37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10.712999999999999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2</v>
          </cell>
        </row>
        <row r="268">
          <cell r="A268" t="str">
            <v>Семейная с чесночком вареная (СПК+СКМ)  СПК</v>
          </cell>
          <cell r="D268">
            <v>44.036000000000001</v>
          </cell>
        </row>
        <row r="269">
          <cell r="A269" t="str">
            <v>Сервелат Европейский в/к, в/с 0,38 кг.шт.термофор.пак  СПК</v>
          </cell>
          <cell r="D269">
            <v>17</v>
          </cell>
        </row>
        <row r="270">
          <cell r="A270" t="str">
            <v>Сервелат Финский в/к 0,38 кг.шт. термофор.пак.  СПК</v>
          </cell>
          <cell r="D270">
            <v>24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73</v>
          </cell>
        </row>
        <row r="272">
          <cell r="A272" t="str">
            <v>Сервелат Фирменный в/к 250 гр.шт. термоформ.пак.  СПК</v>
          </cell>
          <cell r="D272">
            <v>4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11</v>
          </cell>
        </row>
        <row r="274">
          <cell r="A274" t="str">
            <v>Сибирская особая с/к 0,235 кг шт.  СПК</v>
          </cell>
          <cell r="D274">
            <v>86</v>
          </cell>
        </row>
        <row r="275">
          <cell r="A275" t="str">
            <v>Сосиски "Баварские" 0,36 кг.шт. вак.упак.  СПК</v>
          </cell>
          <cell r="D275">
            <v>1</v>
          </cell>
        </row>
        <row r="276">
          <cell r="A276" t="str">
            <v>Сосиски "Молочные" 0,36 кг.шт. вак.упак.  СПК</v>
          </cell>
          <cell r="D276">
            <v>3</v>
          </cell>
        </row>
        <row r="277">
          <cell r="A277" t="str">
            <v>Сосиски Мусульманские "Просто выгодно" (в ср.защ.атм.)  СПК</v>
          </cell>
          <cell r="D277">
            <v>2.6440000000000001</v>
          </cell>
        </row>
        <row r="278">
          <cell r="A278" t="str">
            <v>Сосиски Хот-дог подкопченные (лоток с ср.защ.атм.)  СПК</v>
          </cell>
          <cell r="D278">
            <v>1.0880000000000001</v>
          </cell>
        </row>
        <row r="279">
          <cell r="A279" t="str">
            <v>Сочный мегачебурек ТМ Зареченские ВЕС ПОКОМ</v>
          </cell>
          <cell r="D279">
            <v>62.72</v>
          </cell>
        </row>
        <row r="280">
          <cell r="A280" t="str">
            <v>Торо Неро с/в "Эликатессе" 140 гр.шт.  СПК</v>
          </cell>
          <cell r="D280">
            <v>16</v>
          </cell>
        </row>
        <row r="281">
          <cell r="A281" t="str">
            <v>Утренняя вареная ВЕС СПК</v>
          </cell>
          <cell r="D281">
            <v>2.4220000000000002</v>
          </cell>
        </row>
        <row r="282">
          <cell r="A282" t="str">
            <v>Фестивальная пора с/к 100 гр.шт.нар. (лоток с ср.защ.атм.)  СПК</v>
          </cell>
          <cell r="D282">
            <v>60</v>
          </cell>
        </row>
        <row r="283">
          <cell r="A283" t="str">
            <v>Фестивальная пора с/к 235 гр.шт.  СПК</v>
          </cell>
          <cell r="D283">
            <v>26</v>
          </cell>
        </row>
        <row r="284">
          <cell r="A284" t="str">
            <v>Фирменная с/к 200 гр. срез "Эликатессе" термоформ.пак.  СПК</v>
          </cell>
          <cell r="D284">
            <v>13</v>
          </cell>
        </row>
        <row r="285">
          <cell r="A285" t="str">
            <v>Фуэт с/в "Эликатессе" 160 гр.шт.  СПК</v>
          </cell>
          <cell r="D285">
            <v>28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60</v>
          </cell>
        </row>
        <row r="287">
          <cell r="A287" t="str">
            <v>Хотстеры с сыром 0,25кг ТМ Горячая штучка  ПОКОМ</v>
          </cell>
          <cell r="D287">
            <v>200</v>
          </cell>
        </row>
        <row r="288">
          <cell r="A288" t="str">
            <v>Хотстеры ТМ Горячая штучка ТС Хотстеры 0,25 кг зам  ПОКОМ</v>
          </cell>
          <cell r="D288">
            <v>472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206</v>
          </cell>
        </row>
        <row r="290">
          <cell r="A290" t="str">
            <v>Хрустящие крылышки ТМ Горячая штучка 0,3 кг зам  ПОКОМ</v>
          </cell>
          <cell r="D290">
            <v>260</v>
          </cell>
        </row>
        <row r="291">
          <cell r="A291" t="str">
            <v>Чебупели Курочка гриль ТМ Горячая штучка, 0,3 кг зам  ПОКОМ</v>
          </cell>
          <cell r="D291">
            <v>46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537</v>
          </cell>
        </row>
        <row r="293">
          <cell r="A293" t="str">
            <v>Чебупицца Маргарита 0,2кг ТМ Горячая штучка ТС Foodgital  ПОКОМ</v>
          </cell>
          <cell r="D293">
            <v>104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847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85</v>
          </cell>
        </row>
        <row r="296">
          <cell r="A296" t="str">
            <v>Чебуреки сочные ВЕС ТМ Зареченские  ПОКОМ</v>
          </cell>
          <cell r="D296">
            <v>150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13.566000000000001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2</v>
          </cell>
        </row>
        <row r="299">
          <cell r="A299" t="str">
            <v>Юбилейная с/к 0,235 кг.шт.  СПК</v>
          </cell>
          <cell r="D299">
            <v>37</v>
          </cell>
        </row>
        <row r="300">
          <cell r="A300" t="str">
            <v>Итого</v>
          </cell>
          <cell r="D300">
            <v>71021.138999999996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20.08.2025 - 26.08.2025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1500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2802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600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14.971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1002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1302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2802</v>
          </cell>
        </row>
        <row r="16">
          <cell r="A16" t="str">
            <v xml:space="preserve"> 456  Колбаса Филейная ТМ Особый рецепт ВЕС большой батон  ПОКОМ</v>
          </cell>
          <cell r="D16">
            <v>44.146000000000001</v>
          </cell>
        </row>
        <row r="17">
          <cell r="A17" t="str">
            <v xml:space="preserve"> 457  Колбаса Молочная ТМ Особый рецепт ВЕС большой батон  ПОКОМ</v>
          </cell>
          <cell r="D17">
            <v>45.231000000000002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804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450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558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840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1200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1920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960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540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1200</v>
          </cell>
        </row>
        <row r="27">
          <cell r="A27" t="str">
            <v>Наггетсы с куриным филе и сыром ТМ Вязанка 0,25 кг ПОКОМ</v>
          </cell>
          <cell r="D27">
            <v>360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600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1300</v>
          </cell>
        </row>
        <row r="31">
          <cell r="A31" t="str">
            <v>Хотстеры ТМ Горячая штучка ТС Хотстеры 0,25 кг зам  ПОКОМ</v>
          </cell>
          <cell r="D31">
            <v>372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1200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1800</v>
          </cell>
        </row>
        <row r="34">
          <cell r="A34" t="str">
            <v>Итого</v>
          </cell>
          <cell r="D34">
            <v>29316.348000000002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00" sqref="X100"/>
    </sheetView>
  </sheetViews>
  <sheetFormatPr defaultColWidth="10.5" defaultRowHeight="11.45" customHeight="1" outlineLevelRow="1" x14ac:dyDescent="0.2"/>
  <cols>
    <col min="1" max="1" width="62.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5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" style="5" customWidth="1"/>
    <col min="36" max="38" width="6.83203125" style="5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21" t="s">
        <v>143</v>
      </c>
      <c r="AL3" s="21" t="s">
        <v>144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T5" s="14" t="s">
        <v>134</v>
      </c>
      <c r="V5" s="14" t="s">
        <v>134</v>
      </c>
      <c r="X5" s="14" t="s">
        <v>135</v>
      </c>
      <c r="AE5" s="5" t="s">
        <v>136</v>
      </c>
      <c r="AF5" s="14" t="s">
        <v>137</v>
      </c>
      <c r="AG5" s="14" t="s">
        <v>138</v>
      </c>
      <c r="AH5" s="14" t="s">
        <v>131</v>
      </c>
      <c r="AJ5" s="14" t="s">
        <v>121</v>
      </c>
      <c r="AK5" s="14" t="s">
        <v>134</v>
      </c>
      <c r="AL5" s="14" t="s">
        <v>135</v>
      </c>
    </row>
    <row r="6" spans="1:41" ht="11.1" customHeight="1" x14ac:dyDescent="0.2">
      <c r="A6" s="6"/>
      <c r="B6" s="6"/>
      <c r="C6" s="3"/>
      <c r="D6" s="3"/>
      <c r="E6" s="12">
        <f>SUM(E7:E156)</f>
        <v>166107.56600000002</v>
      </c>
      <c r="F6" s="12">
        <f>SUM(F7:F156)</f>
        <v>90949.748999999996</v>
      </c>
      <c r="J6" s="12">
        <f>SUM(J7:J156)</f>
        <v>166213.277</v>
      </c>
      <c r="K6" s="12">
        <f t="shared" ref="K6:X6" si="0">SUM(K7:K156)</f>
        <v>-105.71100000000047</v>
      </c>
      <c r="L6" s="12">
        <f t="shared" si="0"/>
        <v>29400</v>
      </c>
      <c r="M6" s="12">
        <f t="shared" si="0"/>
        <v>30020</v>
      </c>
      <c r="N6" s="12">
        <f t="shared" si="0"/>
        <v>28280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9965</v>
      </c>
      <c r="U6" s="12">
        <f t="shared" si="0"/>
        <v>0</v>
      </c>
      <c r="V6" s="12">
        <f t="shared" si="0"/>
        <v>20760</v>
      </c>
      <c r="W6" s="12">
        <f t="shared" si="0"/>
        <v>30116.643600000007</v>
      </c>
      <c r="X6" s="12">
        <f t="shared" si="0"/>
        <v>28420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15524.348</v>
      </c>
      <c r="AE6" s="12">
        <f t="shared" ref="AE6" si="5">SUM(AE7:AE156)</f>
        <v>32989.563200000004</v>
      </c>
      <c r="AF6" s="12">
        <f t="shared" ref="AF6" si="6">SUM(AF7:AF156)</f>
        <v>33288.006399999991</v>
      </c>
      <c r="AG6" s="12">
        <f t="shared" ref="AG6" si="7">SUM(AG7:AG156)</f>
        <v>31526.431</v>
      </c>
      <c r="AH6" s="12">
        <f t="shared" ref="AH6" si="8">SUM(AH7:AH156)</f>
        <v>33728.766000000003</v>
      </c>
      <c r="AI6" s="12"/>
      <c r="AJ6" s="12">
        <f t="shared" ref="AJ6" si="9">SUM(AJ7:AJ156)</f>
        <v>3992</v>
      </c>
      <c r="AK6" s="12">
        <f t="shared" ref="AK6" si="10">SUM(AK7:AK156)</f>
        <v>13246.4</v>
      </c>
      <c r="AL6" s="12">
        <f t="shared" ref="AL6" si="11">SUM(AL7:AL156)</f>
        <v>17444.300000000003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288.01400000000001</v>
      </c>
      <c r="D7" s="8">
        <v>953.85</v>
      </c>
      <c r="E7" s="8">
        <v>523.44100000000003</v>
      </c>
      <c r="F7" s="8">
        <v>340.88400000000001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522.33900000000006</v>
      </c>
      <c r="K7" s="13">
        <f>E7-J7</f>
        <v>1.1019999999999754</v>
      </c>
      <c r="L7" s="13">
        <f>VLOOKUP(A:A,[1]TDSheet!$A:$P,16,0)</f>
        <v>0</v>
      </c>
      <c r="M7" s="13">
        <f>VLOOKUP(A:A,[1]TDSheet!$A:$V,22,0)</f>
        <v>120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300</v>
      </c>
      <c r="W7" s="13">
        <f>(E7-AD7)/5</f>
        <v>104.68820000000001</v>
      </c>
      <c r="X7" s="15">
        <v>250</v>
      </c>
      <c r="Y7" s="16">
        <f>(F7+L7+M7+N7+V7+X7)/W7</f>
        <v>10.611358300171366</v>
      </c>
      <c r="Z7" s="13">
        <f>F7/W7</f>
        <v>3.2561836004439848</v>
      </c>
      <c r="AA7" s="13"/>
      <c r="AB7" s="13"/>
      <c r="AC7" s="13"/>
      <c r="AD7" s="13">
        <v>0</v>
      </c>
      <c r="AE7" s="13">
        <f>VLOOKUP(A:A,[1]TDSheet!$A:$AF,32,0)</f>
        <v>120.7062</v>
      </c>
      <c r="AF7" s="13">
        <f>VLOOKUP(A:A,[1]TDSheet!$A:$AG,33,0)</f>
        <v>132.59020000000001</v>
      </c>
      <c r="AG7" s="13">
        <f>VLOOKUP(A:A,[1]TDSheet!$A:$W,23,0)</f>
        <v>108.67999999999999</v>
      </c>
      <c r="AH7" s="13">
        <f>VLOOKUP(A:A,[3]TDSheet!$A:$D,4,0)</f>
        <v>127.51</v>
      </c>
      <c r="AI7" s="18" t="s">
        <v>141</v>
      </c>
      <c r="AJ7" s="13">
        <f>T7*H7</f>
        <v>0</v>
      </c>
      <c r="AK7" s="13">
        <f>V7*H7</f>
        <v>300</v>
      </c>
      <c r="AL7" s="13">
        <f>X7*H7</f>
        <v>250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825.42899999999997</v>
      </c>
      <c r="D8" s="8">
        <v>1728.7850000000001</v>
      </c>
      <c r="E8" s="8">
        <v>1630.519</v>
      </c>
      <c r="F8" s="8">
        <v>880.97500000000002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1660.941</v>
      </c>
      <c r="K8" s="13">
        <f t="shared" ref="K8:K71" si="12">E8-J8</f>
        <v>-30.422000000000025</v>
      </c>
      <c r="L8" s="13">
        <f>VLOOKUP(A:A,[1]TDSheet!$A:$P,16,0)</f>
        <v>400</v>
      </c>
      <c r="M8" s="13">
        <f>VLOOKUP(A:A,[1]TDSheet!$A:$V,22,0)</f>
        <v>250</v>
      </c>
      <c r="N8" s="13">
        <f>VLOOKUP(A:A,[1]TDSheet!$A:$X,24,0)</f>
        <v>300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3">(E8-AD8)/5</f>
        <v>326.10379999999998</v>
      </c>
      <c r="X8" s="15">
        <v>150</v>
      </c>
      <c r="Y8" s="16">
        <f t="shared" ref="Y8:Y71" si="14">(F8+L8+M8+N8+V8+X8)/W8</f>
        <v>6.0746762227241753</v>
      </c>
      <c r="Z8" s="13">
        <f t="shared" ref="Z8:Z71" si="15">F8/W8</f>
        <v>2.7015171243021396</v>
      </c>
      <c r="AA8" s="13"/>
      <c r="AB8" s="13"/>
      <c r="AC8" s="13"/>
      <c r="AD8" s="13">
        <v>0</v>
      </c>
      <c r="AE8" s="13">
        <f>VLOOKUP(A:A,[1]TDSheet!$A:$AF,32,0)</f>
        <v>324.3322</v>
      </c>
      <c r="AF8" s="13">
        <f>VLOOKUP(A:A,[1]TDSheet!$A:$AG,33,0)</f>
        <v>305.14920000000001</v>
      </c>
      <c r="AG8" s="13">
        <f>VLOOKUP(A:A,[1]TDSheet!$A:$W,23,0)</f>
        <v>330.25220000000002</v>
      </c>
      <c r="AH8" s="13">
        <f>VLOOKUP(A:A,[3]TDSheet!$A:$D,4,0)</f>
        <v>362.94600000000003</v>
      </c>
      <c r="AI8" s="20" t="s">
        <v>142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150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1303.163</v>
      </c>
      <c r="D9" s="8">
        <v>3870.3389999999999</v>
      </c>
      <c r="E9" s="8">
        <v>2945.7080000000001</v>
      </c>
      <c r="F9" s="8">
        <v>2175.79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2954.6950000000002</v>
      </c>
      <c r="K9" s="13">
        <f t="shared" si="12"/>
        <v>-8.98700000000008</v>
      </c>
      <c r="L9" s="13">
        <f>VLOOKUP(A:A,[1]TDSheet!$A:$P,16,0)</f>
        <v>200</v>
      </c>
      <c r="M9" s="13">
        <f>VLOOKUP(A:A,[1]TDSheet!$A:$V,22,0)</f>
        <v>300</v>
      </c>
      <c r="N9" s="13">
        <f>VLOOKUP(A:A,[1]TDSheet!$A:$X,24,0)</f>
        <v>550</v>
      </c>
      <c r="O9" s="13"/>
      <c r="P9" s="13"/>
      <c r="Q9" s="13"/>
      <c r="R9" s="13"/>
      <c r="S9" s="13"/>
      <c r="T9" s="13"/>
      <c r="U9" s="13"/>
      <c r="V9" s="15">
        <v>500</v>
      </c>
      <c r="W9" s="13">
        <f t="shared" si="13"/>
        <v>589.14160000000004</v>
      </c>
      <c r="X9" s="15">
        <v>700</v>
      </c>
      <c r="Y9" s="16">
        <f t="shared" si="14"/>
        <v>7.5122686973725834</v>
      </c>
      <c r="Z9" s="13">
        <f t="shared" si="15"/>
        <v>3.6931528854862732</v>
      </c>
      <c r="AA9" s="13"/>
      <c r="AB9" s="13"/>
      <c r="AC9" s="13"/>
      <c r="AD9" s="13">
        <v>0</v>
      </c>
      <c r="AE9" s="13">
        <f>VLOOKUP(A:A,[1]TDSheet!$A:$AF,32,0)</f>
        <v>730.7894</v>
      </c>
      <c r="AF9" s="13">
        <f>VLOOKUP(A:A,[1]TDSheet!$A:$AG,33,0)</f>
        <v>673.68200000000002</v>
      </c>
      <c r="AG9" s="13">
        <f>VLOOKUP(A:A,[1]TDSheet!$A:$W,23,0)</f>
        <v>626.74880000000007</v>
      </c>
      <c r="AH9" s="13">
        <f>VLOOKUP(A:A,[3]TDSheet!$A:$D,4,0)</f>
        <v>736.81200000000001</v>
      </c>
      <c r="AI9" s="18" t="s">
        <v>140</v>
      </c>
      <c r="AJ9" s="13">
        <f t="shared" si="16"/>
        <v>0</v>
      </c>
      <c r="AK9" s="13">
        <f t="shared" si="17"/>
        <v>500</v>
      </c>
      <c r="AL9" s="13">
        <f t="shared" si="18"/>
        <v>700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1755</v>
      </c>
      <c r="D10" s="8">
        <v>5251</v>
      </c>
      <c r="E10" s="8">
        <v>4927</v>
      </c>
      <c r="F10" s="8">
        <v>2050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4954</v>
      </c>
      <c r="K10" s="13">
        <f t="shared" si="12"/>
        <v>-27</v>
      </c>
      <c r="L10" s="13">
        <f>VLOOKUP(A:A,[1]TDSheet!$A:$P,16,0)</f>
        <v>400</v>
      </c>
      <c r="M10" s="13">
        <f>VLOOKUP(A:A,[1]TDSheet!$A:$V,22,0)</f>
        <v>700</v>
      </c>
      <c r="N10" s="13">
        <f>VLOOKUP(A:A,[1]TDSheet!$A:$X,24,0)</f>
        <v>650</v>
      </c>
      <c r="O10" s="13"/>
      <c r="P10" s="13"/>
      <c r="Q10" s="13"/>
      <c r="R10" s="13"/>
      <c r="S10" s="13"/>
      <c r="T10" s="13">
        <v>1400</v>
      </c>
      <c r="U10" s="13"/>
      <c r="V10" s="15">
        <v>500</v>
      </c>
      <c r="W10" s="13">
        <f t="shared" si="13"/>
        <v>685.4</v>
      </c>
      <c r="X10" s="15">
        <v>600</v>
      </c>
      <c r="Y10" s="16">
        <f t="shared" si="14"/>
        <v>7.1491100087540129</v>
      </c>
      <c r="Z10" s="13">
        <f t="shared" si="15"/>
        <v>2.9909541873358623</v>
      </c>
      <c r="AA10" s="13"/>
      <c r="AB10" s="13"/>
      <c r="AC10" s="13"/>
      <c r="AD10" s="13">
        <f>VLOOKUP(A:A,[4]TDSheet!$A:$D,4,0)</f>
        <v>1500</v>
      </c>
      <c r="AE10" s="13">
        <f>VLOOKUP(A:A,[1]TDSheet!$A:$AF,32,0)</f>
        <v>756.6</v>
      </c>
      <c r="AF10" s="13">
        <f>VLOOKUP(A:A,[1]TDSheet!$A:$AG,33,0)</f>
        <v>783.6</v>
      </c>
      <c r="AG10" s="13">
        <f>VLOOKUP(A:A,[1]TDSheet!$A:$W,23,0)</f>
        <v>698.6</v>
      </c>
      <c r="AH10" s="13">
        <f>VLOOKUP(A:A,[3]TDSheet!$A:$D,4,0)</f>
        <v>678</v>
      </c>
      <c r="AI10" s="20" t="s">
        <v>142</v>
      </c>
      <c r="AJ10" s="13">
        <f t="shared" si="16"/>
        <v>560</v>
      </c>
      <c r="AK10" s="13">
        <f t="shared" si="17"/>
        <v>200</v>
      </c>
      <c r="AL10" s="13">
        <f t="shared" si="18"/>
        <v>240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3557</v>
      </c>
      <c r="D11" s="8">
        <v>6729</v>
      </c>
      <c r="E11" s="8">
        <v>6796</v>
      </c>
      <c r="F11" s="8">
        <v>3393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6854</v>
      </c>
      <c r="K11" s="13">
        <f t="shared" si="12"/>
        <v>-58</v>
      </c>
      <c r="L11" s="13">
        <f>VLOOKUP(A:A,[1]TDSheet!$A:$P,16,0)</f>
        <v>1400</v>
      </c>
      <c r="M11" s="13">
        <f>VLOOKUP(A:A,[1]TDSheet!$A:$V,22,0)</f>
        <v>1000</v>
      </c>
      <c r="N11" s="13">
        <f>VLOOKUP(A:A,[1]TDSheet!$A:$X,24,0)</f>
        <v>1300</v>
      </c>
      <c r="O11" s="13"/>
      <c r="P11" s="13"/>
      <c r="Q11" s="13"/>
      <c r="R11" s="13"/>
      <c r="S11" s="13"/>
      <c r="T11" s="13">
        <v>150</v>
      </c>
      <c r="U11" s="13"/>
      <c r="V11" s="15">
        <v>1000</v>
      </c>
      <c r="W11" s="13">
        <f t="shared" si="13"/>
        <v>1239.2</v>
      </c>
      <c r="X11" s="15">
        <v>1200</v>
      </c>
      <c r="Y11" s="16">
        <f t="shared" si="14"/>
        <v>7.4991930277598451</v>
      </c>
      <c r="Z11" s="13">
        <f t="shared" si="15"/>
        <v>2.7380568108457068</v>
      </c>
      <c r="AA11" s="13"/>
      <c r="AB11" s="13"/>
      <c r="AC11" s="13"/>
      <c r="AD11" s="13">
        <f>VLOOKUP(A:A,[4]TDSheet!$A:$D,4,0)</f>
        <v>600</v>
      </c>
      <c r="AE11" s="13">
        <f>VLOOKUP(A:A,[1]TDSheet!$A:$AF,32,0)</f>
        <v>1378.6</v>
      </c>
      <c r="AF11" s="13">
        <f>VLOOKUP(A:A,[1]TDSheet!$A:$AG,33,0)</f>
        <v>1428.8</v>
      </c>
      <c r="AG11" s="13">
        <f>VLOOKUP(A:A,[1]TDSheet!$A:$W,23,0)</f>
        <v>1273.5999999999999</v>
      </c>
      <c r="AH11" s="13">
        <f>VLOOKUP(A:A,[3]TDSheet!$A:$D,4,0)</f>
        <v>1275</v>
      </c>
      <c r="AI11" s="18" t="s">
        <v>140</v>
      </c>
      <c r="AJ11" s="13">
        <f t="shared" si="16"/>
        <v>67.5</v>
      </c>
      <c r="AK11" s="13">
        <f t="shared" si="17"/>
        <v>450</v>
      </c>
      <c r="AL11" s="13">
        <f t="shared" si="18"/>
        <v>540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2668</v>
      </c>
      <c r="D12" s="8">
        <v>8540</v>
      </c>
      <c r="E12" s="8">
        <v>7866</v>
      </c>
      <c r="F12" s="8">
        <v>3232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7979</v>
      </c>
      <c r="K12" s="13">
        <f t="shared" si="12"/>
        <v>-113</v>
      </c>
      <c r="L12" s="13">
        <f>VLOOKUP(A:A,[1]TDSheet!$A:$P,16,0)</f>
        <v>1000</v>
      </c>
      <c r="M12" s="13">
        <f>VLOOKUP(A:A,[1]TDSheet!$A:$V,22,0)</f>
        <v>900</v>
      </c>
      <c r="N12" s="13">
        <f>VLOOKUP(A:A,[1]TDSheet!$A:$X,24,0)</f>
        <v>1000</v>
      </c>
      <c r="O12" s="13"/>
      <c r="P12" s="13"/>
      <c r="Q12" s="13"/>
      <c r="R12" s="13"/>
      <c r="S12" s="13"/>
      <c r="T12" s="13">
        <v>1500</v>
      </c>
      <c r="U12" s="13"/>
      <c r="V12" s="15">
        <v>500</v>
      </c>
      <c r="W12" s="13">
        <f t="shared" si="13"/>
        <v>1012.8</v>
      </c>
      <c r="X12" s="15">
        <v>1000</v>
      </c>
      <c r="Y12" s="16">
        <f t="shared" si="14"/>
        <v>7.5355450236966828</v>
      </c>
      <c r="Z12" s="13">
        <f t="shared" si="15"/>
        <v>3.1911532385466037</v>
      </c>
      <c r="AA12" s="13"/>
      <c r="AB12" s="13"/>
      <c r="AC12" s="13"/>
      <c r="AD12" s="13">
        <f>VLOOKUP(A:A,[4]TDSheet!$A:$D,4,0)</f>
        <v>2802</v>
      </c>
      <c r="AE12" s="13">
        <f>VLOOKUP(A:A,[1]TDSheet!$A:$AF,32,0)</f>
        <v>1210.5999999999999</v>
      </c>
      <c r="AF12" s="13">
        <f>VLOOKUP(A:A,[1]TDSheet!$A:$AG,33,0)</f>
        <v>1191.8</v>
      </c>
      <c r="AG12" s="13">
        <f>VLOOKUP(A:A,[1]TDSheet!$A:$W,23,0)</f>
        <v>1073.2</v>
      </c>
      <c r="AH12" s="13">
        <f>VLOOKUP(A:A,[3]TDSheet!$A:$D,4,0)</f>
        <v>1077</v>
      </c>
      <c r="AI12" s="13">
        <f>VLOOKUP(A:A,[1]TDSheet!$A:$AI,35,0)</f>
        <v>0</v>
      </c>
      <c r="AJ12" s="13">
        <f t="shared" si="16"/>
        <v>675</v>
      </c>
      <c r="AK12" s="13">
        <f t="shared" si="17"/>
        <v>225</v>
      </c>
      <c r="AL12" s="13">
        <f t="shared" si="18"/>
        <v>450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46</v>
      </c>
      <c r="D13" s="8">
        <v>139</v>
      </c>
      <c r="E13" s="8">
        <v>53</v>
      </c>
      <c r="F13" s="8">
        <v>71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63</v>
      </c>
      <c r="K13" s="13">
        <f t="shared" si="12"/>
        <v>-10</v>
      </c>
      <c r="L13" s="13">
        <f>VLOOKUP(A:A,[1]TDSheet!$A:$P,16,0)</f>
        <v>0</v>
      </c>
      <c r="M13" s="13">
        <f>VLOOKUP(A:A,[1]TDSheet!$A:$V,22,0)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3"/>
        <v>10.6</v>
      </c>
      <c r="X13" s="15"/>
      <c r="Y13" s="16">
        <f t="shared" si="14"/>
        <v>8.584905660377359</v>
      </c>
      <c r="Z13" s="13">
        <f t="shared" si="15"/>
        <v>6.6981132075471699</v>
      </c>
      <c r="AA13" s="13"/>
      <c r="AB13" s="13"/>
      <c r="AC13" s="13"/>
      <c r="AD13" s="13">
        <v>0</v>
      </c>
      <c r="AE13" s="13">
        <f>VLOOKUP(A:A,[1]TDSheet!$A:$AF,32,0)</f>
        <v>18.600000000000001</v>
      </c>
      <c r="AF13" s="13">
        <f>VLOOKUP(A:A,[1]TDSheet!$A:$AG,33,0)</f>
        <v>17.2</v>
      </c>
      <c r="AG13" s="13">
        <f>VLOOKUP(A:A,[1]TDSheet!$A:$W,23,0)</f>
        <v>11.6</v>
      </c>
      <c r="AH13" s="13">
        <f>VLOOKUP(A:A,[3]TDSheet!$A:$D,4,0)</f>
        <v>23</v>
      </c>
      <c r="AI13" s="13">
        <f>VLOOKUP(A:A,[1]TDSheet!$A:$AI,35,0)</f>
        <v>0</v>
      </c>
      <c r="AJ13" s="13">
        <f t="shared" si="16"/>
        <v>0</v>
      </c>
      <c r="AK13" s="13">
        <f t="shared" si="17"/>
        <v>8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60</v>
      </c>
      <c r="D14" s="8">
        <v>791</v>
      </c>
      <c r="E14" s="8">
        <v>346</v>
      </c>
      <c r="F14" s="8">
        <v>499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377</v>
      </c>
      <c r="K14" s="13">
        <f t="shared" si="12"/>
        <v>-31</v>
      </c>
      <c r="L14" s="13">
        <f>VLOOKUP(A:A,[1]TDSheet!$A:$P,16,0)</f>
        <v>500</v>
      </c>
      <c r="M14" s="13">
        <f>VLOOKUP(A:A,[1]TDSheet!$A:$V,22,0)</f>
        <v>200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69.2</v>
      </c>
      <c r="X14" s="15"/>
      <c r="Y14" s="16">
        <f t="shared" si="14"/>
        <v>17.326589595375722</v>
      </c>
      <c r="Z14" s="13">
        <f t="shared" si="15"/>
        <v>7.2109826589595372</v>
      </c>
      <c r="AA14" s="13"/>
      <c r="AB14" s="13"/>
      <c r="AC14" s="13"/>
      <c r="AD14" s="13">
        <v>0</v>
      </c>
      <c r="AE14" s="13">
        <f>VLOOKUP(A:A,[1]TDSheet!$A:$AF,32,0)</f>
        <v>84.8</v>
      </c>
      <c r="AF14" s="13">
        <f>VLOOKUP(A:A,[1]TDSheet!$A:$AG,33,0)</f>
        <v>75.8</v>
      </c>
      <c r="AG14" s="13">
        <f>VLOOKUP(A:A,[1]TDSheet!$A:$W,23,0)</f>
        <v>84.2</v>
      </c>
      <c r="AH14" s="13">
        <f>VLOOKUP(A:A,[3]TDSheet!$A:$D,4,0)</f>
        <v>91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163</v>
      </c>
      <c r="D15" s="8">
        <v>862</v>
      </c>
      <c r="E15" s="8">
        <v>357</v>
      </c>
      <c r="F15" s="8">
        <v>223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397</v>
      </c>
      <c r="K15" s="13">
        <f t="shared" si="12"/>
        <v>-40</v>
      </c>
      <c r="L15" s="13">
        <f>VLOOKUP(A:A,[1]TDSheet!$A:$P,16,0)</f>
        <v>100</v>
      </c>
      <c r="M15" s="13">
        <f>VLOOKUP(A:A,[1]TDSheet!$A:$V,22,0)</f>
        <v>100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5"/>
      <c r="W15" s="13">
        <f t="shared" si="13"/>
        <v>71.400000000000006</v>
      </c>
      <c r="X15" s="15">
        <v>50</v>
      </c>
      <c r="Y15" s="16">
        <f t="shared" si="14"/>
        <v>7.6050420168067223</v>
      </c>
      <c r="Z15" s="13">
        <f t="shared" si="15"/>
        <v>3.1232492997198875</v>
      </c>
      <c r="AA15" s="13"/>
      <c r="AB15" s="13"/>
      <c r="AC15" s="13"/>
      <c r="AD15" s="13">
        <v>0</v>
      </c>
      <c r="AE15" s="13">
        <f>VLOOKUP(A:A,[1]TDSheet!$A:$AF,32,0)</f>
        <v>87.2</v>
      </c>
      <c r="AF15" s="13">
        <f>VLOOKUP(A:A,[1]TDSheet!$A:$AG,33,0)</f>
        <v>82.8</v>
      </c>
      <c r="AG15" s="13">
        <f>VLOOKUP(A:A,[1]TDSheet!$A:$W,23,0)</f>
        <v>78.8</v>
      </c>
      <c r="AH15" s="13">
        <f>VLOOKUP(A:A,[3]TDSheet!$A:$D,4,0)</f>
        <v>71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15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1078</v>
      </c>
      <c r="D16" s="8">
        <v>2555</v>
      </c>
      <c r="E16" s="8">
        <v>2443</v>
      </c>
      <c r="F16" s="8">
        <v>1177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2461</v>
      </c>
      <c r="K16" s="13">
        <f t="shared" si="12"/>
        <v>-18</v>
      </c>
      <c r="L16" s="13">
        <f>VLOOKUP(A:A,[1]TDSheet!$A:$P,16,0)</f>
        <v>2500</v>
      </c>
      <c r="M16" s="13">
        <f>VLOOKUP(A:A,[1]TDSheet!$A:$V,22,0)</f>
        <v>1600</v>
      </c>
      <c r="N16" s="13">
        <f>VLOOKUP(A:A,[1]TDSheet!$A:$X,24,0)</f>
        <v>0</v>
      </c>
      <c r="O16" s="13"/>
      <c r="P16" s="13"/>
      <c r="Q16" s="13"/>
      <c r="R16" s="13"/>
      <c r="S16" s="13"/>
      <c r="T16" s="13">
        <v>150</v>
      </c>
      <c r="U16" s="13"/>
      <c r="V16" s="15"/>
      <c r="W16" s="13">
        <f t="shared" si="13"/>
        <v>368.6</v>
      </c>
      <c r="X16" s="15"/>
      <c r="Y16" s="16">
        <f t="shared" si="14"/>
        <v>14.316332067281605</v>
      </c>
      <c r="Z16" s="13">
        <f t="shared" si="15"/>
        <v>3.1931633206728161</v>
      </c>
      <c r="AA16" s="13"/>
      <c r="AB16" s="13"/>
      <c r="AC16" s="13"/>
      <c r="AD16" s="13">
        <f>VLOOKUP(A:A,[4]TDSheet!$A:$D,4,0)</f>
        <v>600</v>
      </c>
      <c r="AE16" s="13">
        <f>VLOOKUP(A:A,[1]TDSheet!$A:$AF,32,0)</f>
        <v>382</v>
      </c>
      <c r="AF16" s="13">
        <f>VLOOKUP(A:A,[1]TDSheet!$A:$AG,33,0)</f>
        <v>379.2</v>
      </c>
      <c r="AG16" s="13">
        <f>VLOOKUP(A:A,[1]TDSheet!$A:$W,23,0)</f>
        <v>369.4</v>
      </c>
      <c r="AH16" s="13">
        <f>VLOOKUP(A:A,[3]TDSheet!$A:$D,4,0)</f>
        <v>369</v>
      </c>
      <c r="AI16" s="13">
        <f>VLOOKUP(A:A,[1]TDSheet!$A:$AI,35,0)</f>
        <v>0</v>
      </c>
      <c r="AJ16" s="13">
        <f t="shared" si="16"/>
        <v>25.500000000000004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299</v>
      </c>
      <c r="D17" s="8">
        <v>512</v>
      </c>
      <c r="E17" s="8">
        <v>492</v>
      </c>
      <c r="F17" s="8">
        <v>307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502</v>
      </c>
      <c r="K17" s="13">
        <f t="shared" si="12"/>
        <v>-10</v>
      </c>
      <c r="L17" s="13">
        <f>VLOOKUP(A:A,[1]TDSheet!$A:$P,16,0)</f>
        <v>0</v>
      </c>
      <c r="M17" s="13">
        <f>VLOOKUP(A:A,[1]TDSheet!$A:$V,22,0)</f>
        <v>300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5">
        <v>100</v>
      </c>
      <c r="W17" s="13">
        <f t="shared" si="13"/>
        <v>98.4</v>
      </c>
      <c r="X17" s="15">
        <v>100</v>
      </c>
      <c r="Y17" s="16">
        <f t="shared" si="14"/>
        <v>9.2174796747967473</v>
      </c>
      <c r="Z17" s="13">
        <f t="shared" si="15"/>
        <v>3.1199186991869916</v>
      </c>
      <c r="AA17" s="13"/>
      <c r="AB17" s="13"/>
      <c r="AC17" s="13"/>
      <c r="AD17" s="13">
        <v>0</v>
      </c>
      <c r="AE17" s="13">
        <f>VLOOKUP(A:A,[1]TDSheet!$A:$AF,32,0)</f>
        <v>120.2</v>
      </c>
      <c r="AF17" s="13">
        <f>VLOOKUP(A:A,[1]TDSheet!$A:$AG,33,0)</f>
        <v>107</v>
      </c>
      <c r="AG17" s="13">
        <f>VLOOKUP(A:A,[1]TDSheet!$A:$W,23,0)</f>
        <v>116.8</v>
      </c>
      <c r="AH17" s="13">
        <f>VLOOKUP(A:A,[3]TDSheet!$A:$D,4,0)</f>
        <v>128</v>
      </c>
      <c r="AI17" s="18" t="s">
        <v>140</v>
      </c>
      <c r="AJ17" s="13">
        <f t="shared" si="16"/>
        <v>0</v>
      </c>
      <c r="AK17" s="13">
        <f t="shared" si="17"/>
        <v>35</v>
      </c>
      <c r="AL17" s="13">
        <f t="shared" si="18"/>
        <v>35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220</v>
      </c>
      <c r="D18" s="8">
        <v>34</v>
      </c>
      <c r="E18" s="8">
        <v>144</v>
      </c>
      <c r="F18" s="8">
        <v>107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151</v>
      </c>
      <c r="K18" s="13">
        <f t="shared" si="12"/>
        <v>-7</v>
      </c>
      <c r="L18" s="13">
        <f>VLOOKUP(A:A,[1]TDSheet!$A:$P,16,0)</f>
        <v>0</v>
      </c>
      <c r="M18" s="13">
        <f>VLOOKUP(A:A,[1]TDSheet!$A:$V,22,0)</f>
        <v>30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3"/>
        <v>28.8</v>
      </c>
      <c r="X18" s="15">
        <v>20</v>
      </c>
      <c r="Y18" s="16">
        <f t="shared" si="14"/>
        <v>7.1875</v>
      </c>
      <c r="Z18" s="13">
        <f t="shared" si="15"/>
        <v>3.7152777777777777</v>
      </c>
      <c r="AA18" s="13"/>
      <c r="AB18" s="13"/>
      <c r="AC18" s="13"/>
      <c r="AD18" s="13">
        <v>0</v>
      </c>
      <c r="AE18" s="13">
        <f>VLOOKUP(A:A,[1]TDSheet!$A:$AF,32,0)</f>
        <v>28.8</v>
      </c>
      <c r="AF18" s="13">
        <f>VLOOKUP(A:A,[1]TDSheet!$A:$AG,33,0)</f>
        <v>33.200000000000003</v>
      </c>
      <c r="AG18" s="13">
        <f>VLOOKUP(A:A,[1]TDSheet!$A:$W,23,0)</f>
        <v>26.2</v>
      </c>
      <c r="AH18" s="13">
        <f>VLOOKUP(A:A,[3]TDSheet!$A:$D,4,0)</f>
        <v>32</v>
      </c>
      <c r="AI18" s="20" t="s">
        <v>142</v>
      </c>
      <c r="AJ18" s="13">
        <f t="shared" si="16"/>
        <v>0</v>
      </c>
      <c r="AK18" s="13">
        <f t="shared" si="17"/>
        <v>10.5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213</v>
      </c>
      <c r="D19" s="8">
        <v>781</v>
      </c>
      <c r="E19" s="8">
        <v>558</v>
      </c>
      <c r="F19" s="8">
        <v>436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562</v>
      </c>
      <c r="K19" s="13">
        <f t="shared" si="12"/>
        <v>-4</v>
      </c>
      <c r="L19" s="13">
        <f>VLOOKUP(A:A,[1]TDSheet!$A:$P,16,0)</f>
        <v>0</v>
      </c>
      <c r="M19" s="13">
        <f>VLOOKUP(A:A,[1]TDSheet!$A:$V,22,0)</f>
        <v>130</v>
      </c>
      <c r="N19" s="13">
        <f>VLOOKUP(A:A,[1]TDSheet!$A:$X,24,0)</f>
        <v>50</v>
      </c>
      <c r="O19" s="13"/>
      <c r="P19" s="13"/>
      <c r="Q19" s="13"/>
      <c r="R19" s="13"/>
      <c r="S19" s="13"/>
      <c r="T19" s="13"/>
      <c r="U19" s="13"/>
      <c r="V19" s="15"/>
      <c r="W19" s="13">
        <f t="shared" si="13"/>
        <v>111.6</v>
      </c>
      <c r="X19" s="15">
        <v>40</v>
      </c>
      <c r="Y19" s="16">
        <f t="shared" si="14"/>
        <v>5.8781362007168463</v>
      </c>
      <c r="Z19" s="13">
        <f t="shared" si="15"/>
        <v>3.9068100358422941</v>
      </c>
      <c r="AA19" s="13"/>
      <c r="AB19" s="13"/>
      <c r="AC19" s="13"/>
      <c r="AD19" s="13">
        <v>0</v>
      </c>
      <c r="AE19" s="13">
        <f>VLOOKUP(A:A,[1]TDSheet!$A:$AF,32,0)</f>
        <v>50.4</v>
      </c>
      <c r="AF19" s="13">
        <f>VLOOKUP(A:A,[1]TDSheet!$A:$AG,33,0)</f>
        <v>126</v>
      </c>
      <c r="AG19" s="13">
        <f>VLOOKUP(A:A,[1]TDSheet!$A:$W,23,0)</f>
        <v>114.4</v>
      </c>
      <c r="AH19" s="13">
        <f>VLOOKUP(A:A,[3]TDSheet!$A:$D,4,0)</f>
        <v>87</v>
      </c>
      <c r="AI19" s="20" t="s">
        <v>142</v>
      </c>
      <c r="AJ19" s="13">
        <f t="shared" si="16"/>
        <v>0</v>
      </c>
      <c r="AK19" s="13">
        <f t="shared" si="17"/>
        <v>0</v>
      </c>
      <c r="AL19" s="13">
        <f t="shared" si="18"/>
        <v>14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424</v>
      </c>
      <c r="D20" s="8">
        <v>719</v>
      </c>
      <c r="E20" s="8">
        <v>535</v>
      </c>
      <c r="F20" s="8">
        <v>601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545</v>
      </c>
      <c r="K20" s="13">
        <f t="shared" si="12"/>
        <v>-10</v>
      </c>
      <c r="L20" s="13">
        <f>VLOOKUP(A:A,[1]TDSheet!$A:$P,16,0)</f>
        <v>0</v>
      </c>
      <c r="M20" s="13">
        <f>VLOOKUP(A:A,[1]TDSheet!$A:$V,22,0)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107</v>
      </c>
      <c r="X20" s="15">
        <v>100</v>
      </c>
      <c r="Y20" s="16">
        <f t="shared" si="14"/>
        <v>9.3551401869158877</v>
      </c>
      <c r="Z20" s="13">
        <f t="shared" si="15"/>
        <v>5.6168224299065423</v>
      </c>
      <c r="AA20" s="13"/>
      <c r="AB20" s="13"/>
      <c r="AC20" s="13"/>
      <c r="AD20" s="13">
        <v>0</v>
      </c>
      <c r="AE20" s="13">
        <f>VLOOKUP(A:A,[1]TDSheet!$A:$AF,32,0)</f>
        <v>143</v>
      </c>
      <c r="AF20" s="13">
        <f>VLOOKUP(A:A,[1]TDSheet!$A:$AG,33,0)</f>
        <v>158.80000000000001</v>
      </c>
      <c r="AG20" s="13">
        <f>VLOOKUP(A:A,[1]TDSheet!$A:$W,23,0)</f>
        <v>123.4</v>
      </c>
      <c r="AH20" s="13">
        <f>VLOOKUP(A:A,[3]TDSheet!$A:$D,4,0)</f>
        <v>115</v>
      </c>
      <c r="AI20" s="18" t="s">
        <v>140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369.10599999999999</v>
      </c>
      <c r="D21" s="8">
        <v>679.39400000000001</v>
      </c>
      <c r="E21" s="8">
        <v>659.31</v>
      </c>
      <c r="F21" s="8">
        <v>331.80200000000002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687.476</v>
      </c>
      <c r="K21" s="13">
        <f t="shared" si="12"/>
        <v>-28.166000000000054</v>
      </c>
      <c r="L21" s="13">
        <f>VLOOKUP(A:A,[1]TDSheet!$A:$P,16,0)</f>
        <v>100</v>
      </c>
      <c r="M21" s="13">
        <f>VLOOKUP(A:A,[1]TDSheet!$A:$V,22,0)</f>
        <v>150</v>
      </c>
      <c r="N21" s="13">
        <f>VLOOKUP(A:A,[1]TDSheet!$A:$X,24,0)</f>
        <v>140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3"/>
        <v>131.86199999999999</v>
      </c>
      <c r="X21" s="15">
        <v>160</v>
      </c>
      <c r="Y21" s="16">
        <f t="shared" si="14"/>
        <v>7.4456780573630015</v>
      </c>
      <c r="Z21" s="13">
        <f t="shared" si="15"/>
        <v>2.5162821737877481</v>
      </c>
      <c r="AA21" s="13"/>
      <c r="AB21" s="13"/>
      <c r="AC21" s="13"/>
      <c r="AD21" s="13">
        <v>0</v>
      </c>
      <c r="AE21" s="13">
        <f>VLOOKUP(A:A,[1]TDSheet!$A:$AF,32,0)</f>
        <v>148.8194</v>
      </c>
      <c r="AF21" s="13">
        <f>VLOOKUP(A:A,[1]TDSheet!$A:$AG,33,0)</f>
        <v>142.48560000000001</v>
      </c>
      <c r="AG21" s="13">
        <f>VLOOKUP(A:A,[1]TDSheet!$A:$W,23,0)</f>
        <v>134.93219999999999</v>
      </c>
      <c r="AH21" s="13">
        <f>VLOOKUP(A:A,[3]TDSheet!$A:$D,4,0)</f>
        <v>127.33799999999999</v>
      </c>
      <c r="AI21" s="13">
        <f>VLOOKUP(A:A,[1]TDSheet!$A:$AI,35,0)</f>
        <v>0</v>
      </c>
      <c r="AJ21" s="13">
        <f t="shared" si="16"/>
        <v>0</v>
      </c>
      <c r="AK21" s="13">
        <f t="shared" si="17"/>
        <v>100</v>
      </c>
      <c r="AL21" s="13">
        <f t="shared" si="18"/>
        <v>160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1282.5160000000001</v>
      </c>
      <c r="D22" s="8">
        <v>8188.2749999999996</v>
      </c>
      <c r="E22" s="8">
        <v>5752.4520000000002</v>
      </c>
      <c r="F22" s="8">
        <v>3562.7739999999999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5856.8029999999999</v>
      </c>
      <c r="K22" s="13">
        <f t="shared" si="12"/>
        <v>-104.35099999999966</v>
      </c>
      <c r="L22" s="13">
        <f>VLOOKUP(A:A,[1]TDSheet!$A:$P,16,0)</f>
        <v>1000</v>
      </c>
      <c r="M22" s="13">
        <f>VLOOKUP(A:A,[1]TDSheet!$A:$V,22,0)</f>
        <v>500</v>
      </c>
      <c r="N22" s="13">
        <f>VLOOKUP(A:A,[1]TDSheet!$A:$X,24,0)</f>
        <v>1000</v>
      </c>
      <c r="O22" s="13"/>
      <c r="P22" s="13"/>
      <c r="Q22" s="13"/>
      <c r="R22" s="13"/>
      <c r="S22" s="13"/>
      <c r="T22" s="13">
        <v>105</v>
      </c>
      <c r="U22" s="13"/>
      <c r="V22" s="15">
        <v>2000</v>
      </c>
      <c r="W22" s="13">
        <f t="shared" si="13"/>
        <v>1147.4962</v>
      </c>
      <c r="X22" s="15">
        <v>1200</v>
      </c>
      <c r="Y22" s="16">
        <f t="shared" si="14"/>
        <v>8.0721609361320752</v>
      </c>
      <c r="Z22" s="13">
        <f t="shared" si="15"/>
        <v>3.1048242251259741</v>
      </c>
      <c r="AA22" s="13"/>
      <c r="AB22" s="13"/>
      <c r="AC22" s="13"/>
      <c r="AD22" s="13">
        <f>VLOOKUP(A:A,[4]TDSheet!$A:$D,4,0)</f>
        <v>14.971</v>
      </c>
      <c r="AE22" s="13">
        <f>VLOOKUP(A:A,[1]TDSheet!$A:$AF,32,0)</f>
        <v>1277.9254000000001</v>
      </c>
      <c r="AF22" s="13">
        <f>VLOOKUP(A:A,[1]TDSheet!$A:$AG,33,0)</f>
        <v>1221.9998000000001</v>
      </c>
      <c r="AG22" s="13">
        <f>VLOOKUP(A:A,[1]TDSheet!$A:$W,23,0)</f>
        <v>1174.8538000000001</v>
      </c>
      <c r="AH22" s="13">
        <f>VLOOKUP(A:A,[3]TDSheet!$A:$D,4,0)</f>
        <v>1461.2449999999999</v>
      </c>
      <c r="AI22" s="18" t="s">
        <v>141</v>
      </c>
      <c r="AJ22" s="13">
        <f t="shared" si="16"/>
        <v>105</v>
      </c>
      <c r="AK22" s="13">
        <f t="shared" si="17"/>
        <v>2000</v>
      </c>
      <c r="AL22" s="13">
        <f t="shared" si="18"/>
        <v>1200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233.38300000000001</v>
      </c>
      <c r="D23" s="8">
        <v>402.99700000000001</v>
      </c>
      <c r="E23" s="8">
        <v>318.47699999999998</v>
      </c>
      <c r="F23" s="8">
        <v>307.92099999999999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310.44400000000002</v>
      </c>
      <c r="K23" s="13">
        <f t="shared" si="12"/>
        <v>8.0329999999999586</v>
      </c>
      <c r="L23" s="13">
        <f>VLOOKUP(A:A,[1]TDSheet!$A:$P,16,0)</f>
        <v>50</v>
      </c>
      <c r="M23" s="13">
        <f>VLOOKUP(A:A,[1]TDSheet!$A:$V,22,0)</f>
        <v>30</v>
      </c>
      <c r="N23" s="13">
        <f>VLOOKUP(A:A,[1]TDSheet!$A:$X,24,0)</f>
        <v>70</v>
      </c>
      <c r="O23" s="13"/>
      <c r="P23" s="13"/>
      <c r="Q23" s="13"/>
      <c r="R23" s="13"/>
      <c r="S23" s="13"/>
      <c r="T23" s="13"/>
      <c r="U23" s="13"/>
      <c r="V23" s="15"/>
      <c r="W23" s="13">
        <f t="shared" si="13"/>
        <v>63.695399999999992</v>
      </c>
      <c r="X23" s="15"/>
      <c r="Y23" s="16">
        <f t="shared" si="14"/>
        <v>7.1892318754572555</v>
      </c>
      <c r="Z23" s="13">
        <f t="shared" si="15"/>
        <v>4.8342737466127854</v>
      </c>
      <c r="AA23" s="13"/>
      <c r="AB23" s="13"/>
      <c r="AC23" s="13"/>
      <c r="AD23" s="13">
        <v>0</v>
      </c>
      <c r="AE23" s="13">
        <f>VLOOKUP(A:A,[1]TDSheet!$A:$AF,32,0)</f>
        <v>86.169399999999996</v>
      </c>
      <c r="AF23" s="13">
        <f>VLOOKUP(A:A,[1]TDSheet!$A:$AG,33,0)</f>
        <v>85.806799999999996</v>
      </c>
      <c r="AG23" s="13">
        <f>VLOOKUP(A:A,[1]TDSheet!$A:$W,23,0)</f>
        <v>78.659400000000005</v>
      </c>
      <c r="AH23" s="13">
        <f>VLOOKUP(A:A,[3]TDSheet!$A:$D,4,0)</f>
        <v>84.594999999999999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1241.403</v>
      </c>
      <c r="D24" s="8">
        <v>2044.059</v>
      </c>
      <c r="E24" s="8">
        <v>1691.875</v>
      </c>
      <c r="F24" s="8">
        <v>482.08699999999999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1739.24</v>
      </c>
      <c r="K24" s="13">
        <f t="shared" si="12"/>
        <v>-47.365000000000009</v>
      </c>
      <c r="L24" s="13">
        <f>VLOOKUP(A:A,[1]TDSheet!$A:$P,16,0)</f>
        <v>400</v>
      </c>
      <c r="M24" s="13">
        <f>VLOOKUP(A:A,[1]TDSheet!$A:$V,22,0)</f>
        <v>500</v>
      </c>
      <c r="N24" s="13">
        <f>VLOOKUP(A:A,[1]TDSheet!$A:$X,24,0)</f>
        <v>400</v>
      </c>
      <c r="O24" s="13"/>
      <c r="P24" s="13"/>
      <c r="Q24" s="13"/>
      <c r="R24" s="13"/>
      <c r="S24" s="13"/>
      <c r="T24" s="13"/>
      <c r="U24" s="13"/>
      <c r="V24" s="15">
        <v>350</v>
      </c>
      <c r="W24" s="13">
        <f t="shared" si="13"/>
        <v>338.375</v>
      </c>
      <c r="X24" s="15">
        <v>300</v>
      </c>
      <c r="Y24" s="16">
        <f t="shared" si="14"/>
        <v>7.1875493165866269</v>
      </c>
      <c r="Z24" s="13">
        <f t="shared" si="15"/>
        <v>1.4247122275581825</v>
      </c>
      <c r="AA24" s="13"/>
      <c r="AB24" s="13"/>
      <c r="AC24" s="13"/>
      <c r="AD24" s="13">
        <v>0</v>
      </c>
      <c r="AE24" s="13">
        <f>VLOOKUP(A:A,[1]TDSheet!$A:$AF,32,0)</f>
        <v>360.78359999999998</v>
      </c>
      <c r="AF24" s="13">
        <f>VLOOKUP(A:A,[1]TDSheet!$A:$AG,33,0)</f>
        <v>400.63240000000002</v>
      </c>
      <c r="AG24" s="13">
        <f>VLOOKUP(A:A,[1]TDSheet!$A:$W,23,0)</f>
        <v>343.95639999999997</v>
      </c>
      <c r="AH24" s="13">
        <f>VLOOKUP(A:A,[3]TDSheet!$A:$D,4,0)</f>
        <v>378.16899999999998</v>
      </c>
      <c r="AI24" s="13">
        <f>VLOOKUP(A:A,[1]TDSheet!$A:$AI,35,0)</f>
        <v>0</v>
      </c>
      <c r="AJ24" s="13">
        <f t="shared" si="16"/>
        <v>0</v>
      </c>
      <c r="AK24" s="13">
        <f t="shared" si="17"/>
        <v>350</v>
      </c>
      <c r="AL24" s="13">
        <f t="shared" si="18"/>
        <v>300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436.96</v>
      </c>
      <c r="D25" s="8">
        <v>1585.6389999999999</v>
      </c>
      <c r="E25" s="8">
        <v>636.64099999999996</v>
      </c>
      <c r="F25" s="8">
        <v>453.404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614.47500000000002</v>
      </c>
      <c r="K25" s="13">
        <f t="shared" si="12"/>
        <v>22.16599999999994</v>
      </c>
      <c r="L25" s="13">
        <f>VLOOKUP(A:A,[1]TDSheet!$A:$P,16,0)</f>
        <v>100</v>
      </c>
      <c r="M25" s="13">
        <f>VLOOKUP(A:A,[1]TDSheet!$A:$V,22,0)</f>
        <v>120</v>
      </c>
      <c r="N25" s="13">
        <f>VLOOKUP(A:A,[1]TDSheet!$A:$X,24,0)</f>
        <v>130</v>
      </c>
      <c r="O25" s="13"/>
      <c r="P25" s="13"/>
      <c r="Q25" s="13"/>
      <c r="R25" s="13"/>
      <c r="S25" s="13"/>
      <c r="T25" s="13"/>
      <c r="U25" s="13"/>
      <c r="V25" s="15"/>
      <c r="W25" s="13">
        <f t="shared" si="13"/>
        <v>127.3282</v>
      </c>
      <c r="X25" s="15">
        <v>120</v>
      </c>
      <c r="Y25" s="16">
        <f t="shared" si="14"/>
        <v>7.2521562387593637</v>
      </c>
      <c r="Z25" s="13">
        <f t="shared" si="15"/>
        <v>3.5609079528337007</v>
      </c>
      <c r="AA25" s="13"/>
      <c r="AB25" s="13"/>
      <c r="AC25" s="13"/>
      <c r="AD25" s="13">
        <v>0</v>
      </c>
      <c r="AE25" s="13">
        <f>VLOOKUP(A:A,[1]TDSheet!$A:$AF,32,0)</f>
        <v>170.04919999999998</v>
      </c>
      <c r="AF25" s="13">
        <f>VLOOKUP(A:A,[1]TDSheet!$A:$AG,33,0)</f>
        <v>163.7098</v>
      </c>
      <c r="AG25" s="13">
        <f>VLOOKUP(A:A,[1]TDSheet!$A:$W,23,0)</f>
        <v>143.5932</v>
      </c>
      <c r="AH25" s="13">
        <f>VLOOKUP(A:A,[3]TDSheet!$A:$D,4,0)</f>
        <v>147.69200000000001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0</v>
      </c>
      <c r="AL25" s="13">
        <f t="shared" si="18"/>
        <v>120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106.699</v>
      </c>
      <c r="D26" s="8">
        <v>234.07300000000001</v>
      </c>
      <c r="E26" s="8">
        <v>210.36799999999999</v>
      </c>
      <c r="F26" s="8">
        <v>129.524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202.48699999999999</v>
      </c>
      <c r="K26" s="13">
        <f t="shared" si="12"/>
        <v>7.8810000000000002</v>
      </c>
      <c r="L26" s="13">
        <f>VLOOKUP(A:A,[1]TDSheet!$A:$P,16,0)</f>
        <v>50</v>
      </c>
      <c r="M26" s="13">
        <f>VLOOKUP(A:A,[1]TDSheet!$A:$V,22,0)</f>
        <v>50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/>
      <c r="W26" s="13">
        <f t="shared" si="13"/>
        <v>42.073599999999999</v>
      </c>
      <c r="X26" s="15">
        <v>30</v>
      </c>
      <c r="Y26" s="16">
        <f t="shared" si="14"/>
        <v>7.1190485244904167</v>
      </c>
      <c r="Z26" s="13">
        <f t="shared" si="15"/>
        <v>3.0785100395497413</v>
      </c>
      <c r="AA26" s="13"/>
      <c r="AB26" s="13"/>
      <c r="AC26" s="13"/>
      <c r="AD26" s="13">
        <v>0</v>
      </c>
      <c r="AE26" s="13">
        <f>VLOOKUP(A:A,[1]TDSheet!$A:$AF,32,0)</f>
        <v>46.874200000000002</v>
      </c>
      <c r="AF26" s="13">
        <f>VLOOKUP(A:A,[1]TDSheet!$A:$AG,33,0)</f>
        <v>45.768599999999999</v>
      </c>
      <c r="AG26" s="13">
        <f>VLOOKUP(A:A,[1]TDSheet!$A:$W,23,0)</f>
        <v>46.069200000000002</v>
      </c>
      <c r="AH26" s="13">
        <f>VLOOKUP(A:A,[3]TDSheet!$A:$D,4,0)</f>
        <v>64.064999999999998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84.861999999999995</v>
      </c>
      <c r="D27" s="8">
        <v>234.071</v>
      </c>
      <c r="E27" s="8">
        <v>214.535</v>
      </c>
      <c r="F27" s="8">
        <v>102.643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210.94900000000001</v>
      </c>
      <c r="K27" s="13">
        <f t="shared" si="12"/>
        <v>3.5859999999999843</v>
      </c>
      <c r="L27" s="13">
        <f>VLOOKUP(A:A,[1]TDSheet!$A:$P,16,0)</f>
        <v>30</v>
      </c>
      <c r="M27" s="13">
        <f>VLOOKUP(A:A,[1]TDSheet!$A:$V,22,0)</f>
        <v>40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5">
        <v>60</v>
      </c>
      <c r="W27" s="13">
        <f t="shared" si="13"/>
        <v>42.906999999999996</v>
      </c>
      <c r="X27" s="15">
        <v>40</v>
      </c>
      <c r="Y27" s="16">
        <f t="shared" si="14"/>
        <v>7.2865266739692833</v>
      </c>
      <c r="Z27" s="13">
        <f t="shared" si="15"/>
        <v>2.3922203836203884</v>
      </c>
      <c r="AA27" s="13"/>
      <c r="AB27" s="13"/>
      <c r="AC27" s="13"/>
      <c r="AD27" s="13">
        <v>0</v>
      </c>
      <c r="AE27" s="13">
        <f>VLOOKUP(A:A,[1]TDSheet!$A:$AF,32,0)</f>
        <v>45.416199999999996</v>
      </c>
      <c r="AF27" s="13">
        <f>VLOOKUP(A:A,[1]TDSheet!$A:$AG,33,0)</f>
        <v>36.254000000000005</v>
      </c>
      <c r="AG27" s="13">
        <f>VLOOKUP(A:A,[1]TDSheet!$A:$W,23,0)</f>
        <v>41.427199999999999</v>
      </c>
      <c r="AH27" s="13">
        <f>VLOOKUP(A:A,[3]TDSheet!$A:$D,4,0)</f>
        <v>66.015000000000001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60</v>
      </c>
      <c r="AL27" s="13">
        <f t="shared" si="18"/>
        <v>40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342.90899999999999</v>
      </c>
      <c r="D28" s="8">
        <v>581.87</v>
      </c>
      <c r="E28" s="8">
        <v>597.13900000000001</v>
      </c>
      <c r="F28" s="8">
        <v>311.899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593.197</v>
      </c>
      <c r="K28" s="13">
        <f t="shared" si="12"/>
        <v>3.9420000000000073</v>
      </c>
      <c r="L28" s="13">
        <f>VLOOKUP(A:A,[1]TDSheet!$A:$P,16,0)</f>
        <v>100</v>
      </c>
      <c r="M28" s="13">
        <f>VLOOKUP(A:A,[1]TDSheet!$A:$V,22,0)</f>
        <v>60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180</v>
      </c>
      <c r="W28" s="13">
        <f t="shared" si="13"/>
        <v>119.4278</v>
      </c>
      <c r="X28" s="15">
        <v>120</v>
      </c>
      <c r="Y28" s="16">
        <f t="shared" si="14"/>
        <v>7.300636870142462</v>
      </c>
      <c r="Z28" s="13">
        <f t="shared" si="15"/>
        <v>2.6116113668676806</v>
      </c>
      <c r="AA28" s="13"/>
      <c r="AB28" s="13"/>
      <c r="AC28" s="13"/>
      <c r="AD28" s="13">
        <v>0</v>
      </c>
      <c r="AE28" s="13">
        <f>VLOOKUP(A:A,[1]TDSheet!$A:$AF,32,0)</f>
        <v>153.08580000000001</v>
      </c>
      <c r="AF28" s="13">
        <f>VLOOKUP(A:A,[1]TDSheet!$A:$AG,33,0)</f>
        <v>137.42059999999998</v>
      </c>
      <c r="AG28" s="13">
        <f>VLOOKUP(A:A,[1]TDSheet!$A:$W,23,0)</f>
        <v>113.899</v>
      </c>
      <c r="AH28" s="13">
        <f>VLOOKUP(A:A,[3]TDSheet!$A:$D,4,0)</f>
        <v>137.553</v>
      </c>
      <c r="AI28" s="13">
        <f>VLOOKUP(A:A,[1]TDSheet!$A:$AI,35,0)</f>
        <v>0</v>
      </c>
      <c r="AJ28" s="13">
        <f t="shared" si="16"/>
        <v>0</v>
      </c>
      <c r="AK28" s="13">
        <f t="shared" si="17"/>
        <v>180</v>
      </c>
      <c r="AL28" s="13">
        <f t="shared" si="18"/>
        <v>120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64.637</v>
      </c>
      <c r="D29" s="8">
        <v>160.55199999999999</v>
      </c>
      <c r="E29" s="8">
        <v>156.876</v>
      </c>
      <c r="F29" s="8">
        <v>66.411000000000001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153.637</v>
      </c>
      <c r="K29" s="13">
        <f t="shared" si="12"/>
        <v>3.2390000000000043</v>
      </c>
      <c r="L29" s="13">
        <f>VLOOKUP(A:A,[1]TDSheet!$A:$P,16,0)</f>
        <v>30</v>
      </c>
      <c r="M29" s="13">
        <f>VLOOKUP(A:A,[1]TDSheet!$A:$V,22,0)</f>
        <v>40</v>
      </c>
      <c r="N29" s="13">
        <f>VLOOKUP(A:A,[1]TDSheet!$A:$X,24,0)</f>
        <v>40</v>
      </c>
      <c r="O29" s="13"/>
      <c r="P29" s="13"/>
      <c r="Q29" s="13"/>
      <c r="R29" s="13"/>
      <c r="S29" s="13"/>
      <c r="T29" s="13"/>
      <c r="U29" s="13"/>
      <c r="V29" s="15"/>
      <c r="W29" s="13">
        <f t="shared" si="13"/>
        <v>31.3752</v>
      </c>
      <c r="X29" s="15">
        <v>30</v>
      </c>
      <c r="Y29" s="16">
        <f t="shared" si="14"/>
        <v>6.5787947168464269</v>
      </c>
      <c r="Z29" s="13">
        <f t="shared" si="15"/>
        <v>2.1166717662357533</v>
      </c>
      <c r="AA29" s="13"/>
      <c r="AB29" s="13"/>
      <c r="AC29" s="13"/>
      <c r="AD29" s="13">
        <v>0</v>
      </c>
      <c r="AE29" s="13">
        <f>VLOOKUP(A:A,[1]TDSheet!$A:$AF,32,0)</f>
        <v>29.6084</v>
      </c>
      <c r="AF29" s="13">
        <f>VLOOKUP(A:A,[1]TDSheet!$A:$AG,33,0)</f>
        <v>24.5442</v>
      </c>
      <c r="AG29" s="13">
        <f>VLOOKUP(A:A,[1]TDSheet!$A:$W,23,0)</f>
        <v>31.382799999999996</v>
      </c>
      <c r="AH29" s="13">
        <f>VLOOKUP(A:A,[3]TDSheet!$A:$D,4,0)</f>
        <v>36.914999999999999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30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155.499</v>
      </c>
      <c r="D30" s="8">
        <v>105.996</v>
      </c>
      <c r="E30" s="8">
        <v>182.08699999999999</v>
      </c>
      <c r="F30" s="8">
        <v>76.498999999999995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202.857</v>
      </c>
      <c r="K30" s="13">
        <f t="shared" si="12"/>
        <v>-20.77000000000001</v>
      </c>
      <c r="L30" s="13">
        <f>VLOOKUP(A:A,[1]TDSheet!$A:$P,16,0)</f>
        <v>70</v>
      </c>
      <c r="M30" s="13">
        <f>VLOOKUP(A:A,[1]TDSheet!$A:$V,22,0)</f>
        <v>90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36.417400000000001</v>
      </c>
      <c r="X30" s="15"/>
      <c r="Y30" s="16">
        <f t="shared" si="14"/>
        <v>7.8670910059477066</v>
      </c>
      <c r="Z30" s="13">
        <f t="shared" si="15"/>
        <v>2.1006167381526413</v>
      </c>
      <c r="AA30" s="13"/>
      <c r="AB30" s="13"/>
      <c r="AC30" s="13"/>
      <c r="AD30" s="13">
        <v>0</v>
      </c>
      <c r="AE30" s="13">
        <f>VLOOKUP(A:A,[1]TDSheet!$A:$AF,32,0)</f>
        <v>41.308999999999997</v>
      </c>
      <c r="AF30" s="13">
        <f>VLOOKUP(A:A,[1]TDSheet!$A:$AG,33,0)</f>
        <v>31.199400000000004</v>
      </c>
      <c r="AG30" s="13">
        <f>VLOOKUP(A:A,[1]TDSheet!$A:$W,23,0)</f>
        <v>48.834800000000001</v>
      </c>
      <c r="AH30" s="13">
        <f>VLOOKUP(A:A,[3]TDSheet!$A:$D,4,0)</f>
        <v>30.538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742.98199999999997</v>
      </c>
      <c r="D31" s="8">
        <v>2138.087</v>
      </c>
      <c r="E31" s="8">
        <v>2053.9699999999998</v>
      </c>
      <c r="F31" s="8">
        <v>786.03200000000004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2096.0219999999999</v>
      </c>
      <c r="K31" s="13">
        <f t="shared" si="12"/>
        <v>-42.052000000000135</v>
      </c>
      <c r="L31" s="13">
        <f>VLOOKUP(A:A,[1]TDSheet!$A:$P,16,0)</f>
        <v>0</v>
      </c>
      <c r="M31" s="13">
        <f>VLOOKUP(A:A,[1]TDSheet!$A:$V,22,0)</f>
        <v>350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5">
        <v>1000</v>
      </c>
      <c r="W31" s="13">
        <f t="shared" si="13"/>
        <v>410.79399999999998</v>
      </c>
      <c r="X31" s="15">
        <v>600</v>
      </c>
      <c r="Y31" s="16">
        <f t="shared" si="14"/>
        <v>7.6340744996275509</v>
      </c>
      <c r="Z31" s="13">
        <f t="shared" si="15"/>
        <v>1.9134456686319665</v>
      </c>
      <c r="AA31" s="13"/>
      <c r="AB31" s="13"/>
      <c r="AC31" s="13"/>
      <c r="AD31" s="13">
        <v>0</v>
      </c>
      <c r="AE31" s="13">
        <f>VLOOKUP(A:A,[1]TDSheet!$A:$AF,32,0)</f>
        <v>389.24059999999997</v>
      </c>
      <c r="AF31" s="13">
        <f>VLOOKUP(A:A,[1]TDSheet!$A:$AG,33,0)</f>
        <v>398.26900000000001</v>
      </c>
      <c r="AG31" s="13">
        <f>VLOOKUP(A:A,[1]TDSheet!$A:$W,23,0)</f>
        <v>367.15539999999999</v>
      </c>
      <c r="AH31" s="13">
        <f>VLOOKUP(A:A,[3]TDSheet!$A:$D,4,0)</f>
        <v>468.10700000000003</v>
      </c>
      <c r="AI31" s="18" t="s">
        <v>141</v>
      </c>
      <c r="AJ31" s="13">
        <f t="shared" si="16"/>
        <v>0</v>
      </c>
      <c r="AK31" s="13">
        <f t="shared" si="17"/>
        <v>1000</v>
      </c>
      <c r="AL31" s="13">
        <f t="shared" si="18"/>
        <v>600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133.12799999999999</v>
      </c>
      <c r="D32" s="8">
        <v>80.611000000000004</v>
      </c>
      <c r="E32" s="8">
        <v>118.61199999999999</v>
      </c>
      <c r="F32" s="8">
        <v>93.656000000000006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116.5</v>
      </c>
      <c r="K32" s="13">
        <f t="shared" si="12"/>
        <v>2.1119999999999948</v>
      </c>
      <c r="L32" s="13">
        <f>VLOOKUP(A:A,[1]TDSheet!$A:$P,16,0)</f>
        <v>0</v>
      </c>
      <c r="M32" s="13">
        <f>VLOOKUP(A:A,[1]TDSheet!$A:$V,22,0)</f>
        <v>100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23.7224</v>
      </c>
      <c r="X32" s="15"/>
      <c r="Y32" s="16">
        <f t="shared" si="14"/>
        <v>9.0065086163288708</v>
      </c>
      <c r="Z32" s="13">
        <f t="shared" si="15"/>
        <v>3.947998516170371</v>
      </c>
      <c r="AA32" s="13"/>
      <c r="AB32" s="13"/>
      <c r="AC32" s="13"/>
      <c r="AD32" s="13">
        <v>0</v>
      </c>
      <c r="AE32" s="13">
        <f>VLOOKUP(A:A,[1]TDSheet!$A:$AF,32,0)</f>
        <v>37.308199999999999</v>
      </c>
      <c r="AF32" s="13">
        <f>VLOOKUP(A:A,[1]TDSheet!$A:$AG,33,0)</f>
        <v>20.162799999999997</v>
      </c>
      <c r="AG32" s="13">
        <f>VLOOKUP(A:A,[1]TDSheet!$A:$W,23,0)</f>
        <v>27.966000000000001</v>
      </c>
      <c r="AH32" s="13">
        <f>VLOOKUP(A:A,[3]TDSheet!$A:$D,4,0)</f>
        <v>13.32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771.12699999999995</v>
      </c>
      <c r="D33" s="8">
        <v>54.113999999999997</v>
      </c>
      <c r="E33" s="8">
        <v>454.238</v>
      </c>
      <c r="F33" s="8">
        <v>369.46100000000001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459.15</v>
      </c>
      <c r="K33" s="13">
        <f t="shared" si="12"/>
        <v>-4.9119999999999777</v>
      </c>
      <c r="L33" s="13">
        <f>VLOOKUP(A:A,[1]TDSheet!$A:$P,16,0)</f>
        <v>0</v>
      </c>
      <c r="M33" s="13">
        <f>VLOOKUP(A:A,[1]TDSheet!$A:$V,22,0)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>
        <v>170</v>
      </c>
      <c r="W33" s="13">
        <f t="shared" si="13"/>
        <v>90.8476</v>
      </c>
      <c r="X33" s="15">
        <v>50</v>
      </c>
      <c r="Y33" s="16">
        <f t="shared" si="14"/>
        <v>6.4884597942048003</v>
      </c>
      <c r="Z33" s="13">
        <f t="shared" si="15"/>
        <v>4.0668217982643462</v>
      </c>
      <c r="AA33" s="13"/>
      <c r="AB33" s="13"/>
      <c r="AC33" s="13"/>
      <c r="AD33" s="13">
        <v>0</v>
      </c>
      <c r="AE33" s="13">
        <f>VLOOKUP(A:A,[1]TDSheet!$A:$AF,32,0)</f>
        <v>88.049000000000007</v>
      </c>
      <c r="AF33" s="13">
        <f>VLOOKUP(A:A,[1]TDSheet!$A:$AG,33,0)</f>
        <v>104.81739999999999</v>
      </c>
      <c r="AG33" s="13">
        <f>VLOOKUP(A:A,[1]TDSheet!$A:$W,23,0)</f>
        <v>70.092600000000004</v>
      </c>
      <c r="AH33" s="13">
        <f>VLOOKUP(A:A,[3]TDSheet!$A:$D,4,0)</f>
        <v>271.22800000000001</v>
      </c>
      <c r="AI33" s="13">
        <v>0</v>
      </c>
      <c r="AJ33" s="13">
        <f t="shared" si="16"/>
        <v>0</v>
      </c>
      <c r="AK33" s="13">
        <f t="shared" si="17"/>
        <v>170</v>
      </c>
      <c r="AL33" s="13">
        <f t="shared" si="18"/>
        <v>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26.56</v>
      </c>
      <c r="D34" s="8">
        <v>163.19300000000001</v>
      </c>
      <c r="E34" s="8">
        <v>113.116</v>
      </c>
      <c r="F34" s="8">
        <v>76.637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158.05699999999999</v>
      </c>
      <c r="K34" s="13">
        <f t="shared" si="12"/>
        <v>-44.940999999999988</v>
      </c>
      <c r="L34" s="13">
        <f>VLOOKUP(A:A,[1]TDSheet!$A:$P,16,0)</f>
        <v>0</v>
      </c>
      <c r="M34" s="13">
        <f>VLOOKUP(A:A,[1]TDSheet!$A:$V,22,0)</f>
        <v>20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3"/>
        <v>22.623200000000001</v>
      </c>
      <c r="X34" s="15">
        <v>20</v>
      </c>
      <c r="Y34" s="16">
        <f t="shared" si="14"/>
        <v>6.9237331588811486</v>
      </c>
      <c r="Z34" s="13">
        <f t="shared" si="15"/>
        <v>3.3875402241946322</v>
      </c>
      <c r="AA34" s="13"/>
      <c r="AB34" s="13"/>
      <c r="AC34" s="13"/>
      <c r="AD34" s="13">
        <v>0</v>
      </c>
      <c r="AE34" s="13">
        <f>VLOOKUP(A:A,[1]TDSheet!$A:$AF,32,0)</f>
        <v>24.373200000000001</v>
      </c>
      <c r="AF34" s="13">
        <f>VLOOKUP(A:A,[1]TDSheet!$A:$AG,33,0)</f>
        <v>28.042399999999997</v>
      </c>
      <c r="AG34" s="13">
        <f>VLOOKUP(A:A,[1]TDSheet!$A:$W,23,0)</f>
        <v>20.1952</v>
      </c>
      <c r="AH34" s="13">
        <f>VLOOKUP(A:A,[3]TDSheet!$A:$D,4,0)</f>
        <v>25.977</v>
      </c>
      <c r="AI34" s="13">
        <f>VLOOKUP(A:A,[1]TDSheet!$A:$AI,35,0)</f>
        <v>0</v>
      </c>
      <c r="AJ34" s="13">
        <f t="shared" si="16"/>
        <v>0</v>
      </c>
      <c r="AK34" s="13">
        <f t="shared" si="17"/>
        <v>20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55.470999999999997</v>
      </c>
      <c r="D35" s="8"/>
      <c r="E35" s="8">
        <v>24.763999999999999</v>
      </c>
      <c r="F35" s="8">
        <v>30.707000000000001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26.5</v>
      </c>
      <c r="K35" s="13">
        <f t="shared" si="12"/>
        <v>-1.7360000000000007</v>
      </c>
      <c r="L35" s="13">
        <f>VLOOKUP(A:A,[1]TDSheet!$A:$P,16,0)</f>
        <v>0</v>
      </c>
      <c r="M35" s="13">
        <f>VLOOKUP(A:A,[1]TDSheet!$A:$V,22,0)</f>
        <v>10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3"/>
        <v>4.9527999999999999</v>
      </c>
      <c r="X35" s="15"/>
      <c r="Y35" s="16">
        <f t="shared" si="14"/>
        <v>8.2189872395412706</v>
      </c>
      <c r="Z35" s="13">
        <f t="shared" si="15"/>
        <v>6.1999273138426751</v>
      </c>
      <c r="AA35" s="13"/>
      <c r="AB35" s="13"/>
      <c r="AC35" s="13"/>
      <c r="AD35" s="13">
        <v>0</v>
      </c>
      <c r="AE35" s="13">
        <f>VLOOKUP(A:A,[1]TDSheet!$A:$AF,32,0)</f>
        <v>7.2677999999999994</v>
      </c>
      <c r="AF35" s="13">
        <f>VLOOKUP(A:A,[1]TDSheet!$A:$AG,33,0)</f>
        <v>2.3739999999999997</v>
      </c>
      <c r="AG35" s="13">
        <f>VLOOKUP(A:A,[1]TDSheet!$A:$W,23,0)</f>
        <v>4.5860000000000003</v>
      </c>
      <c r="AH35" s="13">
        <f>VLOOKUP(A:A,[3]TDSheet!$A:$D,4,0)</f>
        <v>4.5439999999999996</v>
      </c>
      <c r="AI35" s="13"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1.98</v>
      </c>
      <c r="D36" s="8">
        <v>21.995000000000001</v>
      </c>
      <c r="E36" s="8">
        <v>2.782</v>
      </c>
      <c r="F36" s="8">
        <v>21.193000000000001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10.801</v>
      </c>
      <c r="K36" s="13">
        <f t="shared" si="12"/>
        <v>-8.0190000000000001</v>
      </c>
      <c r="L36" s="13">
        <f>VLOOKUP(A:A,[1]TDSheet!$A:$P,16,0)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0.55640000000000001</v>
      </c>
      <c r="X36" s="15"/>
      <c r="Y36" s="16">
        <f t="shared" si="14"/>
        <v>38.08950395398994</v>
      </c>
      <c r="Z36" s="13">
        <f t="shared" si="15"/>
        <v>38.08950395398994</v>
      </c>
      <c r="AA36" s="13"/>
      <c r="AB36" s="13"/>
      <c r="AC36" s="13"/>
      <c r="AD36" s="13">
        <v>0</v>
      </c>
      <c r="AE36" s="13">
        <f>VLOOKUP(A:A,[1]TDSheet!$A:$AF,32,0)</f>
        <v>1.6643999999999999</v>
      </c>
      <c r="AF36" s="13">
        <f>VLOOKUP(A:A,[1]TDSheet!$A:$AG,33,0)</f>
        <v>2.2239999999999998</v>
      </c>
      <c r="AG36" s="13">
        <f>VLOOKUP(A:A,[1]TDSheet!$A:$W,23,0)</f>
        <v>0.72360000000000002</v>
      </c>
      <c r="AH36" s="13">
        <v>0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7.4720000000000004</v>
      </c>
      <c r="D37" s="8">
        <v>11.087</v>
      </c>
      <c r="E37" s="8">
        <v>7.4329999999999998</v>
      </c>
      <c r="F37" s="8">
        <v>9.3000000000000007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9.2010000000000005</v>
      </c>
      <c r="K37" s="13">
        <f t="shared" si="12"/>
        <v>-1.7680000000000007</v>
      </c>
      <c r="L37" s="13">
        <f>VLOOKUP(A:A,[1]TDSheet!$A:$P,16,0)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1.4865999999999999</v>
      </c>
      <c r="X37" s="15">
        <v>10</v>
      </c>
      <c r="Y37" s="16">
        <f t="shared" si="14"/>
        <v>12.982644961657474</v>
      </c>
      <c r="Z37" s="13">
        <f t="shared" si="15"/>
        <v>6.255885914166555</v>
      </c>
      <c r="AA37" s="13"/>
      <c r="AB37" s="13"/>
      <c r="AC37" s="13"/>
      <c r="AD37" s="13">
        <v>0</v>
      </c>
      <c r="AE37" s="13">
        <f>VLOOKUP(A:A,[1]TDSheet!$A:$AF,32,0)</f>
        <v>2.7946</v>
      </c>
      <c r="AF37" s="13">
        <f>VLOOKUP(A:A,[1]TDSheet!$A:$AG,33,0)</f>
        <v>1.67</v>
      </c>
      <c r="AG37" s="13">
        <f>VLOOKUP(A:A,[1]TDSheet!$A:$W,23,0)</f>
        <v>1.3077999999999999</v>
      </c>
      <c r="AH37" s="13">
        <f>VLOOKUP(A:A,[3]TDSheet!$A:$D,4,0)</f>
        <v>1.847</v>
      </c>
      <c r="AI37" s="13">
        <v>0</v>
      </c>
      <c r="AJ37" s="13">
        <f t="shared" si="16"/>
        <v>0</v>
      </c>
      <c r="AK37" s="13">
        <f t="shared" si="17"/>
        <v>0</v>
      </c>
      <c r="AL37" s="13">
        <f t="shared" si="18"/>
        <v>10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464</v>
      </c>
      <c r="D38" s="8">
        <v>1940</v>
      </c>
      <c r="E38" s="8">
        <v>1488</v>
      </c>
      <c r="F38" s="8">
        <v>866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1548</v>
      </c>
      <c r="K38" s="13">
        <f t="shared" si="12"/>
        <v>-60</v>
      </c>
      <c r="L38" s="13">
        <f>VLOOKUP(A:A,[1]TDSheet!$A:$P,16,0)</f>
        <v>200</v>
      </c>
      <c r="M38" s="13">
        <f>VLOOKUP(A:A,[1]TDSheet!$A:$V,22,0)</f>
        <v>400</v>
      </c>
      <c r="N38" s="13">
        <f>VLOOKUP(A:A,[1]TDSheet!$A:$X,24,0)</f>
        <v>300</v>
      </c>
      <c r="O38" s="13"/>
      <c r="P38" s="13"/>
      <c r="Q38" s="13"/>
      <c r="R38" s="13"/>
      <c r="S38" s="13"/>
      <c r="T38" s="13"/>
      <c r="U38" s="13"/>
      <c r="V38" s="15">
        <v>600</v>
      </c>
      <c r="W38" s="13">
        <f t="shared" si="13"/>
        <v>297.60000000000002</v>
      </c>
      <c r="X38" s="15">
        <v>500</v>
      </c>
      <c r="Y38" s="16">
        <f t="shared" si="14"/>
        <v>9.6303763440860202</v>
      </c>
      <c r="Z38" s="13">
        <f t="shared" si="15"/>
        <v>2.9099462365591395</v>
      </c>
      <c r="AA38" s="13"/>
      <c r="AB38" s="13"/>
      <c r="AC38" s="13"/>
      <c r="AD38" s="13">
        <v>0</v>
      </c>
      <c r="AE38" s="13">
        <f>VLOOKUP(A:A,[1]TDSheet!$A:$AF,32,0)</f>
        <v>339.4</v>
      </c>
      <c r="AF38" s="13">
        <f>VLOOKUP(A:A,[1]TDSheet!$A:$AG,33,0)</f>
        <v>308.2</v>
      </c>
      <c r="AG38" s="13">
        <f>VLOOKUP(A:A,[1]TDSheet!$A:$W,23,0)</f>
        <v>316.39999999999998</v>
      </c>
      <c r="AH38" s="13">
        <f>VLOOKUP(A:A,[3]TDSheet!$A:$D,4,0)</f>
        <v>373</v>
      </c>
      <c r="AI38" s="18" t="s">
        <v>141</v>
      </c>
      <c r="AJ38" s="13">
        <f t="shared" si="16"/>
        <v>0</v>
      </c>
      <c r="AK38" s="13">
        <f t="shared" si="17"/>
        <v>210</v>
      </c>
      <c r="AL38" s="13">
        <f t="shared" si="18"/>
        <v>175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1820</v>
      </c>
      <c r="D39" s="8">
        <v>10313</v>
      </c>
      <c r="E39" s="8">
        <v>5241</v>
      </c>
      <c r="F39" s="8">
        <v>2407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5311</v>
      </c>
      <c r="K39" s="13">
        <f t="shared" si="12"/>
        <v>-70</v>
      </c>
      <c r="L39" s="13">
        <f>VLOOKUP(A:A,[1]TDSheet!$A:$P,16,0)</f>
        <v>1100</v>
      </c>
      <c r="M39" s="13">
        <f>VLOOKUP(A:A,[1]TDSheet!$A:$V,22,0)</f>
        <v>800</v>
      </c>
      <c r="N39" s="13">
        <f>VLOOKUP(A:A,[1]TDSheet!$A:$X,24,0)</f>
        <v>800</v>
      </c>
      <c r="O39" s="13"/>
      <c r="P39" s="13"/>
      <c r="Q39" s="13"/>
      <c r="R39" s="13"/>
      <c r="S39" s="13"/>
      <c r="T39" s="13">
        <v>804</v>
      </c>
      <c r="U39" s="13"/>
      <c r="V39" s="15">
        <v>200</v>
      </c>
      <c r="W39" s="13">
        <f t="shared" si="13"/>
        <v>847.8</v>
      </c>
      <c r="X39" s="15">
        <v>600</v>
      </c>
      <c r="Y39" s="16">
        <f t="shared" si="14"/>
        <v>6.9674451521585281</v>
      </c>
      <c r="Z39" s="13">
        <f t="shared" si="15"/>
        <v>2.8391129983486674</v>
      </c>
      <c r="AA39" s="13"/>
      <c r="AB39" s="13"/>
      <c r="AC39" s="13"/>
      <c r="AD39" s="13">
        <f>VLOOKUP(A:A,[4]TDSheet!$A:$D,4,0)</f>
        <v>1002</v>
      </c>
      <c r="AE39" s="13">
        <f>VLOOKUP(A:A,[1]TDSheet!$A:$AF,32,0)</f>
        <v>965.4</v>
      </c>
      <c r="AF39" s="13">
        <f>VLOOKUP(A:A,[1]TDSheet!$A:$AG,33,0)</f>
        <v>923.8</v>
      </c>
      <c r="AG39" s="13">
        <f>VLOOKUP(A:A,[1]TDSheet!$A:$W,23,0)</f>
        <v>876</v>
      </c>
      <c r="AH39" s="13">
        <f>VLOOKUP(A:A,[3]TDSheet!$A:$D,4,0)</f>
        <v>902</v>
      </c>
      <c r="AI39" s="13">
        <f>VLOOKUP(A:A,[1]TDSheet!$A:$AI,35,0)</f>
        <v>0</v>
      </c>
      <c r="AJ39" s="13">
        <f t="shared" si="16"/>
        <v>321.60000000000002</v>
      </c>
      <c r="AK39" s="13">
        <f t="shared" si="17"/>
        <v>80</v>
      </c>
      <c r="AL39" s="13">
        <f t="shared" si="18"/>
        <v>240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2645</v>
      </c>
      <c r="D40" s="8">
        <v>7532</v>
      </c>
      <c r="E40" s="8">
        <v>6369</v>
      </c>
      <c r="F40" s="8">
        <v>3765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6405</v>
      </c>
      <c r="K40" s="13">
        <f t="shared" si="12"/>
        <v>-36</v>
      </c>
      <c r="L40" s="13">
        <f>VLOOKUP(A:A,[1]TDSheet!$A:$P,16,0)</f>
        <v>1000</v>
      </c>
      <c r="M40" s="13">
        <f>VLOOKUP(A:A,[1]TDSheet!$A:$V,22,0)</f>
        <v>1300</v>
      </c>
      <c r="N40" s="13">
        <f>VLOOKUP(A:A,[1]TDSheet!$A:$X,24,0)</f>
        <v>1200</v>
      </c>
      <c r="O40" s="13"/>
      <c r="P40" s="13"/>
      <c r="Q40" s="13"/>
      <c r="R40" s="13"/>
      <c r="S40" s="13"/>
      <c r="T40" s="13"/>
      <c r="U40" s="13"/>
      <c r="V40" s="15">
        <v>300</v>
      </c>
      <c r="W40" s="13">
        <f t="shared" si="13"/>
        <v>1273.8</v>
      </c>
      <c r="X40" s="15">
        <v>1200</v>
      </c>
      <c r="Y40" s="16">
        <f t="shared" si="14"/>
        <v>6.8809860260637468</v>
      </c>
      <c r="Z40" s="13">
        <f t="shared" si="15"/>
        <v>2.9557230334432409</v>
      </c>
      <c r="AA40" s="13"/>
      <c r="AB40" s="13"/>
      <c r="AC40" s="13"/>
      <c r="AD40" s="13">
        <v>0</v>
      </c>
      <c r="AE40" s="13">
        <f>VLOOKUP(A:A,[1]TDSheet!$A:$AF,32,0)</f>
        <v>1239.8</v>
      </c>
      <c r="AF40" s="13">
        <f>VLOOKUP(A:A,[1]TDSheet!$A:$AG,33,0)</f>
        <v>1420.4</v>
      </c>
      <c r="AG40" s="13">
        <f>VLOOKUP(A:A,[1]TDSheet!$A:$W,23,0)</f>
        <v>1337.4</v>
      </c>
      <c r="AH40" s="13">
        <f>VLOOKUP(A:A,[3]TDSheet!$A:$D,4,0)</f>
        <v>1388</v>
      </c>
      <c r="AI40" s="20" t="s">
        <v>142</v>
      </c>
      <c r="AJ40" s="13">
        <f t="shared" si="16"/>
        <v>0</v>
      </c>
      <c r="AK40" s="13">
        <f t="shared" si="17"/>
        <v>135</v>
      </c>
      <c r="AL40" s="13">
        <f t="shared" si="18"/>
        <v>540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672.10199999999998</v>
      </c>
      <c r="D41" s="8">
        <v>561.88400000000001</v>
      </c>
      <c r="E41" s="8">
        <v>565.22400000000005</v>
      </c>
      <c r="F41" s="8">
        <v>188.15700000000001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540.03499999999997</v>
      </c>
      <c r="K41" s="13">
        <f t="shared" si="12"/>
        <v>25.189000000000078</v>
      </c>
      <c r="L41" s="13">
        <f>VLOOKUP(A:A,[1]TDSheet!$A:$P,16,0)</f>
        <v>200</v>
      </c>
      <c r="M41" s="13">
        <f>VLOOKUP(A:A,[1]TDSheet!$A:$V,22,0)</f>
        <v>90</v>
      </c>
      <c r="N41" s="13">
        <f>VLOOKUP(A:A,[1]TDSheet!$A:$X,24,0)</f>
        <v>100</v>
      </c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3"/>
        <v>113.04480000000001</v>
      </c>
      <c r="X41" s="15">
        <v>250</v>
      </c>
      <c r="Y41" s="16">
        <f t="shared" si="14"/>
        <v>9.9797336984982952</v>
      </c>
      <c r="Z41" s="13">
        <f t="shared" si="15"/>
        <v>1.6644463080123986</v>
      </c>
      <c r="AA41" s="13"/>
      <c r="AB41" s="13"/>
      <c r="AC41" s="13"/>
      <c r="AD41" s="13">
        <v>0</v>
      </c>
      <c r="AE41" s="13">
        <f>VLOOKUP(A:A,[1]TDSheet!$A:$AF,32,0)</f>
        <v>129.36920000000001</v>
      </c>
      <c r="AF41" s="13">
        <f>VLOOKUP(A:A,[1]TDSheet!$A:$AG,33,0)</f>
        <v>116.55999999999999</v>
      </c>
      <c r="AG41" s="13">
        <f>VLOOKUP(A:A,[1]TDSheet!$A:$W,23,0)</f>
        <v>112.7346</v>
      </c>
      <c r="AH41" s="13">
        <f>VLOOKUP(A:A,[3]TDSheet!$A:$D,4,0)</f>
        <v>135.07599999999999</v>
      </c>
      <c r="AI41" s="18" t="s">
        <v>139</v>
      </c>
      <c r="AJ41" s="13">
        <f t="shared" si="16"/>
        <v>0</v>
      </c>
      <c r="AK41" s="13">
        <f t="shared" si="17"/>
        <v>300</v>
      </c>
      <c r="AL41" s="13">
        <f t="shared" si="18"/>
        <v>250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1170</v>
      </c>
      <c r="D42" s="8">
        <v>1089</v>
      </c>
      <c r="E42" s="8">
        <v>942</v>
      </c>
      <c r="F42" s="8">
        <v>575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980</v>
      </c>
      <c r="K42" s="13">
        <f t="shared" si="12"/>
        <v>-38</v>
      </c>
      <c r="L42" s="13">
        <f>VLOOKUP(A:A,[1]TDSheet!$A:$P,16,0)</f>
        <v>1500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188.4</v>
      </c>
      <c r="X42" s="15"/>
      <c r="Y42" s="16">
        <f t="shared" si="14"/>
        <v>11.01380042462845</v>
      </c>
      <c r="Z42" s="13">
        <f t="shared" si="15"/>
        <v>3.0520169851380041</v>
      </c>
      <c r="AA42" s="13"/>
      <c r="AB42" s="13"/>
      <c r="AC42" s="13"/>
      <c r="AD42" s="13">
        <v>0</v>
      </c>
      <c r="AE42" s="13">
        <f>VLOOKUP(A:A,[1]TDSheet!$A:$AF,32,0)</f>
        <v>217.6</v>
      </c>
      <c r="AF42" s="13">
        <f>VLOOKUP(A:A,[1]TDSheet!$A:$AG,33,0)</f>
        <v>202.6</v>
      </c>
      <c r="AG42" s="13">
        <f>VLOOKUP(A:A,[1]TDSheet!$A:$W,23,0)</f>
        <v>218.4</v>
      </c>
      <c r="AH42" s="13">
        <f>VLOOKUP(A:A,[3]TDSheet!$A:$D,4,0)</f>
        <v>221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537</v>
      </c>
      <c r="D43" s="8">
        <v>1649</v>
      </c>
      <c r="E43" s="8">
        <v>1291</v>
      </c>
      <c r="F43" s="8">
        <v>863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1340</v>
      </c>
      <c r="K43" s="13">
        <f t="shared" si="12"/>
        <v>-49</v>
      </c>
      <c r="L43" s="13">
        <f>VLOOKUP(A:A,[1]TDSheet!$A:$P,16,0)</f>
        <v>150</v>
      </c>
      <c r="M43" s="13">
        <f>VLOOKUP(A:A,[1]TDSheet!$A:$V,22,0)</f>
        <v>250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3"/>
      <c r="V43" s="15">
        <v>100</v>
      </c>
      <c r="W43" s="13">
        <f t="shared" si="13"/>
        <v>258.2</v>
      </c>
      <c r="X43" s="15">
        <v>250</v>
      </c>
      <c r="Y43" s="16">
        <f t="shared" si="14"/>
        <v>7.2153369481022462</v>
      </c>
      <c r="Z43" s="13">
        <f t="shared" si="15"/>
        <v>3.3423702556158017</v>
      </c>
      <c r="AA43" s="13"/>
      <c r="AB43" s="13"/>
      <c r="AC43" s="13"/>
      <c r="AD43" s="13">
        <v>0</v>
      </c>
      <c r="AE43" s="13">
        <f>VLOOKUP(A:A,[1]TDSheet!$A:$AF,32,0)</f>
        <v>320.8</v>
      </c>
      <c r="AF43" s="13">
        <f>VLOOKUP(A:A,[1]TDSheet!$A:$AG,33,0)</f>
        <v>321.39999999999998</v>
      </c>
      <c r="AG43" s="13">
        <f>VLOOKUP(A:A,[1]TDSheet!$A:$W,23,0)</f>
        <v>268</v>
      </c>
      <c r="AH43" s="13">
        <f>VLOOKUP(A:A,[3]TDSheet!$A:$D,4,0)</f>
        <v>286</v>
      </c>
      <c r="AI43" s="13">
        <f>VLOOKUP(A:A,[1]TDSheet!$A:$AI,35,0)</f>
        <v>0</v>
      </c>
      <c r="AJ43" s="13">
        <f t="shared" si="16"/>
        <v>0</v>
      </c>
      <c r="AK43" s="13">
        <f t="shared" si="17"/>
        <v>35</v>
      </c>
      <c r="AL43" s="13">
        <f t="shared" si="18"/>
        <v>87.5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78.438000000000002</v>
      </c>
      <c r="D44" s="8">
        <v>1839.4079999999999</v>
      </c>
      <c r="E44" s="8">
        <v>1130.8689999999999</v>
      </c>
      <c r="F44" s="8">
        <v>758.41600000000005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1209.4369999999999</v>
      </c>
      <c r="K44" s="13">
        <f t="shared" si="12"/>
        <v>-78.567999999999984</v>
      </c>
      <c r="L44" s="13">
        <f>VLOOKUP(A:A,[1]TDSheet!$A:$P,16,0)</f>
        <v>250</v>
      </c>
      <c r="M44" s="13">
        <f>VLOOKUP(A:A,[1]TDSheet!$A:$V,22,0)</f>
        <v>180</v>
      </c>
      <c r="N44" s="13">
        <f>VLOOKUP(A:A,[1]TDSheet!$A:$X,24,0)</f>
        <v>200</v>
      </c>
      <c r="O44" s="13"/>
      <c r="P44" s="13"/>
      <c r="Q44" s="13"/>
      <c r="R44" s="13"/>
      <c r="S44" s="13"/>
      <c r="T44" s="13"/>
      <c r="U44" s="13"/>
      <c r="V44" s="15"/>
      <c r="W44" s="13">
        <f t="shared" si="13"/>
        <v>226.17379999999997</v>
      </c>
      <c r="X44" s="15">
        <v>100</v>
      </c>
      <c r="Y44" s="16">
        <f t="shared" si="14"/>
        <v>6.580850655557807</v>
      </c>
      <c r="Z44" s="13">
        <f t="shared" si="15"/>
        <v>3.3532442749779157</v>
      </c>
      <c r="AA44" s="13"/>
      <c r="AB44" s="13"/>
      <c r="AC44" s="13"/>
      <c r="AD44" s="13">
        <v>0</v>
      </c>
      <c r="AE44" s="13">
        <f>VLOOKUP(A:A,[1]TDSheet!$A:$AF,32,0)</f>
        <v>96.305599999999998</v>
      </c>
      <c r="AF44" s="13">
        <f>VLOOKUP(A:A,[1]TDSheet!$A:$AG,33,0)</f>
        <v>203.8092</v>
      </c>
      <c r="AG44" s="13">
        <f>VLOOKUP(A:A,[1]TDSheet!$A:$W,23,0)</f>
        <v>249.10380000000001</v>
      </c>
      <c r="AH44" s="13">
        <f>VLOOKUP(A:A,[3]TDSheet!$A:$D,4,0)</f>
        <v>252.09100000000001</v>
      </c>
      <c r="AI44" s="20" t="s">
        <v>142</v>
      </c>
      <c r="AJ44" s="13">
        <f t="shared" si="16"/>
        <v>0</v>
      </c>
      <c r="AK44" s="13">
        <f t="shared" si="17"/>
        <v>0</v>
      </c>
      <c r="AL44" s="13">
        <f t="shared" si="18"/>
        <v>100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398</v>
      </c>
      <c r="D45" s="8">
        <v>3194</v>
      </c>
      <c r="E45" s="8">
        <v>1297</v>
      </c>
      <c r="F45" s="8">
        <v>734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1379</v>
      </c>
      <c r="K45" s="13">
        <f t="shared" si="12"/>
        <v>-82</v>
      </c>
      <c r="L45" s="13">
        <f>VLOOKUP(A:A,[1]TDSheet!$A:$P,16,0)</f>
        <v>250</v>
      </c>
      <c r="M45" s="13">
        <f>VLOOKUP(A:A,[1]TDSheet!$A:$V,22,0)</f>
        <v>250</v>
      </c>
      <c r="N45" s="13">
        <f>VLOOKUP(A:A,[1]TDSheet!$A:$X,24,0)</f>
        <v>250</v>
      </c>
      <c r="O45" s="13"/>
      <c r="P45" s="13"/>
      <c r="Q45" s="13"/>
      <c r="R45" s="13"/>
      <c r="S45" s="13"/>
      <c r="T45" s="13"/>
      <c r="U45" s="13"/>
      <c r="V45" s="15">
        <v>150</v>
      </c>
      <c r="W45" s="13">
        <f t="shared" si="13"/>
        <v>259.39999999999998</v>
      </c>
      <c r="X45" s="15">
        <v>250</v>
      </c>
      <c r="Y45" s="16">
        <f t="shared" si="14"/>
        <v>7.2629144178874334</v>
      </c>
      <c r="Z45" s="13">
        <f t="shared" si="15"/>
        <v>2.8296067848882038</v>
      </c>
      <c r="AA45" s="13"/>
      <c r="AB45" s="13"/>
      <c r="AC45" s="13"/>
      <c r="AD45" s="13">
        <v>0</v>
      </c>
      <c r="AE45" s="13">
        <f>VLOOKUP(A:A,[1]TDSheet!$A:$AF,32,0)</f>
        <v>239.4</v>
      </c>
      <c r="AF45" s="13">
        <f>VLOOKUP(A:A,[1]TDSheet!$A:$AG,33,0)</f>
        <v>292.8</v>
      </c>
      <c r="AG45" s="13">
        <f>VLOOKUP(A:A,[1]TDSheet!$A:$W,23,0)</f>
        <v>266.60000000000002</v>
      </c>
      <c r="AH45" s="13">
        <f>VLOOKUP(A:A,[3]TDSheet!$A:$D,4,0)</f>
        <v>288</v>
      </c>
      <c r="AI45" s="13">
        <f>VLOOKUP(A:A,[1]TDSheet!$A:$AI,35,0)</f>
        <v>0</v>
      </c>
      <c r="AJ45" s="13">
        <f t="shared" si="16"/>
        <v>0</v>
      </c>
      <c r="AK45" s="13">
        <f t="shared" si="17"/>
        <v>60</v>
      </c>
      <c r="AL45" s="13">
        <f t="shared" si="18"/>
        <v>100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1489</v>
      </c>
      <c r="D46" s="8">
        <v>7826</v>
      </c>
      <c r="E46" s="8">
        <v>2943</v>
      </c>
      <c r="F46" s="8">
        <v>2369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3024</v>
      </c>
      <c r="K46" s="13">
        <f t="shared" si="12"/>
        <v>-81</v>
      </c>
      <c r="L46" s="13">
        <f>VLOOKUP(A:A,[1]TDSheet!$A:$P,16,0)</f>
        <v>400</v>
      </c>
      <c r="M46" s="13">
        <f>VLOOKUP(A:A,[1]TDSheet!$A:$V,22,0)</f>
        <v>600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/>
      <c r="W46" s="13">
        <f t="shared" si="13"/>
        <v>588.6</v>
      </c>
      <c r="X46" s="15">
        <v>400</v>
      </c>
      <c r="Y46" s="16">
        <f t="shared" si="14"/>
        <v>7.4226979272850828</v>
      </c>
      <c r="Z46" s="13">
        <f t="shared" si="15"/>
        <v>4.024804621134896</v>
      </c>
      <c r="AA46" s="13"/>
      <c r="AB46" s="13"/>
      <c r="AC46" s="13"/>
      <c r="AD46" s="13">
        <v>0</v>
      </c>
      <c r="AE46" s="13">
        <f>VLOOKUP(A:A,[1]TDSheet!$A:$AF,32,0)</f>
        <v>721.4</v>
      </c>
      <c r="AF46" s="13">
        <f>VLOOKUP(A:A,[1]TDSheet!$A:$AG,33,0)</f>
        <v>722</v>
      </c>
      <c r="AG46" s="13">
        <f>VLOOKUP(A:A,[1]TDSheet!$A:$W,23,0)</f>
        <v>673.4</v>
      </c>
      <c r="AH46" s="13">
        <f>VLOOKUP(A:A,[3]TDSheet!$A:$D,4,0)</f>
        <v>623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160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161.172</v>
      </c>
      <c r="D47" s="8">
        <v>104.60599999999999</v>
      </c>
      <c r="E47" s="8">
        <v>183.28100000000001</v>
      </c>
      <c r="F47" s="8">
        <v>82.497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181.74100000000001</v>
      </c>
      <c r="K47" s="13">
        <f t="shared" si="12"/>
        <v>1.539999999999992</v>
      </c>
      <c r="L47" s="13">
        <f>VLOOKUP(A:A,[1]TDSheet!$A:$P,16,0)</f>
        <v>50</v>
      </c>
      <c r="M47" s="13">
        <f>VLOOKUP(A:A,[1]TDSheet!$A:$V,22,0)</f>
        <v>70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36.656199999999998</v>
      </c>
      <c r="X47" s="15">
        <v>40</v>
      </c>
      <c r="Y47" s="16">
        <f t="shared" si="14"/>
        <v>7.433858392304713</v>
      </c>
      <c r="Z47" s="13">
        <f t="shared" si="15"/>
        <v>2.2505606145754333</v>
      </c>
      <c r="AA47" s="13"/>
      <c r="AB47" s="13"/>
      <c r="AC47" s="13"/>
      <c r="AD47" s="13">
        <v>0</v>
      </c>
      <c r="AE47" s="13">
        <f>VLOOKUP(A:A,[1]TDSheet!$A:$AF,32,0)</f>
        <v>33.407200000000003</v>
      </c>
      <c r="AF47" s="13">
        <f>VLOOKUP(A:A,[1]TDSheet!$A:$AG,33,0)</f>
        <v>39.221600000000002</v>
      </c>
      <c r="AG47" s="13">
        <f>VLOOKUP(A:A,[1]TDSheet!$A:$W,23,0)</f>
        <v>37.920200000000001</v>
      </c>
      <c r="AH47" s="13">
        <f>VLOOKUP(A:A,[3]TDSheet!$A:$D,4,0)</f>
        <v>35.752000000000002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40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423.75</v>
      </c>
      <c r="D48" s="8">
        <v>603.70500000000004</v>
      </c>
      <c r="E48" s="8">
        <v>674.29</v>
      </c>
      <c r="F48" s="8">
        <v>336.73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695.72900000000004</v>
      </c>
      <c r="K48" s="13">
        <f t="shared" si="12"/>
        <v>-21.439000000000078</v>
      </c>
      <c r="L48" s="13">
        <f>VLOOKUP(A:A,[1]TDSheet!$A:$P,16,0)</f>
        <v>100</v>
      </c>
      <c r="M48" s="13">
        <f>VLOOKUP(A:A,[1]TDSheet!$A:$V,22,0)</f>
        <v>200</v>
      </c>
      <c r="N48" s="13">
        <f>VLOOKUP(A:A,[1]TDSheet!$A:$X,24,0)</f>
        <v>140</v>
      </c>
      <c r="O48" s="13"/>
      <c r="P48" s="13"/>
      <c r="Q48" s="13"/>
      <c r="R48" s="13"/>
      <c r="S48" s="13"/>
      <c r="T48" s="13"/>
      <c r="U48" s="13"/>
      <c r="V48" s="15">
        <v>50</v>
      </c>
      <c r="W48" s="13">
        <f t="shared" si="13"/>
        <v>134.858</v>
      </c>
      <c r="X48" s="15">
        <v>150</v>
      </c>
      <c r="Y48" s="16">
        <f t="shared" si="14"/>
        <v>7.2426552373607791</v>
      </c>
      <c r="Z48" s="13">
        <f t="shared" si="15"/>
        <v>2.496922689050705</v>
      </c>
      <c r="AA48" s="13"/>
      <c r="AB48" s="13"/>
      <c r="AC48" s="13"/>
      <c r="AD48" s="13">
        <v>0</v>
      </c>
      <c r="AE48" s="13">
        <f>VLOOKUP(A:A,[1]TDSheet!$A:$AF,32,0)</f>
        <v>154.7628</v>
      </c>
      <c r="AF48" s="13">
        <f>VLOOKUP(A:A,[1]TDSheet!$A:$AG,33,0)</f>
        <v>137.62700000000001</v>
      </c>
      <c r="AG48" s="13">
        <f>VLOOKUP(A:A,[1]TDSheet!$A:$W,23,0)</f>
        <v>137.84960000000001</v>
      </c>
      <c r="AH48" s="13">
        <f>VLOOKUP(A:A,[3]TDSheet!$A:$D,4,0)</f>
        <v>138.54900000000001</v>
      </c>
      <c r="AI48" s="13">
        <f>VLOOKUP(A:A,[1]TDSheet!$A:$AI,35,0)</f>
        <v>0</v>
      </c>
      <c r="AJ48" s="13">
        <f t="shared" si="16"/>
        <v>0</v>
      </c>
      <c r="AK48" s="13">
        <f t="shared" si="17"/>
        <v>50</v>
      </c>
      <c r="AL48" s="13">
        <f t="shared" si="18"/>
        <v>150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369</v>
      </c>
      <c r="D49" s="8">
        <v>1922</v>
      </c>
      <c r="E49" s="8">
        <v>1461</v>
      </c>
      <c r="F49" s="8">
        <v>787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1516</v>
      </c>
      <c r="K49" s="13">
        <f t="shared" si="12"/>
        <v>-55</v>
      </c>
      <c r="L49" s="13">
        <f>VLOOKUP(A:A,[1]TDSheet!$A:$P,16,0)</f>
        <v>300</v>
      </c>
      <c r="M49" s="13">
        <f>VLOOKUP(A:A,[1]TDSheet!$A:$V,22,0)</f>
        <v>350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5">
        <v>100</v>
      </c>
      <c r="W49" s="13">
        <f t="shared" si="13"/>
        <v>292.2</v>
      </c>
      <c r="X49" s="15">
        <v>300</v>
      </c>
      <c r="Y49" s="16">
        <f t="shared" si="14"/>
        <v>7.3134839151266258</v>
      </c>
      <c r="Z49" s="13">
        <f t="shared" si="15"/>
        <v>2.6933607118412048</v>
      </c>
      <c r="AA49" s="13"/>
      <c r="AB49" s="13"/>
      <c r="AC49" s="13"/>
      <c r="AD49" s="13">
        <v>0</v>
      </c>
      <c r="AE49" s="13">
        <f>VLOOKUP(A:A,[1]TDSheet!$A:$AF,32,0)</f>
        <v>322.2</v>
      </c>
      <c r="AF49" s="13">
        <f>VLOOKUP(A:A,[1]TDSheet!$A:$AG,33,0)</f>
        <v>323.60000000000002</v>
      </c>
      <c r="AG49" s="13">
        <f>VLOOKUP(A:A,[1]TDSheet!$A:$W,23,0)</f>
        <v>300.60000000000002</v>
      </c>
      <c r="AH49" s="13">
        <f>VLOOKUP(A:A,[3]TDSheet!$A:$D,4,0)</f>
        <v>309</v>
      </c>
      <c r="AI49" s="13">
        <f>VLOOKUP(A:A,[1]TDSheet!$A:$AI,35,0)</f>
        <v>0</v>
      </c>
      <c r="AJ49" s="13">
        <f t="shared" si="16"/>
        <v>0</v>
      </c>
      <c r="AK49" s="13">
        <f t="shared" si="17"/>
        <v>35</v>
      </c>
      <c r="AL49" s="13">
        <f t="shared" si="18"/>
        <v>105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1751</v>
      </c>
      <c r="D50" s="8">
        <v>2945</v>
      </c>
      <c r="E50" s="17">
        <v>2920</v>
      </c>
      <c r="F50" s="17">
        <v>1666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2342</v>
      </c>
      <c r="K50" s="13">
        <f t="shared" si="12"/>
        <v>578</v>
      </c>
      <c r="L50" s="13">
        <f>VLOOKUP(A:A,[1]TDSheet!$A:$P,16,0)</f>
        <v>500</v>
      </c>
      <c r="M50" s="13">
        <f>VLOOKUP(A:A,[1]TDSheet!$A:$V,22,0)</f>
        <v>600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3"/>
      <c r="V50" s="15">
        <v>300</v>
      </c>
      <c r="W50" s="13">
        <f t="shared" si="13"/>
        <v>584</v>
      </c>
      <c r="X50" s="15">
        <v>600</v>
      </c>
      <c r="Y50" s="16">
        <f t="shared" si="14"/>
        <v>7.3047945205479454</v>
      </c>
      <c r="Z50" s="13">
        <f t="shared" si="15"/>
        <v>2.8527397260273974</v>
      </c>
      <c r="AA50" s="13"/>
      <c r="AB50" s="13"/>
      <c r="AC50" s="13"/>
      <c r="AD50" s="13">
        <v>0</v>
      </c>
      <c r="AE50" s="13">
        <f>VLOOKUP(A:A,[1]TDSheet!$A:$AF,32,0)</f>
        <v>690.8</v>
      </c>
      <c r="AF50" s="13">
        <f>VLOOKUP(A:A,[1]TDSheet!$A:$AG,33,0)</f>
        <v>680.4</v>
      </c>
      <c r="AG50" s="13">
        <f>VLOOKUP(A:A,[1]TDSheet!$A:$W,23,0)</f>
        <v>594.6</v>
      </c>
      <c r="AH50" s="13">
        <f>VLOOKUP(A:A,[3]TDSheet!$A:$D,4,0)</f>
        <v>472</v>
      </c>
      <c r="AI50" s="13">
        <f>VLOOKUP(A:A,[1]TDSheet!$A:$AI,35,0)</f>
        <v>0</v>
      </c>
      <c r="AJ50" s="13">
        <f t="shared" si="16"/>
        <v>0</v>
      </c>
      <c r="AK50" s="13">
        <f t="shared" si="17"/>
        <v>105</v>
      </c>
      <c r="AL50" s="13">
        <f t="shared" si="18"/>
        <v>210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826</v>
      </c>
      <c r="D51" s="8">
        <v>3671</v>
      </c>
      <c r="E51" s="8">
        <v>1699</v>
      </c>
      <c r="F51" s="8">
        <v>969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1764</v>
      </c>
      <c r="K51" s="13">
        <f t="shared" si="12"/>
        <v>-65</v>
      </c>
      <c r="L51" s="13">
        <f>VLOOKUP(A:A,[1]TDSheet!$A:$P,16,0)</f>
        <v>500</v>
      </c>
      <c r="M51" s="13">
        <f>VLOOKUP(A:A,[1]TDSheet!$A:$V,22,0)</f>
        <v>300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5"/>
      <c r="W51" s="13">
        <f t="shared" si="13"/>
        <v>339.8</v>
      </c>
      <c r="X51" s="15">
        <v>300</v>
      </c>
      <c r="Y51" s="16">
        <f t="shared" si="14"/>
        <v>7.2660388463802237</v>
      </c>
      <c r="Z51" s="13">
        <f t="shared" si="15"/>
        <v>2.8516774573278396</v>
      </c>
      <c r="AA51" s="13"/>
      <c r="AB51" s="13"/>
      <c r="AC51" s="13"/>
      <c r="AD51" s="13">
        <v>0</v>
      </c>
      <c r="AE51" s="13">
        <f>VLOOKUP(A:A,[1]TDSheet!$A:$AF,32,0)</f>
        <v>385.2</v>
      </c>
      <c r="AF51" s="13">
        <f>VLOOKUP(A:A,[1]TDSheet!$A:$AG,33,0)</f>
        <v>361.2</v>
      </c>
      <c r="AG51" s="13">
        <f>VLOOKUP(A:A,[1]TDSheet!$A:$W,23,0)</f>
        <v>366.8</v>
      </c>
      <c r="AH51" s="13">
        <f>VLOOKUP(A:A,[3]TDSheet!$A:$D,4,0)</f>
        <v>379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120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439.78</v>
      </c>
      <c r="D52" s="8">
        <v>384.96199999999999</v>
      </c>
      <c r="E52" s="8">
        <v>337.93799999999999</v>
      </c>
      <c r="F52" s="8">
        <v>197.857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339.923</v>
      </c>
      <c r="K52" s="13">
        <f t="shared" si="12"/>
        <v>-1.9850000000000136</v>
      </c>
      <c r="L52" s="13">
        <f>VLOOKUP(A:A,[1]TDSheet!$A:$P,16,0)</f>
        <v>50</v>
      </c>
      <c r="M52" s="13">
        <f>VLOOKUP(A:A,[1]TDSheet!$A:$V,22,0)</f>
        <v>60</v>
      </c>
      <c r="N52" s="13">
        <f>VLOOKUP(A:A,[1]TDSheet!$A:$X,24,0)</f>
        <v>70</v>
      </c>
      <c r="O52" s="13"/>
      <c r="P52" s="13"/>
      <c r="Q52" s="13"/>
      <c r="R52" s="13"/>
      <c r="S52" s="13"/>
      <c r="T52" s="13"/>
      <c r="U52" s="13"/>
      <c r="V52" s="15">
        <v>50</v>
      </c>
      <c r="W52" s="13">
        <f t="shared" si="13"/>
        <v>67.587599999999995</v>
      </c>
      <c r="X52" s="15">
        <v>80</v>
      </c>
      <c r="Y52" s="16">
        <f t="shared" si="14"/>
        <v>7.5140558327267133</v>
      </c>
      <c r="Z52" s="13">
        <f t="shared" si="15"/>
        <v>2.9274156797992532</v>
      </c>
      <c r="AA52" s="13"/>
      <c r="AB52" s="13"/>
      <c r="AC52" s="13"/>
      <c r="AD52" s="13">
        <v>0</v>
      </c>
      <c r="AE52" s="13">
        <f>VLOOKUP(A:A,[1]TDSheet!$A:$AF,32,0)</f>
        <v>95.709000000000003</v>
      </c>
      <c r="AF52" s="13">
        <f>VLOOKUP(A:A,[1]TDSheet!$A:$AG,33,0)</f>
        <v>72.792200000000008</v>
      </c>
      <c r="AG52" s="13">
        <f>VLOOKUP(A:A,[1]TDSheet!$A:$W,23,0)</f>
        <v>74.838800000000006</v>
      </c>
      <c r="AH52" s="13">
        <f>VLOOKUP(A:A,[3]TDSheet!$A:$D,4,0)</f>
        <v>99.67</v>
      </c>
      <c r="AI52" s="13">
        <f>VLOOKUP(A:A,[1]TDSheet!$A:$AI,35,0)</f>
        <v>0</v>
      </c>
      <c r="AJ52" s="13">
        <f t="shared" si="16"/>
        <v>0</v>
      </c>
      <c r="AK52" s="13">
        <f t="shared" si="17"/>
        <v>50</v>
      </c>
      <c r="AL52" s="13">
        <f t="shared" si="18"/>
        <v>80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1350.577</v>
      </c>
      <c r="D53" s="8">
        <v>2067.2109999999998</v>
      </c>
      <c r="E53" s="8">
        <v>1281.463</v>
      </c>
      <c r="F53" s="8">
        <v>1285.068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1295.7349999999999</v>
      </c>
      <c r="K53" s="13">
        <f t="shared" si="12"/>
        <v>-14.271999999999935</v>
      </c>
      <c r="L53" s="13">
        <f>VLOOKUP(A:A,[1]TDSheet!$A:$P,16,0)</f>
        <v>200</v>
      </c>
      <c r="M53" s="13">
        <f>VLOOKUP(A:A,[1]TDSheet!$A:$V,22,0)</f>
        <v>200</v>
      </c>
      <c r="N53" s="13">
        <f>VLOOKUP(A:A,[1]TDSheet!$A:$X,24,0)</f>
        <v>220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3"/>
        <v>256.29259999999999</v>
      </c>
      <c r="X53" s="15">
        <v>200</v>
      </c>
      <c r="Y53" s="16">
        <f t="shared" si="14"/>
        <v>8.993892137346144</v>
      </c>
      <c r="Z53" s="13">
        <f t="shared" si="15"/>
        <v>5.014065954303792</v>
      </c>
      <c r="AA53" s="13"/>
      <c r="AB53" s="13"/>
      <c r="AC53" s="13"/>
      <c r="AD53" s="13">
        <v>0</v>
      </c>
      <c r="AE53" s="13">
        <f>VLOOKUP(A:A,[1]TDSheet!$A:$AF,32,0)</f>
        <v>376.10219999999998</v>
      </c>
      <c r="AF53" s="13">
        <f>VLOOKUP(A:A,[1]TDSheet!$A:$AG,33,0)</f>
        <v>320.44140000000004</v>
      </c>
      <c r="AG53" s="13">
        <f>VLOOKUP(A:A,[1]TDSheet!$A:$W,23,0)</f>
        <v>315.68259999999998</v>
      </c>
      <c r="AH53" s="13">
        <f>VLOOKUP(A:A,[3]TDSheet!$A:$D,4,0)</f>
        <v>321.358</v>
      </c>
      <c r="AI53" s="18" t="s">
        <v>139</v>
      </c>
      <c r="AJ53" s="13">
        <f t="shared" si="16"/>
        <v>0</v>
      </c>
      <c r="AK53" s="13">
        <f t="shared" si="17"/>
        <v>200</v>
      </c>
      <c r="AL53" s="13">
        <f t="shared" si="18"/>
        <v>200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3.2080000000000002</v>
      </c>
      <c r="D54" s="8">
        <v>72</v>
      </c>
      <c r="E54" s="8">
        <v>22.401</v>
      </c>
      <c r="F54" s="8">
        <v>52.807000000000002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31.2</v>
      </c>
      <c r="K54" s="13">
        <f t="shared" si="12"/>
        <v>-8.7989999999999995</v>
      </c>
      <c r="L54" s="13">
        <f>VLOOKUP(A:A,[1]TDSheet!$A:$P,16,0)</f>
        <v>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4.4802</v>
      </c>
      <c r="X54" s="15"/>
      <c r="Y54" s="16">
        <f t="shared" si="14"/>
        <v>11.786750591491451</v>
      </c>
      <c r="Z54" s="13">
        <f t="shared" si="15"/>
        <v>11.786750591491451</v>
      </c>
      <c r="AA54" s="13"/>
      <c r="AB54" s="13"/>
      <c r="AC54" s="13"/>
      <c r="AD54" s="13">
        <v>0</v>
      </c>
      <c r="AE54" s="13">
        <f>VLOOKUP(A:A,[1]TDSheet!$A:$AF,32,0)</f>
        <v>2.4047999999999998</v>
      </c>
      <c r="AF54" s="13">
        <f>VLOOKUP(A:A,[1]TDSheet!$A:$AG,33,0)</f>
        <v>4.7671999999999999</v>
      </c>
      <c r="AG54" s="13">
        <f>VLOOKUP(A:A,[1]TDSheet!$A:$W,23,0)</f>
        <v>5.9984000000000002</v>
      </c>
      <c r="AH54" s="13">
        <f>VLOOKUP(A:A,[3]TDSheet!$A:$D,4,0)</f>
        <v>7.5449999999999999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2312.4540000000002</v>
      </c>
      <c r="D55" s="8">
        <v>6997.7969999999996</v>
      </c>
      <c r="E55" s="8">
        <v>5231.2870000000003</v>
      </c>
      <c r="F55" s="8">
        <v>3997.9270000000001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5175.9170000000004</v>
      </c>
      <c r="K55" s="13">
        <f t="shared" si="12"/>
        <v>55.369999999999891</v>
      </c>
      <c r="L55" s="13">
        <f>VLOOKUP(A:A,[1]TDSheet!$A:$P,16,0)</f>
        <v>0</v>
      </c>
      <c r="M55" s="13">
        <f>VLOOKUP(A:A,[1]TDSheet!$A:$V,22,0)</f>
        <v>1300</v>
      </c>
      <c r="N55" s="13">
        <f>VLOOKUP(A:A,[1]TDSheet!$A:$X,24,0)</f>
        <v>1200</v>
      </c>
      <c r="O55" s="13"/>
      <c r="P55" s="13"/>
      <c r="Q55" s="13"/>
      <c r="R55" s="13"/>
      <c r="S55" s="13"/>
      <c r="T55" s="13"/>
      <c r="U55" s="13"/>
      <c r="V55" s="15"/>
      <c r="W55" s="13">
        <f t="shared" si="13"/>
        <v>1046.2574</v>
      </c>
      <c r="X55" s="15">
        <v>600</v>
      </c>
      <c r="Y55" s="16">
        <f t="shared" si="14"/>
        <v>6.78411163447924</v>
      </c>
      <c r="Z55" s="13">
        <f t="shared" si="15"/>
        <v>3.8211696280475533</v>
      </c>
      <c r="AA55" s="13"/>
      <c r="AB55" s="13"/>
      <c r="AC55" s="13"/>
      <c r="AD55" s="13">
        <v>0</v>
      </c>
      <c r="AE55" s="13">
        <f>VLOOKUP(A:A,[1]TDSheet!$A:$AF,32,0)</f>
        <v>1050.6446000000001</v>
      </c>
      <c r="AF55" s="13">
        <f>VLOOKUP(A:A,[1]TDSheet!$A:$AG,33,0)</f>
        <v>1194.9936</v>
      </c>
      <c r="AG55" s="13">
        <f>VLOOKUP(A:A,[1]TDSheet!$A:$W,23,0)</f>
        <v>1177.6822</v>
      </c>
      <c r="AH55" s="13">
        <f>VLOOKUP(A:A,[3]TDSheet!$A:$D,4,0)</f>
        <v>1045.825</v>
      </c>
      <c r="AI55" s="20" t="s">
        <v>142</v>
      </c>
      <c r="AJ55" s="13">
        <f t="shared" si="16"/>
        <v>0</v>
      </c>
      <c r="AK55" s="13">
        <f t="shared" si="17"/>
        <v>0</v>
      </c>
      <c r="AL55" s="13">
        <f t="shared" si="18"/>
        <v>600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3036</v>
      </c>
      <c r="D56" s="8">
        <v>15156</v>
      </c>
      <c r="E56" s="17">
        <v>8721</v>
      </c>
      <c r="F56" s="17">
        <v>3620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6069</v>
      </c>
      <c r="K56" s="13">
        <f t="shared" si="12"/>
        <v>2652</v>
      </c>
      <c r="L56" s="13">
        <f>VLOOKUP(A:A,[1]TDSheet!$A:$P,16,0)</f>
        <v>1000</v>
      </c>
      <c r="M56" s="13">
        <f>VLOOKUP(A:A,[1]TDSheet!$A:$V,22,0)</f>
        <v>900</v>
      </c>
      <c r="N56" s="13">
        <f>VLOOKUP(A:A,[1]TDSheet!$A:$X,24,0)</f>
        <v>1100</v>
      </c>
      <c r="O56" s="13"/>
      <c r="P56" s="13"/>
      <c r="Q56" s="13"/>
      <c r="R56" s="13"/>
      <c r="S56" s="13"/>
      <c r="T56" s="13">
        <v>1800</v>
      </c>
      <c r="U56" s="13"/>
      <c r="V56" s="15">
        <v>1400</v>
      </c>
      <c r="W56" s="13">
        <f t="shared" si="13"/>
        <v>1144.2</v>
      </c>
      <c r="X56" s="15">
        <v>1100</v>
      </c>
      <c r="Y56" s="16">
        <f t="shared" si="14"/>
        <v>7.9706345044572622</v>
      </c>
      <c r="Z56" s="13">
        <f t="shared" si="15"/>
        <v>3.1637825554972907</v>
      </c>
      <c r="AA56" s="13"/>
      <c r="AB56" s="13"/>
      <c r="AC56" s="13"/>
      <c r="AD56" s="13">
        <f>VLOOKUP(A:A,[4]TDSheet!$A:$D,4,0)</f>
        <v>3000</v>
      </c>
      <c r="AE56" s="13">
        <f>VLOOKUP(A:A,[1]TDSheet!$A:$AF,32,0)</f>
        <v>1448.8</v>
      </c>
      <c r="AF56" s="13">
        <f>VLOOKUP(A:A,[1]TDSheet!$A:$AG,33,0)</f>
        <v>1346.8</v>
      </c>
      <c r="AG56" s="13">
        <f>VLOOKUP(A:A,[1]TDSheet!$A:$W,23,0)</f>
        <v>1186.8</v>
      </c>
      <c r="AH56" s="13">
        <f>VLOOKUP(A:A,[3]TDSheet!$A:$D,4,0)</f>
        <v>631</v>
      </c>
      <c r="AI56" s="18" t="s">
        <v>141</v>
      </c>
      <c r="AJ56" s="13">
        <f t="shared" si="16"/>
        <v>810</v>
      </c>
      <c r="AK56" s="13">
        <f t="shared" si="17"/>
        <v>630</v>
      </c>
      <c r="AL56" s="13">
        <f t="shared" si="18"/>
        <v>495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2208</v>
      </c>
      <c r="D57" s="8">
        <v>4849</v>
      </c>
      <c r="E57" s="8">
        <v>4131</v>
      </c>
      <c r="F57" s="8">
        <v>2811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4244</v>
      </c>
      <c r="K57" s="13">
        <f t="shared" si="12"/>
        <v>-113</v>
      </c>
      <c r="L57" s="13">
        <f>VLOOKUP(A:A,[1]TDSheet!$A:$P,16,0)</f>
        <v>800</v>
      </c>
      <c r="M57" s="13">
        <f>VLOOKUP(A:A,[1]TDSheet!$A:$V,22,0)</f>
        <v>500</v>
      </c>
      <c r="N57" s="13">
        <f>VLOOKUP(A:A,[1]TDSheet!$A:$X,24,0)</f>
        <v>800</v>
      </c>
      <c r="O57" s="13"/>
      <c r="P57" s="13"/>
      <c r="Q57" s="13"/>
      <c r="R57" s="13"/>
      <c r="S57" s="13"/>
      <c r="T57" s="13">
        <v>150</v>
      </c>
      <c r="U57" s="13"/>
      <c r="V57" s="15">
        <v>1000</v>
      </c>
      <c r="W57" s="13">
        <f t="shared" si="13"/>
        <v>826.2</v>
      </c>
      <c r="X57" s="15">
        <v>1000</v>
      </c>
      <c r="Y57" s="16">
        <f t="shared" si="14"/>
        <v>8.3648027112079397</v>
      </c>
      <c r="Z57" s="13">
        <f t="shared" si="15"/>
        <v>3.4023238925199708</v>
      </c>
      <c r="AA57" s="13"/>
      <c r="AB57" s="13"/>
      <c r="AC57" s="13"/>
      <c r="AD57" s="13">
        <v>0</v>
      </c>
      <c r="AE57" s="13">
        <f>VLOOKUP(A:A,[1]TDSheet!$A:$AF,32,0)</f>
        <v>1061</v>
      </c>
      <c r="AF57" s="13">
        <f>VLOOKUP(A:A,[1]TDSheet!$A:$AG,33,0)</f>
        <v>995.6</v>
      </c>
      <c r="AG57" s="13">
        <f>VLOOKUP(A:A,[1]TDSheet!$A:$W,23,0)</f>
        <v>871.2</v>
      </c>
      <c r="AH57" s="13">
        <f>VLOOKUP(A:A,[3]TDSheet!$A:$D,4,0)</f>
        <v>889</v>
      </c>
      <c r="AI57" s="18" t="s">
        <v>141</v>
      </c>
      <c r="AJ57" s="13">
        <f t="shared" si="16"/>
        <v>67.5</v>
      </c>
      <c r="AK57" s="13">
        <f t="shared" si="17"/>
        <v>450</v>
      </c>
      <c r="AL57" s="13">
        <f t="shared" si="18"/>
        <v>450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834</v>
      </c>
      <c r="D58" s="8">
        <v>1415</v>
      </c>
      <c r="E58" s="8">
        <v>1125</v>
      </c>
      <c r="F58" s="8">
        <v>1089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1150</v>
      </c>
      <c r="K58" s="13">
        <f t="shared" si="12"/>
        <v>-25</v>
      </c>
      <c r="L58" s="13">
        <f>VLOOKUP(A:A,[1]TDSheet!$A:$P,16,0)</f>
        <v>0</v>
      </c>
      <c r="M58" s="13">
        <f>VLOOKUP(A:A,[1]TDSheet!$A:$V,22,0)</f>
        <v>300</v>
      </c>
      <c r="N58" s="13">
        <f>VLOOKUP(A:A,[1]TDSheet!$A:$X,24,0)</f>
        <v>280</v>
      </c>
      <c r="O58" s="13"/>
      <c r="P58" s="13"/>
      <c r="Q58" s="13"/>
      <c r="R58" s="13"/>
      <c r="S58" s="13"/>
      <c r="T58" s="13"/>
      <c r="U58" s="13"/>
      <c r="V58" s="15">
        <v>300</v>
      </c>
      <c r="W58" s="13">
        <f t="shared" si="13"/>
        <v>225</v>
      </c>
      <c r="X58" s="15">
        <v>300</v>
      </c>
      <c r="Y58" s="16">
        <f t="shared" si="14"/>
        <v>10.084444444444445</v>
      </c>
      <c r="Z58" s="13">
        <f t="shared" si="15"/>
        <v>4.84</v>
      </c>
      <c r="AA58" s="13"/>
      <c r="AB58" s="13"/>
      <c r="AC58" s="13"/>
      <c r="AD58" s="13">
        <v>0</v>
      </c>
      <c r="AE58" s="13">
        <f>VLOOKUP(A:A,[1]TDSheet!$A:$AF,32,0)</f>
        <v>356.6</v>
      </c>
      <c r="AF58" s="13">
        <f>VLOOKUP(A:A,[1]TDSheet!$A:$AG,33,0)</f>
        <v>321.60000000000002</v>
      </c>
      <c r="AG58" s="13">
        <f>VLOOKUP(A:A,[1]TDSheet!$A:$W,23,0)</f>
        <v>272.2</v>
      </c>
      <c r="AH58" s="13">
        <f>VLOOKUP(A:A,[3]TDSheet!$A:$D,4,0)</f>
        <v>206</v>
      </c>
      <c r="AI58" s="18" t="s">
        <v>141</v>
      </c>
      <c r="AJ58" s="13">
        <f t="shared" si="16"/>
        <v>0</v>
      </c>
      <c r="AK58" s="13">
        <f t="shared" si="17"/>
        <v>135</v>
      </c>
      <c r="AL58" s="13">
        <f t="shared" si="18"/>
        <v>135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115</v>
      </c>
      <c r="D59" s="8">
        <v>934</v>
      </c>
      <c r="E59" s="8">
        <v>423</v>
      </c>
      <c r="F59" s="8">
        <v>232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478</v>
      </c>
      <c r="K59" s="13">
        <f t="shared" si="12"/>
        <v>-55</v>
      </c>
      <c r="L59" s="13">
        <f>VLOOKUP(A:A,[1]TDSheet!$A:$P,16,0)</f>
        <v>100</v>
      </c>
      <c r="M59" s="13">
        <f>VLOOKUP(A:A,[1]TDSheet!$A:$V,22,0)</f>
        <v>30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5">
        <v>70</v>
      </c>
      <c r="W59" s="13">
        <f t="shared" si="13"/>
        <v>84.6</v>
      </c>
      <c r="X59" s="15">
        <v>100</v>
      </c>
      <c r="Y59" s="16">
        <f t="shared" si="14"/>
        <v>7.2340425531914896</v>
      </c>
      <c r="Z59" s="13">
        <f t="shared" si="15"/>
        <v>2.7423167848699768</v>
      </c>
      <c r="AA59" s="13"/>
      <c r="AB59" s="13"/>
      <c r="AC59" s="13"/>
      <c r="AD59" s="13">
        <v>0</v>
      </c>
      <c r="AE59" s="13">
        <f>VLOOKUP(A:A,[1]TDSheet!$A:$AF,32,0)</f>
        <v>77</v>
      </c>
      <c r="AF59" s="13">
        <f>VLOOKUP(A:A,[1]TDSheet!$A:$AG,33,0)</f>
        <v>81.599999999999994</v>
      </c>
      <c r="AG59" s="13">
        <f>VLOOKUP(A:A,[1]TDSheet!$A:$W,23,0)</f>
        <v>78.400000000000006</v>
      </c>
      <c r="AH59" s="13">
        <f>VLOOKUP(A:A,[3]TDSheet!$A:$D,4,0)</f>
        <v>112</v>
      </c>
      <c r="AI59" s="13">
        <v>0</v>
      </c>
      <c r="AJ59" s="13">
        <f t="shared" si="16"/>
        <v>0</v>
      </c>
      <c r="AK59" s="13">
        <f t="shared" si="17"/>
        <v>28</v>
      </c>
      <c r="AL59" s="13">
        <f t="shared" si="18"/>
        <v>40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140</v>
      </c>
      <c r="D60" s="8">
        <v>788</v>
      </c>
      <c r="E60" s="8">
        <v>392</v>
      </c>
      <c r="F60" s="8">
        <v>213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437</v>
      </c>
      <c r="K60" s="13">
        <f t="shared" si="12"/>
        <v>-45</v>
      </c>
      <c r="L60" s="13">
        <f>VLOOKUP(A:A,[1]TDSheet!$A:$P,16,0)</f>
        <v>140</v>
      </c>
      <c r="M60" s="13">
        <f>VLOOKUP(A:A,[1]TDSheet!$A:$V,22,0)</f>
        <v>30</v>
      </c>
      <c r="N60" s="13">
        <f>VLOOKUP(A:A,[1]TDSheet!$A:$X,24,0)</f>
        <v>70</v>
      </c>
      <c r="O60" s="13"/>
      <c r="P60" s="13"/>
      <c r="Q60" s="13"/>
      <c r="R60" s="13"/>
      <c r="S60" s="13"/>
      <c r="T60" s="13"/>
      <c r="U60" s="13"/>
      <c r="V60" s="15">
        <v>20</v>
      </c>
      <c r="W60" s="13">
        <f t="shared" si="13"/>
        <v>78.400000000000006</v>
      </c>
      <c r="X60" s="15">
        <v>90</v>
      </c>
      <c r="Y60" s="16">
        <f t="shared" si="14"/>
        <v>7.1811224489795915</v>
      </c>
      <c r="Z60" s="13">
        <f t="shared" si="15"/>
        <v>2.7168367346938775</v>
      </c>
      <c r="AA60" s="13"/>
      <c r="AB60" s="13"/>
      <c r="AC60" s="13"/>
      <c r="AD60" s="13">
        <v>0</v>
      </c>
      <c r="AE60" s="13">
        <f>VLOOKUP(A:A,[1]TDSheet!$A:$AF,32,0)</f>
        <v>69.2</v>
      </c>
      <c r="AF60" s="13">
        <f>VLOOKUP(A:A,[1]TDSheet!$A:$AG,33,0)</f>
        <v>83</v>
      </c>
      <c r="AG60" s="13">
        <f>VLOOKUP(A:A,[1]TDSheet!$A:$W,23,0)</f>
        <v>79.2</v>
      </c>
      <c r="AH60" s="13">
        <f>VLOOKUP(A:A,[3]TDSheet!$A:$D,4,0)</f>
        <v>103</v>
      </c>
      <c r="AI60" s="13">
        <v>0</v>
      </c>
      <c r="AJ60" s="13">
        <f t="shared" si="16"/>
        <v>0</v>
      </c>
      <c r="AK60" s="13">
        <f t="shared" si="17"/>
        <v>8</v>
      </c>
      <c r="AL60" s="13">
        <f t="shared" si="18"/>
        <v>36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600.61500000000001</v>
      </c>
      <c r="D61" s="8">
        <v>1030.27</v>
      </c>
      <c r="E61" s="8">
        <v>1020.171</v>
      </c>
      <c r="F61" s="8">
        <v>590.74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1036.8589999999999</v>
      </c>
      <c r="K61" s="13">
        <f t="shared" si="12"/>
        <v>-16.687999999999874</v>
      </c>
      <c r="L61" s="13">
        <f>VLOOKUP(A:A,[1]TDSheet!$A:$P,16,0)</f>
        <v>200</v>
      </c>
      <c r="M61" s="13">
        <f>VLOOKUP(A:A,[1]TDSheet!$A:$V,22,0)</f>
        <v>0</v>
      </c>
      <c r="N61" s="13">
        <f>VLOOKUP(A:A,[1]TDSheet!$A:$X,24,0)</f>
        <v>250</v>
      </c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3"/>
        <v>204.0342</v>
      </c>
      <c r="X61" s="15">
        <v>200</v>
      </c>
      <c r="Y61" s="16">
        <f t="shared" si="14"/>
        <v>7.0612671797179098</v>
      </c>
      <c r="Z61" s="13">
        <f t="shared" si="15"/>
        <v>2.895298925376236</v>
      </c>
      <c r="AA61" s="13"/>
      <c r="AB61" s="13"/>
      <c r="AC61" s="13"/>
      <c r="AD61" s="13">
        <v>0</v>
      </c>
      <c r="AE61" s="13">
        <f>VLOOKUP(A:A,[1]TDSheet!$A:$AF,32,0)</f>
        <v>231.65639999999999</v>
      </c>
      <c r="AF61" s="13">
        <f>VLOOKUP(A:A,[1]TDSheet!$A:$AG,33,0)</f>
        <v>234.137</v>
      </c>
      <c r="AG61" s="13">
        <f>VLOOKUP(A:A,[1]TDSheet!$A:$W,23,0)</f>
        <v>197.85640000000001</v>
      </c>
      <c r="AH61" s="13">
        <f>VLOOKUP(A:A,[3]TDSheet!$A:$D,4,0)</f>
        <v>276.16300000000001</v>
      </c>
      <c r="AI61" s="20" t="s">
        <v>142</v>
      </c>
      <c r="AJ61" s="13">
        <f t="shared" si="16"/>
        <v>0</v>
      </c>
      <c r="AK61" s="13">
        <f t="shared" si="17"/>
        <v>200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684</v>
      </c>
      <c r="D62" s="8">
        <v>1011</v>
      </c>
      <c r="E62" s="8">
        <v>656</v>
      </c>
      <c r="F62" s="8">
        <v>1028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668</v>
      </c>
      <c r="K62" s="13">
        <f t="shared" si="12"/>
        <v>-12</v>
      </c>
      <c r="L62" s="13">
        <f>VLOOKUP(A:A,[1]TDSheet!$A:$P,16,0)</f>
        <v>1000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131.19999999999999</v>
      </c>
      <c r="X62" s="15"/>
      <c r="Y62" s="16">
        <f t="shared" si="14"/>
        <v>15.457317073170733</v>
      </c>
      <c r="Z62" s="13">
        <f t="shared" si="15"/>
        <v>7.8353658536585371</v>
      </c>
      <c r="AA62" s="13"/>
      <c r="AB62" s="13"/>
      <c r="AC62" s="13"/>
      <c r="AD62" s="13">
        <v>0</v>
      </c>
      <c r="AE62" s="13">
        <f>VLOOKUP(A:A,[1]TDSheet!$A:$AF,32,0)</f>
        <v>130.4</v>
      </c>
      <c r="AF62" s="13">
        <f>VLOOKUP(A:A,[1]TDSheet!$A:$AG,33,0)</f>
        <v>138.6</v>
      </c>
      <c r="AG62" s="13">
        <f>VLOOKUP(A:A,[1]TDSheet!$A:$W,23,0)</f>
        <v>156.6</v>
      </c>
      <c r="AH62" s="13">
        <f>VLOOKUP(A:A,[3]TDSheet!$A:$D,4,0)</f>
        <v>141</v>
      </c>
      <c r="AI62" s="13"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638.27700000000004</v>
      </c>
      <c r="D63" s="8">
        <v>188.21700000000001</v>
      </c>
      <c r="E63" s="8">
        <v>425.11099999999999</v>
      </c>
      <c r="F63" s="8">
        <v>116.645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425.14400000000001</v>
      </c>
      <c r="K63" s="13">
        <f t="shared" si="12"/>
        <v>-3.3000000000015461E-2</v>
      </c>
      <c r="L63" s="13">
        <f>VLOOKUP(A:A,[1]TDSheet!$A:$P,16,0)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>
        <v>80</v>
      </c>
      <c r="W63" s="13">
        <f t="shared" si="13"/>
        <v>85.022199999999998</v>
      </c>
      <c r="X63" s="15">
        <v>80</v>
      </c>
      <c r="Y63" s="16">
        <f t="shared" si="14"/>
        <v>3.2537972435434508</v>
      </c>
      <c r="Z63" s="13">
        <f t="shared" si="15"/>
        <v>1.3719358002968636</v>
      </c>
      <c r="AA63" s="13"/>
      <c r="AB63" s="13"/>
      <c r="AC63" s="13"/>
      <c r="AD63" s="13">
        <v>0</v>
      </c>
      <c r="AE63" s="13">
        <f>VLOOKUP(A:A,[1]TDSheet!$A:$AF,32,0)</f>
        <v>60.947600000000001</v>
      </c>
      <c r="AF63" s="13">
        <f>VLOOKUP(A:A,[1]TDSheet!$A:$AG,33,0)</f>
        <v>72.574399999999997</v>
      </c>
      <c r="AG63" s="13">
        <f>VLOOKUP(A:A,[1]TDSheet!$A:$W,23,0)</f>
        <v>85.948800000000006</v>
      </c>
      <c r="AH63" s="13">
        <f>VLOOKUP(A:A,[3]TDSheet!$A:$D,4,0)</f>
        <v>103.33199999999999</v>
      </c>
      <c r="AI63" s="19">
        <v>0</v>
      </c>
      <c r="AJ63" s="13">
        <f t="shared" si="16"/>
        <v>0</v>
      </c>
      <c r="AK63" s="13">
        <f t="shared" si="17"/>
        <v>80</v>
      </c>
      <c r="AL63" s="13">
        <f t="shared" si="18"/>
        <v>80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2211</v>
      </c>
      <c r="D64" s="8">
        <v>4945</v>
      </c>
      <c r="E64" s="8">
        <v>5147</v>
      </c>
      <c r="F64" s="8">
        <v>1892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5254</v>
      </c>
      <c r="K64" s="13">
        <f t="shared" si="12"/>
        <v>-107</v>
      </c>
      <c r="L64" s="13">
        <f>VLOOKUP(A:A,[1]TDSheet!$A:$P,16,0)</f>
        <v>800</v>
      </c>
      <c r="M64" s="13">
        <f>VLOOKUP(A:A,[1]TDSheet!$A:$V,22,0)</f>
        <v>1100</v>
      </c>
      <c r="N64" s="13">
        <f>VLOOKUP(A:A,[1]TDSheet!$A:$X,24,0)</f>
        <v>850</v>
      </c>
      <c r="O64" s="13"/>
      <c r="P64" s="13"/>
      <c r="Q64" s="13"/>
      <c r="R64" s="13"/>
      <c r="S64" s="13"/>
      <c r="T64" s="13">
        <v>900</v>
      </c>
      <c r="U64" s="13"/>
      <c r="V64" s="15">
        <v>200</v>
      </c>
      <c r="W64" s="13">
        <f t="shared" si="13"/>
        <v>769</v>
      </c>
      <c r="X64" s="15">
        <v>800</v>
      </c>
      <c r="Y64" s="16">
        <f t="shared" si="14"/>
        <v>7.3368010403120936</v>
      </c>
      <c r="Z64" s="13">
        <f t="shared" si="15"/>
        <v>2.4603381014304291</v>
      </c>
      <c r="AA64" s="13"/>
      <c r="AB64" s="13"/>
      <c r="AC64" s="13"/>
      <c r="AD64" s="13">
        <f>VLOOKUP(A:A,[4]TDSheet!$A:$D,4,0)</f>
        <v>1302</v>
      </c>
      <c r="AE64" s="13">
        <f>VLOOKUP(A:A,[1]TDSheet!$A:$AF,32,0)</f>
        <v>852</v>
      </c>
      <c r="AF64" s="13">
        <f>VLOOKUP(A:A,[1]TDSheet!$A:$AG,33,0)</f>
        <v>839.6</v>
      </c>
      <c r="AG64" s="13">
        <f>VLOOKUP(A:A,[1]TDSheet!$A:$W,23,0)</f>
        <v>808.6</v>
      </c>
      <c r="AH64" s="13">
        <f>VLOOKUP(A:A,[3]TDSheet!$A:$D,4,0)</f>
        <v>886</v>
      </c>
      <c r="AI64" s="13">
        <f>VLOOKUP(A:A,[1]TDSheet!$A:$AI,35,0)</f>
        <v>0</v>
      </c>
      <c r="AJ64" s="13">
        <f t="shared" si="16"/>
        <v>360</v>
      </c>
      <c r="AK64" s="13">
        <f t="shared" si="17"/>
        <v>80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1912</v>
      </c>
      <c r="D65" s="8">
        <v>3292</v>
      </c>
      <c r="E65" s="8">
        <v>3336</v>
      </c>
      <c r="F65" s="8">
        <v>1794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3394</v>
      </c>
      <c r="K65" s="13">
        <f t="shared" si="12"/>
        <v>-58</v>
      </c>
      <c r="L65" s="13">
        <f>VLOOKUP(A:A,[1]TDSheet!$A:$P,16,0)</f>
        <v>500</v>
      </c>
      <c r="M65" s="13">
        <f>VLOOKUP(A:A,[1]TDSheet!$A:$V,22,0)</f>
        <v>1000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5">
        <v>200</v>
      </c>
      <c r="W65" s="13">
        <f t="shared" si="13"/>
        <v>667.2</v>
      </c>
      <c r="X65" s="15">
        <v>700</v>
      </c>
      <c r="Y65" s="16">
        <f t="shared" si="14"/>
        <v>7.3351318944844124</v>
      </c>
      <c r="Z65" s="13">
        <f t="shared" si="15"/>
        <v>2.6888489208633093</v>
      </c>
      <c r="AA65" s="13"/>
      <c r="AB65" s="13"/>
      <c r="AC65" s="13"/>
      <c r="AD65" s="13">
        <v>0</v>
      </c>
      <c r="AE65" s="13">
        <f>VLOOKUP(A:A,[1]TDSheet!$A:$AF,32,0)</f>
        <v>773.2</v>
      </c>
      <c r="AF65" s="13">
        <f>VLOOKUP(A:A,[1]TDSheet!$A:$AG,33,0)</f>
        <v>778.8</v>
      </c>
      <c r="AG65" s="13">
        <f>VLOOKUP(A:A,[1]TDSheet!$A:$W,23,0)</f>
        <v>696.6</v>
      </c>
      <c r="AH65" s="13">
        <f>VLOOKUP(A:A,[3]TDSheet!$A:$D,4,0)</f>
        <v>759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280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387.81200000000001</v>
      </c>
      <c r="D66" s="8">
        <v>600.50400000000002</v>
      </c>
      <c r="E66" s="8">
        <v>642.803</v>
      </c>
      <c r="F66" s="8">
        <v>335.113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601.28399999999999</v>
      </c>
      <c r="K66" s="13">
        <f t="shared" si="12"/>
        <v>41.519000000000005</v>
      </c>
      <c r="L66" s="13">
        <f>VLOOKUP(A:A,[1]TDSheet!$A:$P,16,0)</f>
        <v>150</v>
      </c>
      <c r="M66" s="13">
        <f>VLOOKUP(A:A,[1]TDSheet!$A:$V,22,0)</f>
        <v>200</v>
      </c>
      <c r="N66" s="13">
        <f>VLOOKUP(A:A,[1]TDSheet!$A:$X,24,0)</f>
        <v>150</v>
      </c>
      <c r="O66" s="13"/>
      <c r="P66" s="13"/>
      <c r="Q66" s="13"/>
      <c r="R66" s="13"/>
      <c r="S66" s="13"/>
      <c r="T66" s="13"/>
      <c r="U66" s="13"/>
      <c r="V66" s="15"/>
      <c r="W66" s="13">
        <f t="shared" si="13"/>
        <v>128.56059999999999</v>
      </c>
      <c r="X66" s="15">
        <v>100</v>
      </c>
      <c r="Y66" s="16">
        <f t="shared" si="14"/>
        <v>7.2737137194443715</v>
      </c>
      <c r="Z66" s="13">
        <f t="shared" si="15"/>
        <v>2.6066539826354265</v>
      </c>
      <c r="AA66" s="13"/>
      <c r="AB66" s="13"/>
      <c r="AC66" s="13"/>
      <c r="AD66" s="13">
        <v>0</v>
      </c>
      <c r="AE66" s="13">
        <f>VLOOKUP(A:A,[1]TDSheet!$A:$AF,32,0)</f>
        <v>165.13820000000001</v>
      </c>
      <c r="AF66" s="13">
        <f>VLOOKUP(A:A,[1]TDSheet!$A:$AG,33,0)</f>
        <v>135.94559999999998</v>
      </c>
      <c r="AG66" s="13">
        <f>VLOOKUP(A:A,[1]TDSheet!$A:$W,23,0)</f>
        <v>136.72020000000001</v>
      </c>
      <c r="AH66" s="13">
        <f>VLOOKUP(A:A,[3]TDSheet!$A:$D,4,0)</f>
        <v>125.187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100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175.078</v>
      </c>
      <c r="D67" s="8">
        <v>202.67099999999999</v>
      </c>
      <c r="E67" s="8">
        <v>285.51299999999998</v>
      </c>
      <c r="F67" s="8">
        <v>88.698999999999998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263.96199999999999</v>
      </c>
      <c r="K67" s="13">
        <f t="shared" si="12"/>
        <v>21.550999999999988</v>
      </c>
      <c r="L67" s="13">
        <f>VLOOKUP(A:A,[1]TDSheet!$A:$P,16,0)</f>
        <v>70</v>
      </c>
      <c r="M67" s="13">
        <f>VLOOKUP(A:A,[1]TDSheet!$A:$V,22,0)</f>
        <v>70</v>
      </c>
      <c r="N67" s="13">
        <f>VLOOKUP(A:A,[1]TDSheet!$A:$X,24,0)</f>
        <v>50</v>
      </c>
      <c r="O67" s="13"/>
      <c r="P67" s="13"/>
      <c r="Q67" s="13"/>
      <c r="R67" s="13"/>
      <c r="S67" s="13"/>
      <c r="T67" s="13"/>
      <c r="U67" s="13"/>
      <c r="V67" s="15">
        <v>80</v>
      </c>
      <c r="W67" s="13">
        <f t="shared" si="13"/>
        <v>57.102599999999995</v>
      </c>
      <c r="X67" s="15">
        <v>60</v>
      </c>
      <c r="Y67" s="16">
        <f t="shared" si="14"/>
        <v>7.3323981745139459</v>
      </c>
      <c r="Z67" s="13">
        <f t="shared" si="15"/>
        <v>1.5533268187438052</v>
      </c>
      <c r="AA67" s="13"/>
      <c r="AB67" s="13"/>
      <c r="AC67" s="13"/>
      <c r="AD67" s="13">
        <v>0</v>
      </c>
      <c r="AE67" s="13">
        <f>VLOOKUP(A:A,[1]TDSheet!$A:$AF,32,0)</f>
        <v>47.580399999999997</v>
      </c>
      <c r="AF67" s="13">
        <f>VLOOKUP(A:A,[1]TDSheet!$A:$AG,33,0)</f>
        <v>56.971600000000002</v>
      </c>
      <c r="AG67" s="13">
        <f>VLOOKUP(A:A,[1]TDSheet!$A:$W,23,0)</f>
        <v>52.696799999999996</v>
      </c>
      <c r="AH67" s="13">
        <f>VLOOKUP(A:A,[3]TDSheet!$A:$D,4,0)</f>
        <v>51.320999999999998</v>
      </c>
      <c r="AI67" s="13">
        <v>0</v>
      </c>
      <c r="AJ67" s="13">
        <f t="shared" si="16"/>
        <v>0</v>
      </c>
      <c r="AK67" s="13">
        <f t="shared" si="17"/>
        <v>80</v>
      </c>
      <c r="AL67" s="13">
        <f t="shared" si="18"/>
        <v>60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391.1</v>
      </c>
      <c r="D68" s="8">
        <v>666.44100000000003</v>
      </c>
      <c r="E68" s="8">
        <v>815.73500000000001</v>
      </c>
      <c r="F68" s="8">
        <v>233.827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766.74800000000005</v>
      </c>
      <c r="K68" s="13">
        <f t="shared" si="12"/>
        <v>48.986999999999966</v>
      </c>
      <c r="L68" s="13">
        <f>VLOOKUP(A:A,[1]TDSheet!$A:$P,16,0)</f>
        <v>100</v>
      </c>
      <c r="M68" s="13">
        <f>VLOOKUP(A:A,[1]TDSheet!$A:$V,22,0)</f>
        <v>260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3"/>
      <c r="V68" s="15">
        <v>400</v>
      </c>
      <c r="W68" s="13">
        <f t="shared" si="13"/>
        <v>163.14699999999999</v>
      </c>
      <c r="X68" s="15">
        <v>300</v>
      </c>
      <c r="Y68" s="16">
        <f t="shared" si="14"/>
        <v>8.8498531998749606</v>
      </c>
      <c r="Z68" s="13">
        <f t="shared" si="15"/>
        <v>1.4332289285123232</v>
      </c>
      <c r="AA68" s="13"/>
      <c r="AB68" s="13"/>
      <c r="AC68" s="13"/>
      <c r="AD68" s="13">
        <v>0</v>
      </c>
      <c r="AE68" s="13">
        <f>VLOOKUP(A:A,[1]TDSheet!$A:$AF,32,0)</f>
        <v>158.24520000000001</v>
      </c>
      <c r="AF68" s="13">
        <f>VLOOKUP(A:A,[1]TDSheet!$A:$AG,33,0)</f>
        <v>157.5222</v>
      </c>
      <c r="AG68" s="13">
        <f>VLOOKUP(A:A,[1]TDSheet!$A:$W,23,0)</f>
        <v>143.8614</v>
      </c>
      <c r="AH68" s="13">
        <f>VLOOKUP(A:A,[3]TDSheet!$A:$D,4,0)</f>
        <v>182.63200000000001</v>
      </c>
      <c r="AI68" s="18" t="s">
        <v>139</v>
      </c>
      <c r="AJ68" s="13">
        <f t="shared" si="16"/>
        <v>0</v>
      </c>
      <c r="AK68" s="13">
        <f t="shared" si="17"/>
        <v>400</v>
      </c>
      <c r="AL68" s="13">
        <f t="shared" si="18"/>
        <v>300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166.28399999999999</v>
      </c>
      <c r="D69" s="8">
        <v>357.27</v>
      </c>
      <c r="E69" s="8">
        <v>290.82</v>
      </c>
      <c r="F69" s="8">
        <v>225.142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358.57799999999997</v>
      </c>
      <c r="K69" s="13">
        <f t="shared" si="12"/>
        <v>-67.757999999999981</v>
      </c>
      <c r="L69" s="13">
        <f>VLOOKUP(A:A,[1]TDSheet!$A:$P,16,0)</f>
        <v>110</v>
      </c>
      <c r="M69" s="13">
        <f>VLOOKUP(A:A,[1]TDSheet!$A:$V,22,0)</f>
        <v>20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58.164000000000001</v>
      </c>
      <c r="X69" s="15"/>
      <c r="Y69" s="16">
        <f t="shared" si="14"/>
        <v>7.3093666185269237</v>
      </c>
      <c r="Z69" s="13">
        <f t="shared" si="15"/>
        <v>3.870813561653256</v>
      </c>
      <c r="AA69" s="13"/>
      <c r="AB69" s="13"/>
      <c r="AC69" s="13"/>
      <c r="AD69" s="13">
        <v>0</v>
      </c>
      <c r="AE69" s="13">
        <f>VLOOKUP(A:A,[1]TDSheet!$A:$AF,32,0)</f>
        <v>70.030600000000007</v>
      </c>
      <c r="AF69" s="13">
        <f>VLOOKUP(A:A,[1]TDSheet!$A:$AG,33,0)</f>
        <v>63.776800000000001</v>
      </c>
      <c r="AG69" s="13">
        <f>VLOOKUP(A:A,[1]TDSheet!$A:$W,23,0)</f>
        <v>67.5244</v>
      </c>
      <c r="AH69" s="13">
        <f>VLOOKUP(A:A,[3]TDSheet!$A:$D,4,0)</f>
        <v>67.92</v>
      </c>
      <c r="AI69" s="13">
        <v>0</v>
      </c>
      <c r="AJ69" s="13">
        <f t="shared" si="16"/>
        <v>0</v>
      </c>
      <c r="AK69" s="13">
        <f t="shared" si="17"/>
        <v>0</v>
      </c>
      <c r="AL69" s="13">
        <f t="shared" si="18"/>
        <v>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108</v>
      </c>
      <c r="D70" s="8">
        <v>227</v>
      </c>
      <c r="E70" s="8">
        <v>167</v>
      </c>
      <c r="F70" s="8">
        <v>74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174</v>
      </c>
      <c r="K70" s="13">
        <f t="shared" si="12"/>
        <v>-7</v>
      </c>
      <c r="L70" s="13">
        <f>VLOOKUP(A:A,[1]TDSheet!$A:$P,16,0)</f>
        <v>60</v>
      </c>
      <c r="M70" s="13">
        <f>VLOOKUP(A:A,[1]TDSheet!$A:$V,22,0)</f>
        <v>30</v>
      </c>
      <c r="N70" s="13">
        <f>VLOOKUP(A:A,[1]TDSheet!$A:$X,24,0)</f>
        <v>40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33.4</v>
      </c>
      <c r="X70" s="15"/>
      <c r="Y70" s="16">
        <f t="shared" si="14"/>
        <v>6.1077844311377252</v>
      </c>
      <c r="Z70" s="13">
        <f t="shared" si="15"/>
        <v>2.215568862275449</v>
      </c>
      <c r="AA70" s="13"/>
      <c r="AB70" s="13"/>
      <c r="AC70" s="13"/>
      <c r="AD70" s="13">
        <v>0</v>
      </c>
      <c r="AE70" s="13">
        <f>VLOOKUP(A:A,[1]TDSheet!$A:$AF,32,0)</f>
        <v>37</v>
      </c>
      <c r="AF70" s="13">
        <f>VLOOKUP(A:A,[1]TDSheet!$A:$AG,33,0)</f>
        <v>26.8</v>
      </c>
      <c r="AG70" s="13">
        <f>VLOOKUP(A:A,[1]TDSheet!$A:$W,23,0)</f>
        <v>32.799999999999997</v>
      </c>
      <c r="AH70" s="13">
        <f>VLOOKUP(A:A,[3]TDSheet!$A:$D,4,0)</f>
        <v>32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308</v>
      </c>
      <c r="D71" s="8">
        <v>633</v>
      </c>
      <c r="E71" s="8">
        <v>346</v>
      </c>
      <c r="F71" s="8">
        <v>295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348</v>
      </c>
      <c r="K71" s="13">
        <f t="shared" si="12"/>
        <v>-2</v>
      </c>
      <c r="L71" s="13">
        <f>VLOOKUP(A:A,[1]TDSheet!$A:$P,16,0)</f>
        <v>0</v>
      </c>
      <c r="M71" s="13">
        <f>VLOOKUP(A:A,[1]TDSheet!$A:$V,22,0)</f>
        <v>100</v>
      </c>
      <c r="N71" s="13">
        <f>VLOOKUP(A:A,[1]TDSheet!$A:$X,24,0)</f>
        <v>90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69.2</v>
      </c>
      <c r="X71" s="15">
        <v>40</v>
      </c>
      <c r="Y71" s="16">
        <f t="shared" si="14"/>
        <v>7.5867052023121389</v>
      </c>
      <c r="Z71" s="13">
        <f t="shared" si="15"/>
        <v>4.2630057803468207</v>
      </c>
      <c r="AA71" s="13"/>
      <c r="AB71" s="13"/>
      <c r="AC71" s="13"/>
      <c r="AD71" s="13">
        <v>0</v>
      </c>
      <c r="AE71" s="13">
        <f>VLOOKUP(A:A,[1]TDSheet!$A:$AF,32,0)</f>
        <v>94.2</v>
      </c>
      <c r="AF71" s="13">
        <f>VLOOKUP(A:A,[1]TDSheet!$A:$AG,33,0)</f>
        <v>104</v>
      </c>
      <c r="AG71" s="13">
        <f>VLOOKUP(A:A,[1]TDSheet!$A:$W,23,0)</f>
        <v>80.8</v>
      </c>
      <c r="AH71" s="13">
        <f>VLOOKUP(A:A,[3]TDSheet!$A:$D,4,0)</f>
        <v>47</v>
      </c>
      <c r="AI71" s="18" t="s">
        <v>140</v>
      </c>
      <c r="AJ71" s="13">
        <f t="shared" si="16"/>
        <v>0</v>
      </c>
      <c r="AK71" s="13">
        <f t="shared" si="17"/>
        <v>0</v>
      </c>
      <c r="AL71" s="13">
        <f t="shared" si="18"/>
        <v>24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362</v>
      </c>
      <c r="D72" s="8">
        <v>1066</v>
      </c>
      <c r="E72" s="8">
        <v>564</v>
      </c>
      <c r="F72" s="8">
        <v>336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569</v>
      </c>
      <c r="K72" s="13">
        <f t="shared" ref="K72:K111" si="19">E72-J72</f>
        <v>-5</v>
      </c>
      <c r="L72" s="13">
        <f>VLOOKUP(A:A,[1]TDSheet!$A:$P,16,0)</f>
        <v>0</v>
      </c>
      <c r="M72" s="13">
        <f>VLOOKUP(A:A,[1]TDSheet!$A:$V,22,0)</f>
        <v>210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5">
        <v>120</v>
      </c>
      <c r="W72" s="13">
        <f t="shared" ref="W72:W111" si="20">(E72-AD72)/5</f>
        <v>112.8</v>
      </c>
      <c r="X72" s="15">
        <v>60</v>
      </c>
      <c r="Y72" s="16">
        <f t="shared" ref="Y72:Y111" si="21">(F72+L72+M72+N72+V72+X72)/W72</f>
        <v>7.5</v>
      </c>
      <c r="Z72" s="13">
        <f t="shared" ref="Z72:Z111" si="22">F72/W72</f>
        <v>2.978723404255319</v>
      </c>
      <c r="AA72" s="13"/>
      <c r="AB72" s="13"/>
      <c r="AC72" s="13"/>
      <c r="AD72" s="13">
        <v>0</v>
      </c>
      <c r="AE72" s="13">
        <f>VLOOKUP(A:A,[1]TDSheet!$A:$AF,32,0)</f>
        <v>131.19999999999999</v>
      </c>
      <c r="AF72" s="13">
        <f>VLOOKUP(A:A,[1]TDSheet!$A:$AG,33,0)</f>
        <v>148.6</v>
      </c>
      <c r="AG72" s="13">
        <f>VLOOKUP(A:A,[1]TDSheet!$A:$W,23,0)</f>
        <v>118.4</v>
      </c>
      <c r="AH72" s="13">
        <f>VLOOKUP(A:A,[3]TDSheet!$A:$D,4,0)</f>
        <v>142</v>
      </c>
      <c r="AI72" s="18" t="s">
        <v>140</v>
      </c>
      <c r="AJ72" s="13">
        <f t="shared" ref="AJ72:AJ111" si="23">T72*H72</f>
        <v>0</v>
      </c>
      <c r="AK72" s="13">
        <f t="shared" ref="AK72:AK111" si="24">V72*H72</f>
        <v>72</v>
      </c>
      <c r="AL72" s="13">
        <f t="shared" ref="AL72:AL111" si="25">X72*H72</f>
        <v>36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114.72199999999999</v>
      </c>
      <c r="D73" s="8">
        <v>383.27199999999999</v>
      </c>
      <c r="E73" s="8">
        <v>190.476</v>
      </c>
      <c r="F73" s="8">
        <v>171.517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196.571</v>
      </c>
      <c r="K73" s="13">
        <f t="shared" si="19"/>
        <v>-6.0949999999999989</v>
      </c>
      <c r="L73" s="13">
        <f>VLOOKUP(A:A,[1]TDSheet!$A:$P,16,0)</f>
        <v>40</v>
      </c>
      <c r="M73" s="13">
        <f>VLOOKUP(A:A,[1]TDSheet!$A:$V,22,0)</f>
        <v>20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5"/>
      <c r="W73" s="13">
        <f t="shared" si="20"/>
        <v>38.095199999999998</v>
      </c>
      <c r="X73" s="15"/>
      <c r="Y73" s="16">
        <f t="shared" si="21"/>
        <v>6.8648281148281152</v>
      </c>
      <c r="Z73" s="13">
        <f t="shared" si="22"/>
        <v>4.5023257523257527</v>
      </c>
      <c r="AA73" s="13"/>
      <c r="AB73" s="13"/>
      <c r="AC73" s="13"/>
      <c r="AD73" s="13">
        <v>0</v>
      </c>
      <c r="AE73" s="13">
        <f>VLOOKUP(A:A,[1]TDSheet!$A:$AF,32,0)</f>
        <v>44.8108</v>
      </c>
      <c r="AF73" s="13">
        <f>VLOOKUP(A:A,[1]TDSheet!$A:$AG,33,0)</f>
        <v>51.682000000000002</v>
      </c>
      <c r="AG73" s="13">
        <f>VLOOKUP(A:A,[1]TDSheet!$A:$W,23,0)</f>
        <v>47.747799999999998</v>
      </c>
      <c r="AH73" s="13">
        <f>VLOOKUP(A:A,[3]TDSheet!$A:$D,4,0)</f>
        <v>36.206000000000003</v>
      </c>
      <c r="AI73" s="20" t="s">
        <v>145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162</v>
      </c>
      <c r="D74" s="8">
        <v>2096</v>
      </c>
      <c r="E74" s="8">
        <v>871</v>
      </c>
      <c r="F74" s="8">
        <v>726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869</v>
      </c>
      <c r="K74" s="13">
        <f t="shared" si="19"/>
        <v>2</v>
      </c>
      <c r="L74" s="13">
        <f>VLOOKUP(A:A,[1]TDSheet!$A:$P,16,0)</f>
        <v>100</v>
      </c>
      <c r="M74" s="13">
        <f>VLOOKUP(A:A,[1]TDSheet!$A:$V,22,0)</f>
        <v>120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3"/>
      <c r="V74" s="15"/>
      <c r="W74" s="13">
        <f t="shared" si="20"/>
        <v>174.2</v>
      </c>
      <c r="X74" s="15">
        <v>80</v>
      </c>
      <c r="Y74" s="16">
        <f t="shared" si="21"/>
        <v>7.0378874856486799</v>
      </c>
      <c r="Z74" s="13">
        <f t="shared" si="22"/>
        <v>4.1676234213547652</v>
      </c>
      <c r="AA74" s="13"/>
      <c r="AB74" s="13"/>
      <c r="AC74" s="13"/>
      <c r="AD74" s="13">
        <v>0</v>
      </c>
      <c r="AE74" s="13">
        <f>VLOOKUP(A:A,[1]TDSheet!$A:$AF,32,0)</f>
        <v>202.6</v>
      </c>
      <c r="AF74" s="13">
        <f>VLOOKUP(A:A,[1]TDSheet!$A:$AG,33,0)</f>
        <v>181.4</v>
      </c>
      <c r="AG74" s="13">
        <f>VLOOKUP(A:A,[1]TDSheet!$A:$W,23,0)</f>
        <v>195.2</v>
      </c>
      <c r="AH74" s="13">
        <f>VLOOKUP(A:A,[3]TDSheet!$A:$D,4,0)</f>
        <v>167</v>
      </c>
      <c r="AI74" s="20" t="s">
        <v>142</v>
      </c>
      <c r="AJ74" s="13">
        <f t="shared" si="23"/>
        <v>0</v>
      </c>
      <c r="AK74" s="13">
        <f t="shared" si="24"/>
        <v>0</v>
      </c>
      <c r="AL74" s="13">
        <f t="shared" si="25"/>
        <v>48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496</v>
      </c>
      <c r="D75" s="8">
        <v>2031</v>
      </c>
      <c r="E75" s="8">
        <v>981</v>
      </c>
      <c r="F75" s="8">
        <v>623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998</v>
      </c>
      <c r="K75" s="13">
        <f t="shared" si="19"/>
        <v>-17</v>
      </c>
      <c r="L75" s="13">
        <f>VLOOKUP(A:A,[1]TDSheet!$A:$P,16,0)</f>
        <v>100</v>
      </c>
      <c r="M75" s="13">
        <f>VLOOKUP(A:A,[1]TDSheet!$A:$V,22,0)</f>
        <v>220</v>
      </c>
      <c r="N75" s="13">
        <f>VLOOKUP(A:A,[1]TDSheet!$A:$X,24,0)</f>
        <v>220</v>
      </c>
      <c r="O75" s="13"/>
      <c r="P75" s="13"/>
      <c r="Q75" s="13"/>
      <c r="R75" s="13"/>
      <c r="S75" s="13"/>
      <c r="T75" s="13"/>
      <c r="U75" s="13"/>
      <c r="V75" s="15"/>
      <c r="W75" s="13">
        <f t="shared" si="20"/>
        <v>196.2</v>
      </c>
      <c r="X75" s="15">
        <v>200</v>
      </c>
      <c r="Y75" s="16">
        <f t="shared" si="21"/>
        <v>6.9469928644240575</v>
      </c>
      <c r="Z75" s="13">
        <f t="shared" si="22"/>
        <v>3.17533129459735</v>
      </c>
      <c r="AA75" s="13"/>
      <c r="AB75" s="13"/>
      <c r="AC75" s="13"/>
      <c r="AD75" s="13">
        <v>0</v>
      </c>
      <c r="AE75" s="13">
        <f>VLOOKUP(A:A,[1]TDSheet!$A:$AF,32,0)</f>
        <v>255</v>
      </c>
      <c r="AF75" s="13">
        <f>VLOOKUP(A:A,[1]TDSheet!$A:$AG,33,0)</f>
        <v>214.4</v>
      </c>
      <c r="AG75" s="13">
        <f>VLOOKUP(A:A,[1]TDSheet!$A:$W,23,0)</f>
        <v>210.2</v>
      </c>
      <c r="AH75" s="13">
        <f>VLOOKUP(A:A,[3]TDSheet!$A:$D,4,0)</f>
        <v>224</v>
      </c>
      <c r="AI75" s="13">
        <f>VLOOKUP(A:A,[1]TDSheet!$A:$AI,35,0)</f>
        <v>0</v>
      </c>
      <c r="AJ75" s="13">
        <f t="shared" si="23"/>
        <v>0</v>
      </c>
      <c r="AK75" s="13">
        <f t="shared" si="24"/>
        <v>0</v>
      </c>
      <c r="AL75" s="13">
        <f t="shared" si="25"/>
        <v>120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46</v>
      </c>
      <c r="D76" s="8">
        <v>1213</v>
      </c>
      <c r="E76" s="8">
        <v>725</v>
      </c>
      <c r="F76" s="8">
        <v>529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932</v>
      </c>
      <c r="K76" s="13">
        <f t="shared" si="19"/>
        <v>-207</v>
      </c>
      <c r="L76" s="13">
        <f>VLOOKUP(A:A,[1]TDSheet!$A:$P,16,0)</f>
        <v>200</v>
      </c>
      <c r="M76" s="13">
        <f>VLOOKUP(A:A,[1]TDSheet!$A:$V,22,0)</f>
        <v>150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5">
        <v>150</v>
      </c>
      <c r="W76" s="13">
        <f t="shared" si="20"/>
        <v>145</v>
      </c>
      <c r="X76" s="15">
        <v>150</v>
      </c>
      <c r="Y76" s="16">
        <f t="shared" si="21"/>
        <v>9.1655172413793107</v>
      </c>
      <c r="Z76" s="13">
        <f t="shared" si="22"/>
        <v>3.6482758620689655</v>
      </c>
      <c r="AA76" s="13"/>
      <c r="AB76" s="13"/>
      <c r="AC76" s="13"/>
      <c r="AD76" s="13">
        <v>0</v>
      </c>
      <c r="AE76" s="13">
        <f>VLOOKUP(A:A,[1]TDSheet!$A:$AF,32,0)</f>
        <v>95</v>
      </c>
      <c r="AF76" s="13">
        <f>VLOOKUP(A:A,[1]TDSheet!$A:$AG,33,0)</f>
        <v>155.6</v>
      </c>
      <c r="AG76" s="13">
        <f>VLOOKUP(A:A,[1]TDSheet!$A:$W,23,0)</f>
        <v>123.2</v>
      </c>
      <c r="AH76" s="13">
        <f>VLOOKUP(A:A,[3]TDSheet!$A:$D,4,0)</f>
        <v>184</v>
      </c>
      <c r="AI76" s="13">
        <f>VLOOKUP(A:A,[1]TDSheet!$A:$AI,35,0)</f>
        <v>0</v>
      </c>
      <c r="AJ76" s="13">
        <f t="shared" si="23"/>
        <v>0</v>
      </c>
      <c r="AK76" s="13">
        <f t="shared" si="24"/>
        <v>60</v>
      </c>
      <c r="AL76" s="13">
        <f t="shared" si="25"/>
        <v>60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-4</v>
      </c>
      <c r="D77" s="8">
        <v>1402</v>
      </c>
      <c r="E77" s="8">
        <v>850</v>
      </c>
      <c r="F77" s="8">
        <v>364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1001</v>
      </c>
      <c r="K77" s="13">
        <f t="shared" si="19"/>
        <v>-151</v>
      </c>
      <c r="L77" s="13">
        <f>VLOOKUP(A:A,[1]TDSheet!$A:$P,16,0)</f>
        <v>200</v>
      </c>
      <c r="M77" s="13">
        <f>VLOOKUP(A:A,[1]TDSheet!$A:$V,22,0)</f>
        <v>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5">
        <v>300</v>
      </c>
      <c r="W77" s="13">
        <f t="shared" si="20"/>
        <v>170</v>
      </c>
      <c r="X77" s="15">
        <v>250</v>
      </c>
      <c r="Y77" s="16">
        <f t="shared" si="21"/>
        <v>6.552941176470588</v>
      </c>
      <c r="Z77" s="13">
        <f t="shared" si="22"/>
        <v>2.1411764705882352</v>
      </c>
      <c r="AA77" s="13"/>
      <c r="AB77" s="13"/>
      <c r="AC77" s="13"/>
      <c r="AD77" s="13">
        <v>0</v>
      </c>
      <c r="AE77" s="13">
        <f>VLOOKUP(A:A,[1]TDSheet!$A:$AF,32,0)</f>
        <v>152.4</v>
      </c>
      <c r="AF77" s="13">
        <f>VLOOKUP(A:A,[1]TDSheet!$A:$AG,33,0)</f>
        <v>221.6</v>
      </c>
      <c r="AG77" s="13">
        <f>VLOOKUP(A:A,[1]TDSheet!$A:$W,23,0)</f>
        <v>92</v>
      </c>
      <c r="AH77" s="13">
        <f>VLOOKUP(A:A,[3]TDSheet!$A:$D,4,0)</f>
        <v>246</v>
      </c>
      <c r="AI77" s="13">
        <f>VLOOKUP(A:A,[1]TDSheet!$A:$AI,35,0)</f>
        <v>0</v>
      </c>
      <c r="AJ77" s="13">
        <f t="shared" si="23"/>
        <v>0</v>
      </c>
      <c r="AK77" s="13">
        <f t="shared" si="24"/>
        <v>99</v>
      </c>
      <c r="AL77" s="13">
        <f t="shared" si="25"/>
        <v>82.5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172</v>
      </c>
      <c r="D78" s="8">
        <v>845</v>
      </c>
      <c r="E78" s="8">
        <v>726</v>
      </c>
      <c r="F78" s="8">
        <v>282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790</v>
      </c>
      <c r="K78" s="13">
        <f t="shared" si="19"/>
        <v>-64</v>
      </c>
      <c r="L78" s="13">
        <f>VLOOKUP(A:A,[1]TDSheet!$A:$P,16,0)</f>
        <v>150</v>
      </c>
      <c r="M78" s="13">
        <f>VLOOKUP(A:A,[1]TDSheet!$A:$V,22,0)</f>
        <v>140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5">
        <v>180</v>
      </c>
      <c r="W78" s="13">
        <f t="shared" si="20"/>
        <v>145.19999999999999</v>
      </c>
      <c r="X78" s="15">
        <v>170</v>
      </c>
      <c r="Y78" s="16">
        <f t="shared" si="21"/>
        <v>7.1763085399449045</v>
      </c>
      <c r="Z78" s="13">
        <f t="shared" si="22"/>
        <v>1.9421487603305787</v>
      </c>
      <c r="AA78" s="13"/>
      <c r="AB78" s="13"/>
      <c r="AC78" s="13"/>
      <c r="AD78" s="13">
        <v>0</v>
      </c>
      <c r="AE78" s="13">
        <f>VLOOKUP(A:A,[1]TDSheet!$A:$AF,32,0)</f>
        <v>116.2</v>
      </c>
      <c r="AF78" s="13">
        <f>VLOOKUP(A:A,[1]TDSheet!$A:$AG,33,0)</f>
        <v>152.80000000000001</v>
      </c>
      <c r="AG78" s="13">
        <f>VLOOKUP(A:A,[1]TDSheet!$A:$W,23,0)</f>
        <v>128.6</v>
      </c>
      <c r="AH78" s="13">
        <f>VLOOKUP(A:A,[3]TDSheet!$A:$D,4,0)</f>
        <v>163</v>
      </c>
      <c r="AI78" s="13">
        <f>VLOOKUP(A:A,[1]TDSheet!$A:$AI,35,0)</f>
        <v>0</v>
      </c>
      <c r="AJ78" s="13">
        <f t="shared" si="23"/>
        <v>0</v>
      </c>
      <c r="AK78" s="13">
        <f t="shared" si="24"/>
        <v>62.999999999999993</v>
      </c>
      <c r="AL78" s="13">
        <f t="shared" si="25"/>
        <v>59.499999999999993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255</v>
      </c>
      <c r="D79" s="8">
        <v>289</v>
      </c>
      <c r="E79" s="8">
        <v>269</v>
      </c>
      <c r="F79" s="8">
        <v>242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285</v>
      </c>
      <c r="K79" s="13">
        <f t="shared" si="19"/>
        <v>-16</v>
      </c>
      <c r="L79" s="13">
        <f>VLOOKUP(A:A,[1]TDSheet!$A:$P,16,0)</f>
        <v>60</v>
      </c>
      <c r="M79" s="13">
        <f>VLOOKUP(A:A,[1]TDSheet!$A:$V,22,0)</f>
        <v>20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5"/>
      <c r="W79" s="13">
        <f t="shared" si="20"/>
        <v>53.8</v>
      </c>
      <c r="X79" s="15">
        <v>20</v>
      </c>
      <c r="Y79" s="16">
        <f t="shared" si="21"/>
        <v>7.4721189591078074</v>
      </c>
      <c r="Z79" s="13">
        <f t="shared" si="22"/>
        <v>4.4981412639405205</v>
      </c>
      <c r="AA79" s="13"/>
      <c r="AB79" s="13"/>
      <c r="AC79" s="13"/>
      <c r="AD79" s="13">
        <v>0</v>
      </c>
      <c r="AE79" s="13">
        <f>VLOOKUP(A:A,[1]TDSheet!$A:$AF,32,0)</f>
        <v>80.599999999999994</v>
      </c>
      <c r="AF79" s="13">
        <f>VLOOKUP(A:A,[1]TDSheet!$A:$AG,33,0)</f>
        <v>71.599999999999994</v>
      </c>
      <c r="AG79" s="13">
        <f>VLOOKUP(A:A,[1]TDSheet!$A:$W,23,0)</f>
        <v>62.6</v>
      </c>
      <c r="AH79" s="13">
        <f>VLOOKUP(A:A,[3]TDSheet!$A:$D,4,0)</f>
        <v>27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6.6000000000000005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1367</v>
      </c>
      <c r="D80" s="8">
        <v>9486</v>
      </c>
      <c r="E80" s="8">
        <v>7747</v>
      </c>
      <c r="F80" s="8">
        <v>2986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7832</v>
      </c>
      <c r="K80" s="13">
        <f t="shared" si="19"/>
        <v>-85</v>
      </c>
      <c r="L80" s="13">
        <f>VLOOKUP(A:A,[1]TDSheet!$A:$P,16,0)</f>
        <v>800</v>
      </c>
      <c r="M80" s="13">
        <f>VLOOKUP(A:A,[1]TDSheet!$A:$V,22,0)</f>
        <v>1000</v>
      </c>
      <c r="N80" s="13">
        <f>VLOOKUP(A:A,[1]TDSheet!$A:$X,24,0)</f>
        <v>1000</v>
      </c>
      <c r="O80" s="13"/>
      <c r="P80" s="13"/>
      <c r="Q80" s="13"/>
      <c r="R80" s="13"/>
      <c r="S80" s="13"/>
      <c r="T80" s="13">
        <v>1026</v>
      </c>
      <c r="U80" s="13"/>
      <c r="V80" s="15"/>
      <c r="W80" s="13">
        <f t="shared" si="20"/>
        <v>989</v>
      </c>
      <c r="X80" s="15">
        <v>800</v>
      </c>
      <c r="Y80" s="16">
        <f t="shared" si="21"/>
        <v>6.6592517694641051</v>
      </c>
      <c r="Z80" s="13">
        <f t="shared" si="22"/>
        <v>3.0192113245702732</v>
      </c>
      <c r="AA80" s="13"/>
      <c r="AB80" s="13"/>
      <c r="AC80" s="13"/>
      <c r="AD80" s="13">
        <f>VLOOKUP(A:A,[4]TDSheet!$A:$D,4,0)</f>
        <v>2802</v>
      </c>
      <c r="AE80" s="13">
        <f>VLOOKUP(A:A,[1]TDSheet!$A:$AF,32,0)</f>
        <v>977.2</v>
      </c>
      <c r="AF80" s="13">
        <f>VLOOKUP(A:A,[1]TDSheet!$A:$AG,33,0)</f>
        <v>1025.2</v>
      </c>
      <c r="AG80" s="13">
        <f>VLOOKUP(A:A,[1]TDSheet!$A:$W,23,0)</f>
        <v>1059.2</v>
      </c>
      <c r="AH80" s="13">
        <f>VLOOKUP(A:A,[3]TDSheet!$A:$D,4,0)</f>
        <v>1178</v>
      </c>
      <c r="AI80" s="20" t="s">
        <v>142</v>
      </c>
      <c r="AJ80" s="13">
        <f t="shared" si="23"/>
        <v>359.09999999999997</v>
      </c>
      <c r="AK80" s="13">
        <f t="shared" si="24"/>
        <v>0</v>
      </c>
      <c r="AL80" s="13">
        <f t="shared" si="25"/>
        <v>280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4087</v>
      </c>
      <c r="D81" s="8">
        <v>26972</v>
      </c>
      <c r="E81" s="8">
        <v>9879</v>
      </c>
      <c r="F81" s="8">
        <v>6148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9953</v>
      </c>
      <c r="K81" s="13">
        <f t="shared" si="19"/>
        <v>-74</v>
      </c>
      <c r="L81" s="13">
        <f>VLOOKUP(A:A,[1]TDSheet!$A:$P,16,0)</f>
        <v>1200</v>
      </c>
      <c r="M81" s="13">
        <f>VLOOKUP(A:A,[1]TDSheet!$A:$V,22,0)</f>
        <v>1900</v>
      </c>
      <c r="N81" s="13">
        <f>VLOOKUP(A:A,[1]TDSheet!$A:$X,24,0)</f>
        <v>2000</v>
      </c>
      <c r="O81" s="13"/>
      <c r="P81" s="13"/>
      <c r="Q81" s="13"/>
      <c r="R81" s="13"/>
      <c r="S81" s="13"/>
      <c r="T81" s="13">
        <v>900</v>
      </c>
      <c r="U81" s="13"/>
      <c r="V81" s="15">
        <v>2500</v>
      </c>
      <c r="W81" s="13">
        <f t="shared" si="20"/>
        <v>1975.8</v>
      </c>
      <c r="X81" s="15">
        <v>2000</v>
      </c>
      <c r="Y81" s="16">
        <f t="shared" si="21"/>
        <v>7.9704423524648247</v>
      </c>
      <c r="Z81" s="13">
        <f t="shared" si="22"/>
        <v>3.1116509768195164</v>
      </c>
      <c r="AA81" s="13"/>
      <c r="AB81" s="13"/>
      <c r="AC81" s="13"/>
      <c r="AD81" s="13">
        <v>0</v>
      </c>
      <c r="AE81" s="13">
        <f>VLOOKUP(A:A,[1]TDSheet!$A:$AF,32,0)</f>
        <v>2348.4</v>
      </c>
      <c r="AF81" s="13">
        <f>VLOOKUP(A:A,[1]TDSheet!$A:$AG,33,0)</f>
        <v>2268.1999999999998</v>
      </c>
      <c r="AG81" s="13">
        <f>VLOOKUP(A:A,[1]TDSheet!$A:$W,23,0)</f>
        <v>2072.4</v>
      </c>
      <c r="AH81" s="13">
        <f>VLOOKUP(A:A,[3]TDSheet!$A:$D,4,0)</f>
        <v>2313</v>
      </c>
      <c r="AI81" s="18" t="s">
        <v>141</v>
      </c>
      <c r="AJ81" s="13">
        <f t="shared" si="23"/>
        <v>315</v>
      </c>
      <c r="AK81" s="13">
        <f t="shared" si="24"/>
        <v>875</v>
      </c>
      <c r="AL81" s="13">
        <f t="shared" si="25"/>
        <v>700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173</v>
      </c>
      <c r="D82" s="8">
        <v>958</v>
      </c>
      <c r="E82" s="8">
        <v>592</v>
      </c>
      <c r="F82" s="8">
        <v>525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631</v>
      </c>
      <c r="K82" s="13">
        <f t="shared" si="19"/>
        <v>-39</v>
      </c>
      <c r="L82" s="13">
        <f>VLOOKUP(A:A,[1]TDSheet!$A:$P,16,0)</f>
        <v>100</v>
      </c>
      <c r="M82" s="13">
        <f>VLOOKUP(A:A,[1]TDSheet!$A:$V,22,0)</f>
        <v>200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3"/>
      <c r="V82" s="15"/>
      <c r="W82" s="13">
        <f t="shared" si="20"/>
        <v>118.4</v>
      </c>
      <c r="X82" s="15"/>
      <c r="Y82" s="16">
        <f t="shared" si="21"/>
        <v>7.8125</v>
      </c>
      <c r="Z82" s="13">
        <f t="shared" si="22"/>
        <v>4.434121621621621</v>
      </c>
      <c r="AA82" s="13"/>
      <c r="AB82" s="13"/>
      <c r="AC82" s="13"/>
      <c r="AD82" s="13">
        <v>0</v>
      </c>
      <c r="AE82" s="13">
        <f>VLOOKUP(A:A,[1]TDSheet!$A:$AF,32,0)</f>
        <v>134</v>
      </c>
      <c r="AF82" s="13">
        <f>VLOOKUP(A:A,[1]TDSheet!$A:$AG,33,0)</f>
        <v>157.19999999999999</v>
      </c>
      <c r="AG82" s="13">
        <f>VLOOKUP(A:A,[1]TDSheet!$A:$W,23,0)</f>
        <v>148.6</v>
      </c>
      <c r="AH82" s="13">
        <f>VLOOKUP(A:A,[3]TDSheet!$A:$D,4,0)</f>
        <v>83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353.47300000000001</v>
      </c>
      <c r="D83" s="8">
        <v>937.09100000000001</v>
      </c>
      <c r="E83" s="8">
        <v>636.16399999999999</v>
      </c>
      <c r="F83" s="8">
        <v>629.95100000000002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643.851</v>
      </c>
      <c r="K83" s="13">
        <f t="shared" si="19"/>
        <v>-7.6870000000000118</v>
      </c>
      <c r="L83" s="13">
        <f>VLOOKUP(A:A,[1]TDSheet!$A:$P,16,0)</f>
        <v>0</v>
      </c>
      <c r="M83" s="13">
        <f>VLOOKUP(A:A,[1]TDSheet!$A:$V,22,0)</f>
        <v>120</v>
      </c>
      <c r="N83" s="13">
        <f>VLOOKUP(A:A,[1]TDSheet!$A:$X,24,0)</f>
        <v>100</v>
      </c>
      <c r="O83" s="13"/>
      <c r="P83" s="13"/>
      <c r="Q83" s="13"/>
      <c r="R83" s="13"/>
      <c r="S83" s="13"/>
      <c r="T83" s="13"/>
      <c r="U83" s="13"/>
      <c r="V83" s="15"/>
      <c r="W83" s="13">
        <f t="shared" si="20"/>
        <v>127.2328</v>
      </c>
      <c r="X83" s="15">
        <v>100</v>
      </c>
      <c r="Y83" s="16">
        <f t="shared" si="21"/>
        <v>7.4662429813695841</v>
      </c>
      <c r="Z83" s="13">
        <f t="shared" si="22"/>
        <v>4.9511682522116942</v>
      </c>
      <c r="AA83" s="13"/>
      <c r="AB83" s="13"/>
      <c r="AC83" s="13"/>
      <c r="AD83" s="13">
        <v>0</v>
      </c>
      <c r="AE83" s="13">
        <f>VLOOKUP(A:A,[1]TDSheet!$A:$AF,32,0)</f>
        <v>177.5086</v>
      </c>
      <c r="AF83" s="13">
        <f>VLOOKUP(A:A,[1]TDSheet!$A:$AG,33,0)</f>
        <v>180.15440000000001</v>
      </c>
      <c r="AG83" s="13">
        <f>VLOOKUP(A:A,[1]TDSheet!$A:$W,23,0)</f>
        <v>157.8554</v>
      </c>
      <c r="AH83" s="13">
        <f>VLOOKUP(A:A,[3]TDSheet!$A:$D,4,0)</f>
        <v>127.56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100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187</v>
      </c>
      <c r="D84" s="8">
        <v>386</v>
      </c>
      <c r="E84" s="8">
        <v>404</v>
      </c>
      <c r="F84" s="8">
        <v>156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415</v>
      </c>
      <c r="K84" s="13">
        <f t="shared" si="19"/>
        <v>-11</v>
      </c>
      <c r="L84" s="13">
        <f>VLOOKUP(A:A,[1]TDSheet!$A:$P,16,0)</f>
        <v>100</v>
      </c>
      <c r="M84" s="13">
        <f>VLOOKUP(A:A,[1]TDSheet!$A:$V,22,0)</f>
        <v>50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20"/>
        <v>80.8</v>
      </c>
      <c r="X84" s="15">
        <v>100</v>
      </c>
      <c r="Y84" s="16">
        <f t="shared" si="21"/>
        <v>6.8811881188118811</v>
      </c>
      <c r="Z84" s="13">
        <f t="shared" si="22"/>
        <v>1.9306930693069309</v>
      </c>
      <c r="AA84" s="13"/>
      <c r="AB84" s="13"/>
      <c r="AC84" s="13"/>
      <c r="AD84" s="13">
        <v>0</v>
      </c>
      <c r="AE84" s="13">
        <f>VLOOKUP(A:A,[1]TDSheet!$A:$AF,32,0)</f>
        <v>90</v>
      </c>
      <c r="AF84" s="13">
        <f>VLOOKUP(A:A,[1]TDSheet!$A:$AG,33,0)</f>
        <v>75.2</v>
      </c>
      <c r="AG84" s="13">
        <f>VLOOKUP(A:A,[1]TDSheet!$A:$W,23,0)</f>
        <v>73.599999999999994</v>
      </c>
      <c r="AH84" s="13">
        <f>VLOOKUP(A:A,[3]TDSheet!$A:$D,4,0)</f>
        <v>100</v>
      </c>
      <c r="AI84" s="13">
        <f>VLOOKUP(A:A,[1]TDSheet!$A:$AI,35,0)</f>
        <v>0</v>
      </c>
      <c r="AJ84" s="13">
        <f t="shared" si="23"/>
        <v>0</v>
      </c>
      <c r="AK84" s="13">
        <f t="shared" si="24"/>
        <v>40</v>
      </c>
      <c r="AL84" s="13">
        <f t="shared" si="25"/>
        <v>40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87.662999999999997</v>
      </c>
      <c r="D85" s="8">
        <v>59.276000000000003</v>
      </c>
      <c r="E85" s="8">
        <v>84.052999999999997</v>
      </c>
      <c r="F85" s="8">
        <v>61.444000000000003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82.01</v>
      </c>
      <c r="K85" s="13">
        <f t="shared" si="19"/>
        <v>2.0429999999999922</v>
      </c>
      <c r="L85" s="13">
        <f>VLOOKUP(A:A,[1]TDSheet!$A:$P,16,0)</f>
        <v>0</v>
      </c>
      <c r="M85" s="13">
        <f>VLOOKUP(A:A,[1]TDSheet!$A:$V,22,0)</f>
        <v>20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/>
      <c r="W85" s="13">
        <f t="shared" si="20"/>
        <v>16.810600000000001</v>
      </c>
      <c r="X85" s="15">
        <v>20</v>
      </c>
      <c r="Y85" s="16">
        <f t="shared" si="21"/>
        <v>7.224251365210046</v>
      </c>
      <c r="Z85" s="13">
        <f t="shared" si="22"/>
        <v>3.6550747742495804</v>
      </c>
      <c r="AA85" s="13"/>
      <c r="AB85" s="13"/>
      <c r="AC85" s="13"/>
      <c r="AD85" s="13">
        <v>0</v>
      </c>
      <c r="AE85" s="13">
        <f>VLOOKUP(A:A,[1]TDSheet!$A:$AF,32,0)</f>
        <v>18.344999999999999</v>
      </c>
      <c r="AF85" s="13">
        <f>VLOOKUP(A:A,[1]TDSheet!$A:$AG,33,0)</f>
        <v>18.098800000000001</v>
      </c>
      <c r="AG85" s="13">
        <f>VLOOKUP(A:A,[1]TDSheet!$A:$W,23,0)</f>
        <v>17.0274</v>
      </c>
      <c r="AH85" s="13">
        <f>VLOOKUP(A:A,[3]TDSheet!$A:$D,4,0)</f>
        <v>15.917999999999999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20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752</v>
      </c>
      <c r="D86" s="8">
        <v>863</v>
      </c>
      <c r="E86" s="8">
        <v>1082</v>
      </c>
      <c r="F86" s="8">
        <v>491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1114</v>
      </c>
      <c r="K86" s="13">
        <f t="shared" si="19"/>
        <v>-32</v>
      </c>
      <c r="L86" s="13">
        <f>VLOOKUP(A:A,[1]TDSheet!$A:$P,16,0)</f>
        <v>100</v>
      </c>
      <c r="M86" s="13">
        <f>VLOOKUP(A:A,[1]TDSheet!$A:$V,22,0)</f>
        <v>100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5">
        <v>400</v>
      </c>
      <c r="W86" s="13">
        <f t="shared" si="20"/>
        <v>216.4</v>
      </c>
      <c r="X86" s="15">
        <v>250</v>
      </c>
      <c r="Y86" s="16">
        <f t="shared" si="21"/>
        <v>6.6589648798521255</v>
      </c>
      <c r="Z86" s="13">
        <f t="shared" si="22"/>
        <v>2.2689463955637708</v>
      </c>
      <c r="AA86" s="13"/>
      <c r="AB86" s="13"/>
      <c r="AC86" s="13"/>
      <c r="AD86" s="13">
        <v>0</v>
      </c>
      <c r="AE86" s="13">
        <f>VLOOKUP(A:A,[1]TDSheet!$A:$AF,32,0)</f>
        <v>210.4</v>
      </c>
      <c r="AF86" s="13">
        <f>VLOOKUP(A:A,[1]TDSheet!$A:$AG,33,0)</f>
        <v>253</v>
      </c>
      <c r="AG86" s="13">
        <f>VLOOKUP(A:A,[1]TDSheet!$A:$W,23,0)</f>
        <v>188</v>
      </c>
      <c r="AH86" s="13">
        <f>VLOOKUP(A:A,[3]TDSheet!$A:$D,4,0)</f>
        <v>480</v>
      </c>
      <c r="AI86" s="13">
        <f>VLOOKUP(A:A,[1]TDSheet!$A:$AI,35,0)</f>
        <v>0</v>
      </c>
      <c r="AJ86" s="13">
        <f t="shared" si="23"/>
        <v>0</v>
      </c>
      <c r="AK86" s="13">
        <f t="shared" si="24"/>
        <v>80</v>
      </c>
      <c r="AL86" s="13">
        <f t="shared" si="25"/>
        <v>50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191</v>
      </c>
      <c r="D87" s="8">
        <v>553</v>
      </c>
      <c r="E87" s="8">
        <v>404</v>
      </c>
      <c r="F87" s="8">
        <v>339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402</v>
      </c>
      <c r="K87" s="13">
        <f t="shared" si="19"/>
        <v>2</v>
      </c>
      <c r="L87" s="13">
        <f>VLOOKUP(A:A,[1]TDSheet!$A:$P,16,0)</f>
        <v>0</v>
      </c>
      <c r="M87" s="13">
        <f>VLOOKUP(A:A,[1]TDSheet!$A:$V,22,0)</f>
        <v>100</v>
      </c>
      <c r="N87" s="13">
        <f>VLOOKUP(A:A,[1]TDSheet!$A:$X,24,0)</f>
        <v>100</v>
      </c>
      <c r="O87" s="13"/>
      <c r="P87" s="13"/>
      <c r="Q87" s="13"/>
      <c r="R87" s="13"/>
      <c r="S87" s="13"/>
      <c r="T87" s="13"/>
      <c r="U87" s="13"/>
      <c r="V87" s="15">
        <v>200</v>
      </c>
      <c r="W87" s="13">
        <f t="shared" si="20"/>
        <v>80.8</v>
      </c>
      <c r="X87" s="15">
        <v>150</v>
      </c>
      <c r="Y87" s="16">
        <f t="shared" si="21"/>
        <v>11.002475247524753</v>
      </c>
      <c r="Z87" s="13">
        <f t="shared" si="22"/>
        <v>4.1955445544554459</v>
      </c>
      <c r="AA87" s="13"/>
      <c r="AB87" s="13"/>
      <c r="AC87" s="13"/>
      <c r="AD87" s="13">
        <v>0</v>
      </c>
      <c r="AE87" s="13">
        <f>VLOOKUP(A:A,[1]TDSheet!$A:$AF,32,0)</f>
        <v>103.2</v>
      </c>
      <c r="AF87" s="13">
        <f>VLOOKUP(A:A,[1]TDSheet!$A:$AG,33,0)</f>
        <v>92.4</v>
      </c>
      <c r="AG87" s="13">
        <f>VLOOKUP(A:A,[1]TDSheet!$A:$W,23,0)</f>
        <v>100.2</v>
      </c>
      <c r="AH87" s="13">
        <f>VLOOKUP(A:A,[3]TDSheet!$A:$D,4,0)</f>
        <v>103</v>
      </c>
      <c r="AI87" s="18" t="s">
        <v>146</v>
      </c>
      <c r="AJ87" s="13">
        <f t="shared" si="23"/>
        <v>0</v>
      </c>
      <c r="AK87" s="13">
        <f t="shared" si="24"/>
        <v>60</v>
      </c>
      <c r="AL87" s="13">
        <f t="shared" si="25"/>
        <v>45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160.96899999999999</v>
      </c>
      <c r="D88" s="8">
        <v>660.13199999999995</v>
      </c>
      <c r="E88" s="8">
        <v>421.69400000000002</v>
      </c>
      <c r="F88" s="8">
        <v>385.81200000000001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440.721</v>
      </c>
      <c r="K88" s="13">
        <f t="shared" si="19"/>
        <v>-19.026999999999987</v>
      </c>
      <c r="L88" s="13">
        <f>VLOOKUP(A:A,[1]TDSheet!$A:$P,16,0)</f>
        <v>0</v>
      </c>
      <c r="M88" s="13">
        <f>VLOOKUP(A:A,[1]TDSheet!$A:$V,22,0)</f>
        <v>150</v>
      </c>
      <c r="N88" s="13">
        <f>VLOOKUP(A:A,[1]TDSheet!$A:$X,24,0)</f>
        <v>120</v>
      </c>
      <c r="O88" s="13"/>
      <c r="P88" s="13"/>
      <c r="Q88" s="13"/>
      <c r="R88" s="13"/>
      <c r="S88" s="13"/>
      <c r="T88" s="13"/>
      <c r="U88" s="13"/>
      <c r="V88" s="15"/>
      <c r="W88" s="13">
        <f t="shared" si="20"/>
        <v>84.338800000000006</v>
      </c>
      <c r="X88" s="15"/>
      <c r="Y88" s="16">
        <f t="shared" si="21"/>
        <v>7.7759228255559716</v>
      </c>
      <c r="Z88" s="13">
        <f t="shared" si="22"/>
        <v>4.5745493177517345</v>
      </c>
      <c r="AA88" s="13"/>
      <c r="AB88" s="13"/>
      <c r="AC88" s="13"/>
      <c r="AD88" s="13">
        <v>0</v>
      </c>
      <c r="AE88" s="13">
        <f>VLOOKUP(A:A,[1]TDSheet!$A:$AF,32,0)</f>
        <v>93.004400000000004</v>
      </c>
      <c r="AF88" s="13">
        <f>VLOOKUP(A:A,[1]TDSheet!$A:$AG,33,0)</f>
        <v>102.41980000000001</v>
      </c>
      <c r="AG88" s="13">
        <f>VLOOKUP(A:A,[1]TDSheet!$A:$W,23,0)</f>
        <v>104.6908</v>
      </c>
      <c r="AH88" s="13">
        <f>VLOOKUP(A:A,[3]TDSheet!$A:$D,4,0)</f>
        <v>73.201999999999998</v>
      </c>
      <c r="AI88" s="13">
        <v>0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2217.3319999999999</v>
      </c>
      <c r="D89" s="8">
        <v>5602.424</v>
      </c>
      <c r="E89" s="8">
        <v>4691.5889999999999</v>
      </c>
      <c r="F89" s="8">
        <v>3103.14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4751.335</v>
      </c>
      <c r="K89" s="13">
        <f t="shared" si="19"/>
        <v>-59.746000000000095</v>
      </c>
      <c r="L89" s="13">
        <f>VLOOKUP(A:A,[1]TDSheet!$A:$P,16,0)</f>
        <v>1000</v>
      </c>
      <c r="M89" s="13">
        <f>VLOOKUP(A:A,[1]TDSheet!$A:$V,22,0)</f>
        <v>700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938.31780000000003</v>
      </c>
      <c r="X89" s="15">
        <v>900</v>
      </c>
      <c r="Y89" s="16">
        <f t="shared" si="21"/>
        <v>7.1437843340497205</v>
      </c>
      <c r="Z89" s="13">
        <f t="shared" si="22"/>
        <v>3.3071311233784542</v>
      </c>
      <c r="AA89" s="13"/>
      <c r="AB89" s="13"/>
      <c r="AC89" s="13"/>
      <c r="AD89" s="13">
        <v>0</v>
      </c>
      <c r="AE89" s="13">
        <f>VLOOKUP(A:A,[1]TDSheet!$A:$AF,32,0)</f>
        <v>934.95759999999996</v>
      </c>
      <c r="AF89" s="13">
        <f>VLOOKUP(A:A,[1]TDSheet!$A:$AG,33,0)</f>
        <v>1056.9248</v>
      </c>
      <c r="AG89" s="13">
        <f>VLOOKUP(A:A,[1]TDSheet!$A:$W,23,0)</f>
        <v>1017.7314</v>
      </c>
      <c r="AH89" s="13">
        <f>VLOOKUP(A:A,[3]TDSheet!$A:$D,4,0)</f>
        <v>1130.97</v>
      </c>
      <c r="AI89" s="20" t="s">
        <v>142</v>
      </c>
      <c r="AJ89" s="13">
        <f t="shared" si="23"/>
        <v>0</v>
      </c>
      <c r="AK89" s="13">
        <f t="shared" si="24"/>
        <v>0</v>
      </c>
      <c r="AL89" s="13">
        <f t="shared" si="25"/>
        <v>900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1799.5</v>
      </c>
      <c r="D90" s="8">
        <v>9839.58</v>
      </c>
      <c r="E90" s="8">
        <v>5485.4219999999996</v>
      </c>
      <c r="F90" s="8">
        <v>3375.0210000000002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5549.32</v>
      </c>
      <c r="K90" s="13">
        <f t="shared" si="19"/>
        <v>-63.898000000000138</v>
      </c>
      <c r="L90" s="13">
        <f>VLOOKUP(A:A,[1]TDSheet!$A:$P,16,0)</f>
        <v>1200</v>
      </c>
      <c r="M90" s="13">
        <f>VLOOKUP(A:A,[1]TDSheet!$A:$V,22,0)</f>
        <v>1100</v>
      </c>
      <c r="N90" s="13">
        <f>VLOOKUP(A:A,[1]TDSheet!$A:$X,24,0)</f>
        <v>1000</v>
      </c>
      <c r="O90" s="13"/>
      <c r="P90" s="13"/>
      <c r="Q90" s="13"/>
      <c r="R90" s="13"/>
      <c r="S90" s="13"/>
      <c r="T90" s="13"/>
      <c r="U90" s="13"/>
      <c r="V90" s="15">
        <v>1700</v>
      </c>
      <c r="W90" s="13">
        <f t="shared" si="20"/>
        <v>1088.2552000000001</v>
      </c>
      <c r="X90" s="15">
        <v>1900</v>
      </c>
      <c r="Y90" s="16">
        <f t="shared" si="21"/>
        <v>9.4417384819296064</v>
      </c>
      <c r="Z90" s="13">
        <f t="shared" si="22"/>
        <v>3.1013139197497059</v>
      </c>
      <c r="AA90" s="13"/>
      <c r="AB90" s="13"/>
      <c r="AC90" s="13"/>
      <c r="AD90" s="13">
        <f>VLOOKUP(A:A,[4]TDSheet!$A:$D,4,0)</f>
        <v>44.146000000000001</v>
      </c>
      <c r="AE90" s="13">
        <f>VLOOKUP(A:A,[1]TDSheet!$A:$AF,32,0)</f>
        <v>1290.9919999999997</v>
      </c>
      <c r="AF90" s="13">
        <f>VLOOKUP(A:A,[1]TDSheet!$A:$AG,33,0)</f>
        <v>1163.0891999999999</v>
      </c>
      <c r="AG90" s="13">
        <f>VLOOKUP(A:A,[1]TDSheet!$A:$W,23,0)</f>
        <v>1170.7793999999999</v>
      </c>
      <c r="AH90" s="13">
        <f>VLOOKUP(A:A,[3]TDSheet!$A:$D,4,0)</f>
        <v>1381.9929999999999</v>
      </c>
      <c r="AI90" s="18" t="s">
        <v>141</v>
      </c>
      <c r="AJ90" s="13">
        <f t="shared" si="23"/>
        <v>0</v>
      </c>
      <c r="AK90" s="13">
        <f t="shared" si="24"/>
        <v>1700</v>
      </c>
      <c r="AL90" s="13">
        <f t="shared" si="25"/>
        <v>1900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4710.4939999999997</v>
      </c>
      <c r="D91" s="8">
        <v>8625.4449999999997</v>
      </c>
      <c r="E91" s="8">
        <v>9029.8080000000009</v>
      </c>
      <c r="F91" s="8">
        <v>4223.8649999999998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9207.6810000000005</v>
      </c>
      <c r="K91" s="13">
        <f t="shared" si="19"/>
        <v>-177.87299999999959</v>
      </c>
      <c r="L91" s="13">
        <f>VLOOKUP(A:A,[1]TDSheet!$A:$P,16,0)</f>
        <v>1600</v>
      </c>
      <c r="M91" s="13">
        <f>VLOOKUP(A:A,[1]TDSheet!$A:$V,22,0)</f>
        <v>2200</v>
      </c>
      <c r="N91" s="13">
        <f>VLOOKUP(A:A,[1]TDSheet!$A:$X,24,0)</f>
        <v>1700</v>
      </c>
      <c r="O91" s="13"/>
      <c r="P91" s="13"/>
      <c r="Q91" s="13"/>
      <c r="R91" s="13"/>
      <c r="S91" s="13"/>
      <c r="T91" s="13"/>
      <c r="U91" s="13"/>
      <c r="V91" s="15">
        <v>1000</v>
      </c>
      <c r="W91" s="13">
        <f t="shared" si="20"/>
        <v>1796.9154000000003</v>
      </c>
      <c r="X91" s="15">
        <v>1800</v>
      </c>
      <c r="Y91" s="16">
        <f t="shared" si="21"/>
        <v>6.9696464285408188</v>
      </c>
      <c r="Z91" s="13">
        <f t="shared" si="22"/>
        <v>2.3506198455419764</v>
      </c>
      <c r="AA91" s="13"/>
      <c r="AB91" s="13"/>
      <c r="AC91" s="13"/>
      <c r="AD91" s="13">
        <f>VLOOKUP(A:A,[4]TDSheet!$A:$D,4,0)</f>
        <v>45.231000000000002</v>
      </c>
      <c r="AE91" s="13">
        <f>VLOOKUP(A:A,[1]TDSheet!$A:$AF,32,0)</f>
        <v>1921.1471999999999</v>
      </c>
      <c r="AF91" s="13">
        <f>VLOOKUP(A:A,[1]TDSheet!$A:$AG,33,0)</f>
        <v>1921.4776000000002</v>
      </c>
      <c r="AG91" s="13">
        <f>VLOOKUP(A:A,[1]TDSheet!$A:$W,23,0)</f>
        <v>1820.1221999999998</v>
      </c>
      <c r="AH91" s="13">
        <f>VLOOKUP(A:A,[3]TDSheet!$A:$D,4,0)</f>
        <v>2077.047</v>
      </c>
      <c r="AI91" s="18" t="s">
        <v>139</v>
      </c>
      <c r="AJ91" s="13">
        <f t="shared" si="23"/>
        <v>0</v>
      </c>
      <c r="AK91" s="13">
        <f t="shared" si="24"/>
        <v>1000</v>
      </c>
      <c r="AL91" s="13">
        <f t="shared" si="25"/>
        <v>1800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131.52600000000001</v>
      </c>
      <c r="D92" s="8">
        <v>270.64800000000002</v>
      </c>
      <c r="E92" s="8">
        <v>215.179</v>
      </c>
      <c r="F92" s="8">
        <v>181.08799999999999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220.52500000000001</v>
      </c>
      <c r="K92" s="13">
        <f t="shared" si="19"/>
        <v>-5.3460000000000036</v>
      </c>
      <c r="L92" s="13">
        <f>VLOOKUP(A:A,[1]TDSheet!$A:$P,16,0)</f>
        <v>50</v>
      </c>
      <c r="M92" s="13">
        <f>VLOOKUP(A:A,[1]TDSheet!$A:$V,22,0)</f>
        <v>50</v>
      </c>
      <c r="N92" s="13">
        <f>VLOOKUP(A:A,[1]TDSheet!$A:$X,24,0)</f>
        <v>40</v>
      </c>
      <c r="O92" s="13"/>
      <c r="P92" s="13"/>
      <c r="Q92" s="13"/>
      <c r="R92" s="13"/>
      <c r="S92" s="13"/>
      <c r="T92" s="13"/>
      <c r="U92" s="13"/>
      <c r="V92" s="15"/>
      <c r="W92" s="13">
        <f t="shared" si="20"/>
        <v>43.035800000000002</v>
      </c>
      <c r="X92" s="15">
        <v>30</v>
      </c>
      <c r="Y92" s="16">
        <f t="shared" si="21"/>
        <v>8.1580451623996755</v>
      </c>
      <c r="Z92" s="13">
        <f t="shared" si="22"/>
        <v>4.2078455611374714</v>
      </c>
      <c r="AA92" s="13"/>
      <c r="AB92" s="13"/>
      <c r="AC92" s="13"/>
      <c r="AD92" s="13">
        <v>0</v>
      </c>
      <c r="AE92" s="13">
        <f>VLOOKUP(A:A,[1]TDSheet!$A:$AF,32,0)</f>
        <v>54.772199999999998</v>
      </c>
      <c r="AF92" s="13">
        <f>VLOOKUP(A:A,[1]TDSheet!$A:$AG,33,0)</f>
        <v>44.080399999999997</v>
      </c>
      <c r="AG92" s="13">
        <f>VLOOKUP(A:A,[1]TDSheet!$A:$W,23,0)</f>
        <v>46.436799999999998</v>
      </c>
      <c r="AH92" s="13">
        <f>VLOOKUP(A:A,[3]TDSheet!$A:$D,4,0)</f>
        <v>51.616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30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90</v>
      </c>
      <c r="D93" s="8">
        <v>247</v>
      </c>
      <c r="E93" s="8">
        <v>100</v>
      </c>
      <c r="F93" s="8">
        <v>141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101</v>
      </c>
      <c r="K93" s="13">
        <f t="shared" si="19"/>
        <v>-1</v>
      </c>
      <c r="L93" s="13">
        <f>VLOOKUP(A:A,[1]TDSheet!$A:$P,16,0)</f>
        <v>0</v>
      </c>
      <c r="M93" s="13">
        <f>VLOOKUP(A:A,[1]TDSheet!$A:$V,22,0)</f>
        <v>0</v>
      </c>
      <c r="N93" s="13">
        <f>VLOOKUP(A:A,[1]TDSheet!$A:$X,24,0)</f>
        <v>20</v>
      </c>
      <c r="O93" s="13"/>
      <c r="P93" s="13"/>
      <c r="Q93" s="13"/>
      <c r="R93" s="13"/>
      <c r="S93" s="13"/>
      <c r="T93" s="13"/>
      <c r="U93" s="13"/>
      <c r="V93" s="15"/>
      <c r="W93" s="13">
        <f t="shared" si="20"/>
        <v>20</v>
      </c>
      <c r="X93" s="15"/>
      <c r="Y93" s="16">
        <f t="shared" si="21"/>
        <v>8.0500000000000007</v>
      </c>
      <c r="Z93" s="13">
        <f t="shared" si="22"/>
        <v>7.05</v>
      </c>
      <c r="AA93" s="13"/>
      <c r="AB93" s="13"/>
      <c r="AC93" s="13"/>
      <c r="AD93" s="13">
        <v>0</v>
      </c>
      <c r="AE93" s="13">
        <f>VLOOKUP(A:A,[1]TDSheet!$A:$AF,32,0)</f>
        <v>38</v>
      </c>
      <c r="AF93" s="13">
        <f>VLOOKUP(A:A,[1]TDSheet!$A:$AG,33,0)</f>
        <v>37</v>
      </c>
      <c r="AG93" s="13">
        <f>VLOOKUP(A:A,[1]TDSheet!$A:$W,23,0)</f>
        <v>24.4</v>
      </c>
      <c r="AH93" s="13">
        <f>VLOOKUP(A:A,[3]TDSheet!$A:$D,4,0)</f>
        <v>25</v>
      </c>
      <c r="AI93" s="13">
        <v>0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21.475999999999999</v>
      </c>
      <c r="D94" s="8">
        <v>17.5</v>
      </c>
      <c r="E94" s="8">
        <v>15.932</v>
      </c>
      <c r="F94" s="8">
        <v>23.044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17.600000000000001</v>
      </c>
      <c r="K94" s="13">
        <f t="shared" si="19"/>
        <v>-1.668000000000001</v>
      </c>
      <c r="L94" s="13">
        <f>VLOOKUP(A:A,[1]TDSheet!$A:$P,16,0)</f>
        <v>10</v>
      </c>
      <c r="M94" s="13">
        <f>VLOOKUP(A:A,[1]TDSheet!$A:$V,22,0)</f>
        <v>0</v>
      </c>
      <c r="N94" s="13">
        <f>VLOOKUP(A:A,[1]TDSheet!$A:$X,24,0)</f>
        <v>10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3.1863999999999999</v>
      </c>
      <c r="X94" s="15"/>
      <c r="Y94" s="16">
        <f t="shared" si="21"/>
        <v>13.508661812703991</v>
      </c>
      <c r="Z94" s="13">
        <f t="shared" si="22"/>
        <v>7.2319859402460462</v>
      </c>
      <c r="AA94" s="13"/>
      <c r="AB94" s="13"/>
      <c r="AC94" s="13"/>
      <c r="AD94" s="13">
        <v>0</v>
      </c>
      <c r="AE94" s="13">
        <f>VLOOKUP(A:A,[1]TDSheet!$A:$AF,32,0)</f>
        <v>3.9554</v>
      </c>
      <c r="AF94" s="13">
        <f>VLOOKUP(A:A,[1]TDSheet!$A:$AG,33,0)</f>
        <v>5.9926000000000004</v>
      </c>
      <c r="AG94" s="13">
        <f>VLOOKUP(A:A,[1]TDSheet!$A:$W,23,0)</f>
        <v>5.1351999999999993</v>
      </c>
      <c r="AH94" s="13">
        <f>VLOOKUP(A:A,[3]TDSheet!$A:$D,4,0)</f>
        <v>1.417</v>
      </c>
      <c r="AI94" s="13">
        <f>VLOOKUP(A:A,[1]TDSheet!$A:$AI,35,0)</f>
        <v>0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787</v>
      </c>
      <c r="D95" s="8">
        <v>4655</v>
      </c>
      <c r="E95" s="8">
        <v>2157</v>
      </c>
      <c r="F95" s="8">
        <v>826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2178</v>
      </c>
      <c r="K95" s="13">
        <f t="shared" si="19"/>
        <v>-21</v>
      </c>
      <c r="L95" s="13">
        <f>VLOOKUP(A:A,[1]TDSheet!$A:$P,16,0)</f>
        <v>250</v>
      </c>
      <c r="M95" s="13">
        <f>VLOOKUP(A:A,[1]TDSheet!$A:$V,22,0)</f>
        <v>300</v>
      </c>
      <c r="N95" s="13">
        <f>VLOOKUP(A:A,[1]TDSheet!$A:$X,24,0)</f>
        <v>300</v>
      </c>
      <c r="O95" s="13"/>
      <c r="P95" s="13"/>
      <c r="Q95" s="13"/>
      <c r="R95" s="13"/>
      <c r="S95" s="13"/>
      <c r="T95" s="13">
        <v>720</v>
      </c>
      <c r="U95" s="13"/>
      <c r="V95" s="15"/>
      <c r="W95" s="13">
        <f t="shared" si="20"/>
        <v>270.60000000000002</v>
      </c>
      <c r="X95" s="15">
        <v>300</v>
      </c>
      <c r="Y95" s="16">
        <f t="shared" si="21"/>
        <v>7.3022912047302286</v>
      </c>
      <c r="Z95" s="13">
        <f t="shared" si="22"/>
        <v>3.0524759793052474</v>
      </c>
      <c r="AA95" s="13"/>
      <c r="AB95" s="13"/>
      <c r="AC95" s="13"/>
      <c r="AD95" s="13">
        <f>VLOOKUP(A:A,[4]TDSheet!$A:$D,4,0)</f>
        <v>804</v>
      </c>
      <c r="AE95" s="13">
        <f>VLOOKUP(A:A,[1]TDSheet!$A:$AF,32,0)</f>
        <v>354.6</v>
      </c>
      <c r="AF95" s="13">
        <f>VLOOKUP(A:A,[1]TDSheet!$A:$AG,33,0)</f>
        <v>324.2</v>
      </c>
      <c r="AG95" s="13">
        <f>VLOOKUP(A:A,[1]TDSheet!$A:$W,23,0)</f>
        <v>282.60000000000002</v>
      </c>
      <c r="AH95" s="13">
        <f>VLOOKUP(A:A,[3]TDSheet!$A:$D,4,0)</f>
        <v>274</v>
      </c>
      <c r="AI95" s="13">
        <v>0</v>
      </c>
      <c r="AJ95" s="13">
        <f t="shared" si="23"/>
        <v>216</v>
      </c>
      <c r="AK95" s="13">
        <f t="shared" si="24"/>
        <v>0</v>
      </c>
      <c r="AL95" s="13">
        <f t="shared" si="25"/>
        <v>90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368.09100000000001</v>
      </c>
      <c r="D96" s="8">
        <v>1978.9090000000001</v>
      </c>
      <c r="E96" s="8">
        <v>837</v>
      </c>
      <c r="F96" s="8">
        <v>440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850</v>
      </c>
      <c r="K96" s="13">
        <f t="shared" si="19"/>
        <v>-13</v>
      </c>
      <c r="L96" s="13">
        <f>VLOOKUP(A:A,[1]TDSheet!$A:$P,16,0)</f>
        <v>250</v>
      </c>
      <c r="M96" s="13">
        <f>VLOOKUP(A:A,[1]TDSheet!$A:$V,22,0)</f>
        <v>170</v>
      </c>
      <c r="N96" s="13">
        <f>VLOOKUP(A:A,[1]TDSheet!$A:$X,24,0)</f>
        <v>170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167.4</v>
      </c>
      <c r="X96" s="15">
        <v>200</v>
      </c>
      <c r="Y96" s="16">
        <f t="shared" si="21"/>
        <v>7.3476702508960567</v>
      </c>
      <c r="Z96" s="13">
        <f t="shared" si="22"/>
        <v>2.6284348864994027</v>
      </c>
      <c r="AA96" s="13"/>
      <c r="AB96" s="13"/>
      <c r="AC96" s="13"/>
      <c r="AD96" s="13">
        <v>0</v>
      </c>
      <c r="AE96" s="13">
        <f>VLOOKUP(A:A,[1]TDSheet!$A:$AF,32,0)</f>
        <v>176.2</v>
      </c>
      <c r="AF96" s="13">
        <f>VLOOKUP(A:A,[1]TDSheet!$A:$AG,33,0)</f>
        <v>172.2</v>
      </c>
      <c r="AG96" s="13">
        <f>VLOOKUP(A:A,[1]TDSheet!$A:$W,23,0)</f>
        <v>174.6</v>
      </c>
      <c r="AH96" s="13">
        <f>VLOOKUP(A:A,[3]TDSheet!$A:$D,4,0)</f>
        <v>183</v>
      </c>
      <c r="AI96" s="13">
        <v>0</v>
      </c>
      <c r="AJ96" s="13">
        <f t="shared" si="23"/>
        <v>0</v>
      </c>
      <c r="AK96" s="13">
        <f t="shared" si="24"/>
        <v>0</v>
      </c>
      <c r="AL96" s="13">
        <f t="shared" si="25"/>
        <v>60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563</v>
      </c>
      <c r="D97" s="8">
        <v>3148</v>
      </c>
      <c r="E97" s="8">
        <v>1689</v>
      </c>
      <c r="F97" s="8">
        <v>509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1720</v>
      </c>
      <c r="K97" s="13">
        <f t="shared" si="19"/>
        <v>-31</v>
      </c>
      <c r="L97" s="13">
        <f>VLOOKUP(A:A,[1]TDSheet!$A:$P,16,0)</f>
        <v>300</v>
      </c>
      <c r="M97" s="13">
        <f>VLOOKUP(A:A,[1]TDSheet!$A:$V,22,0)</f>
        <v>300</v>
      </c>
      <c r="N97" s="13">
        <f>VLOOKUP(A:A,[1]TDSheet!$A:$X,24,0)</f>
        <v>220</v>
      </c>
      <c r="O97" s="13"/>
      <c r="P97" s="13"/>
      <c r="Q97" s="13"/>
      <c r="R97" s="13"/>
      <c r="S97" s="13"/>
      <c r="T97" s="13">
        <v>300</v>
      </c>
      <c r="U97" s="13"/>
      <c r="V97" s="15">
        <v>150</v>
      </c>
      <c r="W97" s="13">
        <f t="shared" si="20"/>
        <v>247.8</v>
      </c>
      <c r="X97" s="15">
        <v>330</v>
      </c>
      <c r="Y97" s="16">
        <f t="shared" si="21"/>
        <v>7.3002421307506049</v>
      </c>
      <c r="Z97" s="13">
        <f t="shared" si="22"/>
        <v>2.0540758676351896</v>
      </c>
      <c r="AA97" s="13"/>
      <c r="AB97" s="13"/>
      <c r="AC97" s="13"/>
      <c r="AD97" s="13">
        <f>VLOOKUP(A:A,[4]TDSheet!$A:$D,4,0)</f>
        <v>450</v>
      </c>
      <c r="AE97" s="13">
        <f>VLOOKUP(A:A,[1]TDSheet!$A:$AF,32,0)</f>
        <v>256.60000000000002</v>
      </c>
      <c r="AF97" s="13">
        <f>VLOOKUP(A:A,[1]TDSheet!$A:$AG,33,0)</f>
        <v>246.4</v>
      </c>
      <c r="AG97" s="13">
        <f>VLOOKUP(A:A,[1]TDSheet!$A:$W,23,0)</f>
        <v>240.4</v>
      </c>
      <c r="AH97" s="13">
        <f>VLOOKUP(A:A,[3]TDSheet!$A:$D,4,0)</f>
        <v>298</v>
      </c>
      <c r="AI97" s="13">
        <v>0</v>
      </c>
      <c r="AJ97" s="13">
        <f t="shared" si="23"/>
        <v>90</v>
      </c>
      <c r="AK97" s="13">
        <f t="shared" si="24"/>
        <v>45</v>
      </c>
      <c r="AL97" s="13">
        <f t="shared" si="25"/>
        <v>99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243</v>
      </c>
      <c r="D98" s="8">
        <v>1709</v>
      </c>
      <c r="E98" s="8">
        <v>822</v>
      </c>
      <c r="F98" s="8">
        <v>371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879</v>
      </c>
      <c r="K98" s="13">
        <f t="shared" si="19"/>
        <v>-57</v>
      </c>
      <c r="L98" s="13">
        <f>VLOOKUP(A:A,[1]TDSheet!$A:$P,16,0)</f>
        <v>200</v>
      </c>
      <c r="M98" s="13">
        <f>VLOOKUP(A:A,[1]TDSheet!$A:$V,22,0)</f>
        <v>200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>
        <v>100</v>
      </c>
      <c r="W98" s="13">
        <f t="shared" si="20"/>
        <v>164.4</v>
      </c>
      <c r="X98" s="15">
        <v>200</v>
      </c>
      <c r="Y98" s="16">
        <f t="shared" si="21"/>
        <v>7.4270072992700724</v>
      </c>
      <c r="Z98" s="13">
        <f t="shared" si="22"/>
        <v>2.2566909975669098</v>
      </c>
      <c r="AA98" s="13"/>
      <c r="AB98" s="13"/>
      <c r="AC98" s="13"/>
      <c r="AD98" s="13">
        <v>0</v>
      </c>
      <c r="AE98" s="13">
        <f>VLOOKUP(A:A,[1]TDSheet!$A:$AF,32,0)</f>
        <v>156.19999999999999</v>
      </c>
      <c r="AF98" s="13">
        <f>VLOOKUP(A:A,[1]TDSheet!$A:$AG,33,0)</f>
        <v>165</v>
      </c>
      <c r="AG98" s="13">
        <f>VLOOKUP(A:A,[1]TDSheet!$A:$W,23,0)</f>
        <v>167.8</v>
      </c>
      <c r="AH98" s="13">
        <f>VLOOKUP(A:A,[3]TDSheet!$A:$D,4,0)</f>
        <v>192</v>
      </c>
      <c r="AI98" s="13">
        <v>0</v>
      </c>
      <c r="AJ98" s="13">
        <f t="shared" si="23"/>
        <v>0</v>
      </c>
      <c r="AK98" s="13">
        <f t="shared" si="24"/>
        <v>30</v>
      </c>
      <c r="AL98" s="13">
        <f t="shared" si="25"/>
        <v>60</v>
      </c>
      <c r="AM98" s="13"/>
      <c r="AN98" s="13"/>
      <c r="AO98" s="13"/>
    </row>
    <row r="99" spans="1:41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558</v>
      </c>
      <c r="E99" s="8">
        <v>558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558</v>
      </c>
      <c r="K99" s="13">
        <f t="shared" si="19"/>
        <v>0</v>
      </c>
      <c r="L99" s="13">
        <f>VLOOKUP(A:A,[1]TDSheet!$A:$P,16,0)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>
        <v>60</v>
      </c>
      <c r="U99" s="13"/>
      <c r="V99" s="15"/>
      <c r="W99" s="13">
        <f t="shared" si="20"/>
        <v>0</v>
      </c>
      <c r="X99" s="15"/>
      <c r="Y99" s="16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f>VLOOKUP(A:A,[4]TDSheet!$A:$D,4,0)</f>
        <v>558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v>0</v>
      </c>
      <c r="AJ99" s="13">
        <f t="shared" si="23"/>
        <v>19.8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7.6429999999999998</v>
      </c>
      <c r="D100" s="8"/>
      <c r="E100" s="8">
        <v>0</v>
      </c>
      <c r="F100" s="8">
        <v>7.6429999999999998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2.6</v>
      </c>
      <c r="K100" s="13">
        <f t="shared" si="19"/>
        <v>-2.6</v>
      </c>
      <c r="L100" s="13">
        <f>VLOOKUP(A:A,[1]TDSheet!$A:$P,16,0)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0</v>
      </c>
      <c r="X100" s="15"/>
      <c r="Y100" s="16" t="e">
        <f t="shared" si="21"/>
        <v>#DIV/0!</v>
      </c>
      <c r="Z100" s="13" t="e">
        <f t="shared" si="22"/>
        <v>#DIV/0!</v>
      </c>
      <c r="AA100" s="13"/>
      <c r="AB100" s="13"/>
      <c r="AC100" s="13"/>
      <c r="AD100" s="13">
        <v>0</v>
      </c>
      <c r="AE100" s="13">
        <f>VLOOKUP(A:A,[1]TDSheet!$A:$AF,32,0)</f>
        <v>0</v>
      </c>
      <c r="AF100" s="13">
        <f>VLOOKUP(A:A,[1]TDSheet!$A:$AG,33,0)</f>
        <v>1.1448</v>
      </c>
      <c r="AG100" s="13">
        <f>VLOOKUP(A:A,[1]TDSheet!$A:$W,23,0)</f>
        <v>0.57079999999999997</v>
      </c>
      <c r="AH100" s="13">
        <v>0</v>
      </c>
      <c r="AI100" s="13">
        <v>0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7</v>
      </c>
      <c r="D101" s="8"/>
      <c r="E101" s="8">
        <v>4</v>
      </c>
      <c r="F101" s="8">
        <v>2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8</v>
      </c>
      <c r="K101" s="13">
        <f t="shared" si="19"/>
        <v>-4</v>
      </c>
      <c r="L101" s="13">
        <f>VLOOKUP(A:A,[1]TDSheet!$A:$P,16,0)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0.8</v>
      </c>
      <c r="X101" s="15">
        <v>10</v>
      </c>
      <c r="Y101" s="16">
        <f t="shared" si="21"/>
        <v>15</v>
      </c>
      <c r="Z101" s="13">
        <f t="shared" si="22"/>
        <v>2.5</v>
      </c>
      <c r="AA101" s="13"/>
      <c r="AB101" s="13"/>
      <c r="AC101" s="13"/>
      <c r="AD101" s="13">
        <v>0</v>
      </c>
      <c r="AE101" s="13">
        <f>VLOOKUP(A:A,[1]TDSheet!$A:$AF,32,0)</f>
        <v>0.6</v>
      </c>
      <c r="AF101" s="13">
        <f>VLOOKUP(A:A,[1]TDSheet!$A:$AG,33,0)</f>
        <v>1</v>
      </c>
      <c r="AG101" s="13">
        <f>VLOOKUP(A:A,[1]TDSheet!$A:$W,23,0)</f>
        <v>0</v>
      </c>
      <c r="AH101" s="13">
        <f>VLOOKUP(A:A,[3]TDSheet!$A:$D,4,0)</f>
        <v>3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3</v>
      </c>
      <c r="AM101" s="13"/>
      <c r="AN101" s="13"/>
      <c r="AO101" s="13"/>
    </row>
    <row r="102" spans="1:41" s="1" customFormat="1" ht="11.1" customHeight="1" outlineLevel="1" x14ac:dyDescent="0.2">
      <c r="A102" s="7" t="s">
        <v>104</v>
      </c>
      <c r="B102" s="7" t="s">
        <v>12</v>
      </c>
      <c r="C102" s="8">
        <v>115</v>
      </c>
      <c r="D102" s="8">
        <v>960</v>
      </c>
      <c r="E102" s="8">
        <v>626</v>
      </c>
      <c r="F102" s="8">
        <v>212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641</v>
      </c>
      <c r="K102" s="13">
        <f t="shared" si="19"/>
        <v>-15</v>
      </c>
      <c r="L102" s="13">
        <f>VLOOKUP(A:A,[1]TDSheet!$A:$P,16,0)</f>
        <v>100</v>
      </c>
      <c r="M102" s="13">
        <f>VLOOKUP(A:A,[1]TDSheet!$A:$V,22,0)</f>
        <v>150</v>
      </c>
      <c r="N102" s="13">
        <f>VLOOKUP(A:A,[1]TDSheet!$A:$X,24,0)</f>
        <v>150</v>
      </c>
      <c r="O102" s="13"/>
      <c r="P102" s="13"/>
      <c r="Q102" s="13"/>
      <c r="R102" s="13"/>
      <c r="S102" s="13"/>
      <c r="T102" s="13"/>
      <c r="U102" s="13"/>
      <c r="V102" s="15">
        <v>100</v>
      </c>
      <c r="W102" s="13">
        <f t="shared" si="20"/>
        <v>125.2</v>
      </c>
      <c r="X102" s="15">
        <v>100</v>
      </c>
      <c r="Y102" s="16">
        <f t="shared" si="21"/>
        <v>6.4856230031948883</v>
      </c>
      <c r="Z102" s="13">
        <f t="shared" si="22"/>
        <v>1.6932907348242812</v>
      </c>
      <c r="AA102" s="13"/>
      <c r="AB102" s="13"/>
      <c r="AC102" s="13"/>
      <c r="AD102" s="13">
        <v>0</v>
      </c>
      <c r="AE102" s="13">
        <f>VLOOKUP(A:A,[1]TDSheet!$A:$AF,32,0)</f>
        <v>53</v>
      </c>
      <c r="AF102" s="13">
        <f>VLOOKUP(A:A,[1]TDSheet!$A:$AG,33,0)</f>
        <v>81</v>
      </c>
      <c r="AG102" s="13">
        <f>VLOOKUP(A:A,[1]TDSheet!$A:$W,23,0)</f>
        <v>133.80000000000001</v>
      </c>
      <c r="AH102" s="13">
        <f>VLOOKUP(A:A,[3]TDSheet!$A:$D,4,0)</f>
        <v>149</v>
      </c>
      <c r="AI102" s="13">
        <f>VLOOKUP(A:A,[1]TDSheet!$A:$AI,35,0)</f>
        <v>0</v>
      </c>
      <c r="AJ102" s="13">
        <f t="shared" si="23"/>
        <v>0</v>
      </c>
      <c r="AK102" s="13">
        <f t="shared" si="24"/>
        <v>12</v>
      </c>
      <c r="AL102" s="13">
        <f t="shared" si="25"/>
        <v>12</v>
      </c>
      <c r="AM102" s="13"/>
      <c r="AN102" s="13"/>
      <c r="AO102" s="13"/>
    </row>
    <row r="103" spans="1:41" s="1" customFormat="1" ht="21.95" customHeight="1" outlineLevel="1" x14ac:dyDescent="0.2">
      <c r="A103" s="7" t="s">
        <v>105</v>
      </c>
      <c r="B103" s="7" t="s">
        <v>12</v>
      </c>
      <c r="C103" s="8">
        <v>200</v>
      </c>
      <c r="D103" s="8">
        <v>683</v>
      </c>
      <c r="E103" s="8">
        <v>522</v>
      </c>
      <c r="F103" s="8">
        <v>104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592</v>
      </c>
      <c r="K103" s="13">
        <f t="shared" si="19"/>
        <v>-70</v>
      </c>
      <c r="L103" s="13">
        <f>VLOOKUP(A:A,[1]TDSheet!$A:$P,16,0)</f>
        <v>0</v>
      </c>
      <c r="M103" s="13">
        <f>VLOOKUP(A:A,[1]TDSheet!$A:$V,22,0)</f>
        <v>150</v>
      </c>
      <c r="N103" s="13">
        <f>VLOOKUP(A:A,[1]TDSheet!$A:$X,24,0)</f>
        <v>150</v>
      </c>
      <c r="O103" s="13"/>
      <c r="P103" s="13"/>
      <c r="Q103" s="13"/>
      <c r="R103" s="13"/>
      <c r="S103" s="13"/>
      <c r="T103" s="13"/>
      <c r="U103" s="13"/>
      <c r="V103" s="15">
        <v>100</v>
      </c>
      <c r="W103" s="13">
        <f t="shared" si="20"/>
        <v>104.4</v>
      </c>
      <c r="X103" s="15">
        <v>120</v>
      </c>
      <c r="Y103" s="16">
        <f t="shared" si="21"/>
        <v>5.9770114942528734</v>
      </c>
      <c r="Z103" s="13">
        <f t="shared" si="22"/>
        <v>0.99616858237547889</v>
      </c>
      <c r="AA103" s="13"/>
      <c r="AB103" s="13"/>
      <c r="AC103" s="13"/>
      <c r="AD103" s="13">
        <v>0</v>
      </c>
      <c r="AE103" s="13">
        <f>VLOOKUP(A:A,[1]TDSheet!$A:$AF,32,0)</f>
        <v>26.8</v>
      </c>
      <c r="AF103" s="13">
        <f>VLOOKUP(A:A,[1]TDSheet!$A:$AG,33,0)</f>
        <v>46</v>
      </c>
      <c r="AG103" s="13">
        <f>VLOOKUP(A:A,[1]TDSheet!$A:$W,23,0)</f>
        <v>94.2</v>
      </c>
      <c r="AH103" s="13">
        <f>VLOOKUP(A:A,[3]TDSheet!$A:$D,4,0)</f>
        <v>146</v>
      </c>
      <c r="AI103" s="13">
        <f>VLOOKUP(A:A,[1]TDSheet!$A:$AI,35,0)</f>
        <v>0</v>
      </c>
      <c r="AJ103" s="13">
        <f t="shared" si="23"/>
        <v>0</v>
      </c>
      <c r="AK103" s="13">
        <f t="shared" si="24"/>
        <v>7.0000000000000009</v>
      </c>
      <c r="AL103" s="13">
        <f t="shared" si="25"/>
        <v>8.4</v>
      </c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100</v>
      </c>
      <c r="D104" s="8">
        <v>346</v>
      </c>
      <c r="E104" s="8">
        <v>313</v>
      </c>
      <c r="F104" s="8">
        <v>40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414</v>
      </c>
      <c r="K104" s="13">
        <f t="shared" si="19"/>
        <v>-101</v>
      </c>
      <c r="L104" s="13">
        <f>VLOOKUP(A:A,[1]TDSheet!$A:$P,16,0)</f>
        <v>80</v>
      </c>
      <c r="M104" s="13">
        <f>VLOOKUP(A:A,[1]TDSheet!$A:$V,22,0)</f>
        <v>100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50</v>
      </c>
      <c r="W104" s="13">
        <f t="shared" si="20"/>
        <v>62.6</v>
      </c>
      <c r="X104" s="15">
        <v>70</v>
      </c>
      <c r="Y104" s="16">
        <f t="shared" si="21"/>
        <v>7.0287539936102235</v>
      </c>
      <c r="Z104" s="13">
        <f t="shared" si="22"/>
        <v>0.63897763578274758</v>
      </c>
      <c r="AA104" s="13"/>
      <c r="AB104" s="13"/>
      <c r="AC104" s="13"/>
      <c r="AD104" s="13">
        <v>0</v>
      </c>
      <c r="AE104" s="13">
        <f>VLOOKUP(A:A,[1]TDSheet!$A:$AF,32,0)</f>
        <v>26.8</v>
      </c>
      <c r="AF104" s="13">
        <f>VLOOKUP(A:A,[1]TDSheet!$A:$AG,33,0)</f>
        <v>31.2</v>
      </c>
      <c r="AG104" s="13">
        <f>VLOOKUP(A:A,[1]TDSheet!$A:$W,23,0)</f>
        <v>60.8</v>
      </c>
      <c r="AH104" s="13">
        <f>VLOOKUP(A:A,[3]TDSheet!$A:$D,4,0)</f>
        <v>66</v>
      </c>
      <c r="AI104" s="13">
        <v>0</v>
      </c>
      <c r="AJ104" s="13">
        <f t="shared" si="23"/>
        <v>0</v>
      </c>
      <c r="AK104" s="13">
        <f t="shared" si="24"/>
        <v>3.5000000000000004</v>
      </c>
      <c r="AL104" s="13">
        <f t="shared" si="25"/>
        <v>4.9000000000000004</v>
      </c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330</v>
      </c>
      <c r="D105" s="8">
        <v>1397</v>
      </c>
      <c r="E105" s="8">
        <v>1021</v>
      </c>
      <c r="F105" s="8">
        <v>476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1068</v>
      </c>
      <c r="K105" s="13">
        <f t="shared" si="19"/>
        <v>-47</v>
      </c>
      <c r="L105" s="13">
        <f>VLOOKUP(A:A,[1]TDSheet!$A:$P,16,0)</f>
        <v>250</v>
      </c>
      <c r="M105" s="13">
        <f>VLOOKUP(A:A,[1]TDSheet!$A:$V,22,0)</f>
        <v>200</v>
      </c>
      <c r="N105" s="13">
        <f>VLOOKUP(A:A,[1]TDSheet!$A:$X,24,0)</f>
        <v>200</v>
      </c>
      <c r="O105" s="13"/>
      <c r="P105" s="13"/>
      <c r="Q105" s="13"/>
      <c r="R105" s="13"/>
      <c r="S105" s="13"/>
      <c r="T105" s="13"/>
      <c r="U105" s="13"/>
      <c r="V105" s="15">
        <v>100</v>
      </c>
      <c r="W105" s="13">
        <f t="shared" si="20"/>
        <v>204.2</v>
      </c>
      <c r="X105" s="15">
        <v>150</v>
      </c>
      <c r="Y105" s="16">
        <f t="shared" si="21"/>
        <v>6.7384916748285999</v>
      </c>
      <c r="Z105" s="13">
        <f t="shared" si="22"/>
        <v>2.3310479921645446</v>
      </c>
      <c r="AA105" s="13"/>
      <c r="AB105" s="13"/>
      <c r="AC105" s="13"/>
      <c r="AD105" s="13">
        <v>0</v>
      </c>
      <c r="AE105" s="13">
        <f>VLOOKUP(A:A,[1]TDSheet!$A:$AF,32,0)</f>
        <v>103.4</v>
      </c>
      <c r="AF105" s="13">
        <f>VLOOKUP(A:A,[1]TDSheet!$A:$AG,33,0)</f>
        <v>148.4</v>
      </c>
      <c r="AG105" s="13">
        <f>VLOOKUP(A:A,[1]TDSheet!$A:$W,23,0)</f>
        <v>225</v>
      </c>
      <c r="AH105" s="13">
        <f>VLOOKUP(A:A,[3]TDSheet!$A:$D,4,0)</f>
        <v>241</v>
      </c>
      <c r="AI105" s="13">
        <f>VLOOKUP(A:A,[1]TDSheet!$A:$AI,35,0)</f>
        <v>0</v>
      </c>
      <c r="AJ105" s="13">
        <f t="shared" si="23"/>
        <v>0</v>
      </c>
      <c r="AK105" s="13">
        <f t="shared" si="24"/>
        <v>7.0000000000000009</v>
      </c>
      <c r="AL105" s="13">
        <f t="shared" si="25"/>
        <v>10.500000000000002</v>
      </c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263</v>
      </c>
      <c r="D106" s="8">
        <v>1602</v>
      </c>
      <c r="E106" s="8">
        <v>1113</v>
      </c>
      <c r="F106" s="8">
        <v>457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1169</v>
      </c>
      <c r="K106" s="13">
        <f t="shared" si="19"/>
        <v>-56</v>
      </c>
      <c r="L106" s="13">
        <f>VLOOKUP(A:A,[1]TDSheet!$A:$P,16,0)</f>
        <v>300</v>
      </c>
      <c r="M106" s="13">
        <f>VLOOKUP(A:A,[1]TDSheet!$A:$V,22,0)</f>
        <v>200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5">
        <v>100</v>
      </c>
      <c r="W106" s="13">
        <f t="shared" si="20"/>
        <v>222.6</v>
      </c>
      <c r="X106" s="15">
        <v>200</v>
      </c>
      <c r="Y106" s="16">
        <f t="shared" si="21"/>
        <v>6.5453728661275834</v>
      </c>
      <c r="Z106" s="13">
        <f t="shared" si="22"/>
        <v>2.0530098831985626</v>
      </c>
      <c r="AA106" s="13"/>
      <c r="AB106" s="13"/>
      <c r="AC106" s="13"/>
      <c r="AD106" s="13">
        <v>0</v>
      </c>
      <c r="AE106" s="13">
        <f>VLOOKUP(A:A,[1]TDSheet!$A:$AF,32,0)</f>
        <v>113.4</v>
      </c>
      <c r="AF106" s="13">
        <f>VLOOKUP(A:A,[1]TDSheet!$A:$AG,33,0)</f>
        <v>149.80000000000001</v>
      </c>
      <c r="AG106" s="13">
        <f>VLOOKUP(A:A,[1]TDSheet!$A:$W,23,0)</f>
        <v>235</v>
      </c>
      <c r="AH106" s="13">
        <f>VLOOKUP(A:A,[3]TDSheet!$A:$D,4,0)</f>
        <v>274</v>
      </c>
      <c r="AI106" s="13">
        <f>VLOOKUP(A:A,[1]TDSheet!$A:$AI,35,0)</f>
        <v>0</v>
      </c>
      <c r="AJ106" s="13">
        <f t="shared" si="23"/>
        <v>0</v>
      </c>
      <c r="AK106" s="13">
        <f t="shared" si="24"/>
        <v>7.0000000000000009</v>
      </c>
      <c r="AL106" s="13">
        <f t="shared" si="25"/>
        <v>14.000000000000002</v>
      </c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316</v>
      </c>
      <c r="D107" s="8">
        <v>1223</v>
      </c>
      <c r="E107" s="8">
        <v>923</v>
      </c>
      <c r="F107" s="8">
        <v>469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953</v>
      </c>
      <c r="K107" s="13">
        <f t="shared" si="19"/>
        <v>-30</v>
      </c>
      <c r="L107" s="13">
        <f>VLOOKUP(A:A,[1]TDSheet!$A:$P,16,0)</f>
        <v>200</v>
      </c>
      <c r="M107" s="13">
        <f>VLOOKUP(A:A,[1]TDSheet!$A:$V,22,0)</f>
        <v>200</v>
      </c>
      <c r="N107" s="13">
        <f>VLOOKUP(A:A,[1]TDSheet!$A:$X,24,0)</f>
        <v>200</v>
      </c>
      <c r="O107" s="13"/>
      <c r="P107" s="13"/>
      <c r="Q107" s="13"/>
      <c r="R107" s="13"/>
      <c r="S107" s="13"/>
      <c r="T107" s="13"/>
      <c r="U107" s="13"/>
      <c r="V107" s="15">
        <v>100</v>
      </c>
      <c r="W107" s="13">
        <f t="shared" si="20"/>
        <v>184.6</v>
      </c>
      <c r="X107" s="15">
        <v>100</v>
      </c>
      <c r="Y107" s="16">
        <f t="shared" si="21"/>
        <v>6.8743228602383537</v>
      </c>
      <c r="Z107" s="13">
        <f t="shared" si="22"/>
        <v>2.5406283856988083</v>
      </c>
      <c r="AA107" s="13"/>
      <c r="AB107" s="13"/>
      <c r="AC107" s="13"/>
      <c r="AD107" s="13">
        <v>0</v>
      </c>
      <c r="AE107" s="13">
        <f>VLOOKUP(A:A,[1]TDSheet!$A:$AF,32,0)</f>
        <v>78.599999999999994</v>
      </c>
      <c r="AF107" s="13">
        <f>VLOOKUP(A:A,[1]TDSheet!$A:$AG,33,0)</f>
        <v>112.6</v>
      </c>
      <c r="AG107" s="13">
        <f>VLOOKUP(A:A,[1]TDSheet!$A:$W,23,0)</f>
        <v>195.2</v>
      </c>
      <c r="AH107" s="13">
        <f>VLOOKUP(A:A,[3]TDSheet!$A:$D,4,0)</f>
        <v>207</v>
      </c>
      <c r="AI107" s="13">
        <f>VLOOKUP(A:A,[1]TDSheet!$A:$AI,35,0)</f>
        <v>0</v>
      </c>
      <c r="AJ107" s="13">
        <f t="shared" si="23"/>
        <v>0</v>
      </c>
      <c r="AK107" s="13">
        <f t="shared" si="24"/>
        <v>7.0000000000000009</v>
      </c>
      <c r="AL107" s="13">
        <f t="shared" si="25"/>
        <v>7.0000000000000009</v>
      </c>
      <c r="AM107" s="13"/>
      <c r="AN107" s="13"/>
      <c r="AO107" s="13"/>
    </row>
    <row r="108" spans="1:41" s="1" customFormat="1" ht="11.1" customHeight="1" outlineLevel="1" x14ac:dyDescent="0.2">
      <c r="A108" s="7" t="s">
        <v>110</v>
      </c>
      <c r="B108" s="7" t="s">
        <v>12</v>
      </c>
      <c r="C108" s="8"/>
      <c r="D108" s="8">
        <v>126</v>
      </c>
      <c r="E108" s="8">
        <v>54</v>
      </c>
      <c r="F108" s="8">
        <v>72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105</v>
      </c>
      <c r="K108" s="13">
        <f t="shared" si="19"/>
        <v>-51</v>
      </c>
      <c r="L108" s="13">
        <f>VLOOKUP(A:A,[1]TDSheet!$A:$P,16,0)</f>
        <v>100</v>
      </c>
      <c r="M108" s="13">
        <f>VLOOKUP(A:A,[1]TDSheet!$A:$V,22,0)</f>
        <v>100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10.8</v>
      </c>
      <c r="X108" s="15"/>
      <c r="Y108" s="16">
        <f t="shared" si="21"/>
        <v>29.814814814814813</v>
      </c>
      <c r="Z108" s="13">
        <f t="shared" si="22"/>
        <v>6.6666666666666661</v>
      </c>
      <c r="AA108" s="13"/>
      <c r="AB108" s="13"/>
      <c r="AC108" s="13"/>
      <c r="AD108" s="13">
        <v>0</v>
      </c>
      <c r="AE108" s="13">
        <f>VLOOKUP(A:A,[1]TDSheet!$A:$AF,32,0)</f>
        <v>33.799999999999997</v>
      </c>
      <c r="AF108" s="13">
        <f>VLOOKUP(A:A,[1]TDSheet!$A:$AG,33,0)</f>
        <v>13.8</v>
      </c>
      <c r="AG108" s="13">
        <f>VLOOKUP(A:A,[1]TDSheet!$A:$W,23,0)</f>
        <v>0</v>
      </c>
      <c r="AH108" s="13">
        <f>VLOOKUP(A:A,[3]TDSheet!$A:$D,4,0)</f>
        <v>54</v>
      </c>
      <c r="AI108" s="13">
        <f>VLOOKUP(A:A,[1]TDSheet!$A:$AI,35,0)</f>
        <v>0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  <c r="AO108" s="13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26</v>
      </c>
      <c r="D109" s="8">
        <v>372</v>
      </c>
      <c r="E109" s="8">
        <v>350</v>
      </c>
      <c r="F109" s="8">
        <v>-19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505</v>
      </c>
      <c r="K109" s="13">
        <f t="shared" si="19"/>
        <v>-155</v>
      </c>
      <c r="L109" s="13">
        <f>VLOOKUP(A:A,[1]TDSheet!$A:$P,16,0)</f>
        <v>150</v>
      </c>
      <c r="M109" s="13">
        <f>VLOOKUP(A:A,[1]TDSheet!$A:$V,22,0)</f>
        <v>100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5">
        <v>80</v>
      </c>
      <c r="W109" s="13">
        <f t="shared" si="20"/>
        <v>70</v>
      </c>
      <c r="X109" s="15">
        <v>80</v>
      </c>
      <c r="Y109" s="16">
        <f t="shared" si="21"/>
        <v>7.0142857142857142</v>
      </c>
      <c r="Z109" s="13">
        <f t="shared" si="22"/>
        <v>-0.27142857142857141</v>
      </c>
      <c r="AA109" s="13"/>
      <c r="AB109" s="13"/>
      <c r="AC109" s="13"/>
      <c r="AD109" s="13">
        <v>0</v>
      </c>
      <c r="AE109" s="13">
        <f>VLOOKUP(A:A,[1]TDSheet!$A:$AF,32,0)</f>
        <v>21.2</v>
      </c>
      <c r="AF109" s="13">
        <f>VLOOKUP(A:A,[1]TDSheet!$A:$AG,33,0)</f>
        <v>0.8</v>
      </c>
      <c r="AG109" s="13">
        <f>VLOOKUP(A:A,[1]TDSheet!$A:$W,23,0)</f>
        <v>53.8</v>
      </c>
      <c r="AH109" s="13">
        <f>VLOOKUP(A:A,[3]TDSheet!$A:$D,4,0)</f>
        <v>48</v>
      </c>
      <c r="AI109" s="13">
        <f>VLOOKUP(A:A,[1]TDSheet!$A:$AI,35,0)</f>
        <v>0</v>
      </c>
      <c r="AJ109" s="13">
        <f t="shared" si="23"/>
        <v>0</v>
      </c>
      <c r="AK109" s="13">
        <f t="shared" si="24"/>
        <v>4.4000000000000004</v>
      </c>
      <c r="AL109" s="13">
        <f t="shared" si="25"/>
        <v>4.4000000000000004</v>
      </c>
      <c r="AM109" s="13"/>
      <c r="AN109" s="13"/>
      <c r="AO109" s="13"/>
    </row>
    <row r="110" spans="1:41" s="1" customFormat="1" ht="21.95" customHeight="1" outlineLevel="1" x14ac:dyDescent="0.2">
      <c r="A110" s="7" t="s">
        <v>112</v>
      </c>
      <c r="B110" s="7" t="s">
        <v>12</v>
      </c>
      <c r="C110" s="8">
        <v>313</v>
      </c>
      <c r="D110" s="8">
        <v>1069</v>
      </c>
      <c r="E110" s="17">
        <v>648</v>
      </c>
      <c r="F110" s="17">
        <v>569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664</v>
      </c>
      <c r="K110" s="13">
        <f t="shared" si="19"/>
        <v>-16</v>
      </c>
      <c r="L110" s="13">
        <f>VLOOKUP(A:A,[1]TDSheet!$A:$P,16,0)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129.6</v>
      </c>
      <c r="X110" s="15"/>
      <c r="Y110" s="16">
        <f t="shared" si="21"/>
        <v>4.3904320987654319</v>
      </c>
      <c r="Z110" s="13">
        <f t="shared" si="22"/>
        <v>4.3904320987654319</v>
      </c>
      <c r="AA110" s="13"/>
      <c r="AB110" s="13"/>
      <c r="AC110" s="13"/>
      <c r="AD110" s="13">
        <v>0</v>
      </c>
      <c r="AE110" s="13">
        <f>VLOOKUP(A:A,[1]TDSheet!$A:$AF,32,0)</f>
        <v>135.19999999999999</v>
      </c>
      <c r="AF110" s="13">
        <f>VLOOKUP(A:A,[1]TDSheet!$A:$AG,33,0)</f>
        <v>146.80000000000001</v>
      </c>
      <c r="AG110" s="13">
        <f>VLOOKUP(A:A,[1]TDSheet!$A:$W,23,0)</f>
        <v>133.19999999999999</v>
      </c>
      <c r="AH110" s="13">
        <f>VLOOKUP(A:A,[3]TDSheet!$A:$D,4,0)</f>
        <v>160</v>
      </c>
      <c r="AI110" s="13">
        <f>VLOOKUP(A:A,[1]TDSheet!$A:$AI,35,0)</f>
        <v>0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113</v>
      </c>
      <c r="B111" s="7" t="s">
        <v>12</v>
      </c>
      <c r="C111" s="8">
        <v>300</v>
      </c>
      <c r="D111" s="8">
        <v>3532</v>
      </c>
      <c r="E111" s="17">
        <v>2693</v>
      </c>
      <c r="F111" s="17">
        <v>1123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2727</v>
      </c>
      <c r="K111" s="13">
        <f t="shared" si="19"/>
        <v>-34</v>
      </c>
      <c r="L111" s="13">
        <f>VLOOKUP(A:A,[1]TDSheet!$A:$P,16,0)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538.6</v>
      </c>
      <c r="X111" s="15"/>
      <c r="Y111" s="16">
        <f t="shared" si="21"/>
        <v>2.0850352766431488</v>
      </c>
      <c r="Z111" s="13">
        <f t="shared" si="22"/>
        <v>2.0850352766431488</v>
      </c>
      <c r="AA111" s="13"/>
      <c r="AB111" s="13"/>
      <c r="AC111" s="13"/>
      <c r="AD111" s="13">
        <v>0</v>
      </c>
      <c r="AE111" s="13">
        <f>VLOOKUP(A:A,[1]TDSheet!$A:$AF,32,0)</f>
        <v>618.4</v>
      </c>
      <c r="AF111" s="13">
        <f>VLOOKUP(A:A,[1]TDSheet!$A:$AG,33,0)</f>
        <v>622.6</v>
      </c>
      <c r="AG111" s="13">
        <f>VLOOKUP(A:A,[1]TDSheet!$A:$W,23,0)</f>
        <v>582</v>
      </c>
      <c r="AH111" s="13">
        <f>VLOOKUP(A:A,[3]TDSheet!$A:$D,4,0)</f>
        <v>721</v>
      </c>
      <c r="AI111" s="13">
        <f>VLOOKUP(A:A,[1]TDSheet!$A:$AI,35,0)</f>
        <v>0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2025-08-27T09:37:31Z</dcterms:modified>
</cp:coreProperties>
</file>