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8,08,25 Ост СЫР филиалы\"/>
    </mc:Choice>
  </mc:AlternateContent>
  <xr:revisionPtr revIDLastSave="0" documentId="13_ncr:1_{258427A2-0922-4656-BC68-D52D1DD2E3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AG45" i="1"/>
  <c r="AG34" i="1"/>
  <c r="Q30" i="1"/>
  <c r="Q18" i="1"/>
  <c r="Q13" i="1"/>
  <c r="P48" i="1"/>
  <c r="T48" i="1" s="1"/>
  <c r="P6" i="1"/>
  <c r="P7" i="1"/>
  <c r="T7" i="1" s="1"/>
  <c r="P8" i="1"/>
  <c r="T8" i="1" s="1"/>
  <c r="P9" i="1"/>
  <c r="T9" i="1" s="1"/>
  <c r="P10" i="1"/>
  <c r="T10" i="1" s="1"/>
  <c r="P45" i="1"/>
  <c r="T45" i="1" s="1"/>
  <c r="P46" i="1"/>
  <c r="T46" i="1" s="1"/>
  <c r="P11" i="1"/>
  <c r="T11" i="1" s="1"/>
  <c r="P12" i="1"/>
  <c r="P13" i="1"/>
  <c r="T13" i="1" s="1"/>
  <c r="P14" i="1"/>
  <c r="P15" i="1"/>
  <c r="T15" i="1" s="1"/>
  <c r="P16" i="1"/>
  <c r="P17" i="1"/>
  <c r="T17" i="1" s="1"/>
  <c r="P18" i="1"/>
  <c r="P19" i="1"/>
  <c r="T19" i="1" s="1"/>
  <c r="P20" i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P30" i="1"/>
  <c r="T30" i="1" s="1"/>
  <c r="P31" i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7" i="1"/>
  <c r="U47" i="1" s="1"/>
  <c r="L43" i="1"/>
  <c r="L42" i="1"/>
  <c r="AG41" i="1"/>
  <c r="L41" i="1"/>
  <c r="AG40" i="1"/>
  <c r="L40" i="1"/>
  <c r="L39" i="1"/>
  <c r="AG38" i="1"/>
  <c r="L38" i="1"/>
  <c r="L37" i="1"/>
  <c r="AG36" i="1"/>
  <c r="L36" i="1"/>
  <c r="AG35" i="1"/>
  <c r="L35" i="1"/>
  <c r="L34" i="1"/>
  <c r="L33" i="1"/>
  <c r="AG32" i="1"/>
  <c r="L32" i="1"/>
  <c r="AG31" i="1"/>
  <c r="L31" i="1"/>
  <c r="AG30" i="1"/>
  <c r="L30" i="1"/>
  <c r="AG29" i="1"/>
  <c r="L29" i="1"/>
  <c r="AG28" i="1"/>
  <c r="L28" i="1"/>
  <c r="L27" i="1"/>
  <c r="AG26" i="1"/>
  <c r="L26" i="1"/>
  <c r="L25" i="1"/>
  <c r="AG24" i="1"/>
  <c r="L24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46" i="1"/>
  <c r="L46" i="1"/>
  <c r="L45" i="1"/>
  <c r="L10" i="1"/>
  <c r="AG9" i="1"/>
  <c r="L9" i="1"/>
  <c r="AG8" i="1"/>
  <c r="L8" i="1"/>
  <c r="L7" i="1"/>
  <c r="L6" i="1"/>
  <c r="L48" i="1"/>
  <c r="L47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1" i="1" l="1"/>
  <c r="T29" i="1"/>
  <c r="T20" i="1"/>
  <c r="T18" i="1"/>
  <c r="T16" i="1"/>
  <c r="T14" i="1"/>
  <c r="T12" i="1"/>
  <c r="Q5" i="1"/>
  <c r="AG5" i="1"/>
  <c r="U41" i="1"/>
  <c r="U37" i="1"/>
  <c r="U33" i="1"/>
  <c r="U29" i="1"/>
  <c r="U25" i="1"/>
  <c r="U21" i="1"/>
  <c r="U17" i="1"/>
  <c r="U13" i="1"/>
  <c r="U45" i="1"/>
  <c r="U7" i="1"/>
  <c r="L5" i="1"/>
  <c r="U43" i="1"/>
  <c r="U39" i="1"/>
  <c r="U35" i="1"/>
  <c r="U31" i="1"/>
  <c r="U27" i="1"/>
  <c r="U23" i="1"/>
  <c r="U19" i="1"/>
  <c r="U15" i="1"/>
  <c r="U11" i="1"/>
  <c r="U9" i="1"/>
  <c r="U48" i="1"/>
  <c r="P5" i="1"/>
  <c r="T4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46" i="1"/>
  <c r="U10" i="1"/>
  <c r="U8" i="1"/>
  <c r="U6" i="1"/>
  <c r="T6" i="1"/>
</calcChain>
</file>

<file path=xl/sharedStrings.xml><?xml version="1.0" encoding="utf-8"?>
<sst xmlns="http://schemas.openxmlformats.org/spreadsheetml/2006/main" count="174" uniqueCount="101">
  <si>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</si>
  <si>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</si>
  <si>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</si>
  <si>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</si>
  <si>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</si>
  <si>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</si>
  <si>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</si>
  <si>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</si>
  <si>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</si>
  <si>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</si>
  <si>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</si>
  <si>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</si>
  <si>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</si>
  <si>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</si>
  <si>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</si>
  <si>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</si>
  <si>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</si>
  <si>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</si>
  <si>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</si>
  <si>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</si>
  <si>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</si>
  <si>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</si>
  <si>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</si>
  <si>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</si>
  <si>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</si>
  <si>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</si>
  <si>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</si>
  <si>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</si>
  <si>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</si>
  <si>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</si>
  <si>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</si>
  <si>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</si>
  <si>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</si>
  <si>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</si>
  <si>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</si>
  <si>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</si>
  <si>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</si>
  <si>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</si>
  <si>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</si>
  <si>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</si>
  <si>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</si>
  <si>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</si>
  <si>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</si>
  <si>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</si>
  <si>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</si>
  <si>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</si>
  <si>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</si>
  <si>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</si>
  <si>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</si>
  <si>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</si>
  <si>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 заказывали (поступление от 03,07,25)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</si>
  <si>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</si>
  <si>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</si>
  <si>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</si>
  <si>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</si>
  <si>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</si>
  <si>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</si>
  <si>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</si>
  <si>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</si>
  <si>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</si>
  <si>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</si>
  <si>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</si>
  <si>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</si>
  <si>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</si>
  <si>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</si>
  <si>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</si>
  <si>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</si>
  <si>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</si>
  <si>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</si>
  <si>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</si>
  <si>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</si>
  <si>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</si>
  <si>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</si>
  <si>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</si>
  <si>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</si>
  <si>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нужно увеличить продажи / не заказывали (поступление от 03,07,25)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</si>
  <si>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</si>
  <si>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</si>
  <si>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</si>
  <si>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</si>
  <si>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</si>
  <si>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</si>
  <si>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</si>
  <si>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</si>
  <si>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</si>
  <si>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</si>
  <si>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</si>
  <si>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</si>
  <si>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</si>
  <si>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</si>
  <si>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</si>
  <si>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</si>
  <si>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</si>
  <si>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</si>
  <si>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</si>
  <si>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</si>
  <si>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11,08,25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</si>
  <si>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</si>
  <si>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</si>
  <si>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</si>
  <si>
    <t>завод будет выводить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</si>
</sst>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5" fillId="6" borderId="1" xfId="1" applyNumberFormat="1" applyFont="1" applyFill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8" sqref="S2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597.14400000000001</v>
      </c>
      <c r="F5" s="4">
        <f>SUM(F6:F494)</f>
        <v>1230.5409999999999</v>
      </c>
      <c r="G5" s="7"/>
      <c r="H5" s="1"/>
      <c r="I5" s="1"/>
      <c r="J5" s="1"/>
      <c r="K5" s="4">
        <f t="shared" ref="K5:R5" si="0">SUM(K6:K494)</f>
        <v>778</v>
      </c>
      <c r="L5" s="4">
        <f t="shared" si="0"/>
        <v>-180.85599999999999</v>
      </c>
      <c r="M5" s="4">
        <f t="shared" si="0"/>
        <v>0</v>
      </c>
      <c r="N5" s="4">
        <f t="shared" si="0"/>
        <v>0</v>
      </c>
      <c r="O5" s="4">
        <f t="shared" si="0"/>
        <v>3299.7669999999998</v>
      </c>
      <c r="P5" s="4">
        <f t="shared" si="0"/>
        <v>119.4288</v>
      </c>
      <c r="Q5" s="4">
        <f t="shared" si="0"/>
        <v>250.39999999999998</v>
      </c>
      <c r="R5" s="4">
        <f t="shared" si="0"/>
        <v>0</v>
      </c>
      <c r="S5" s="1"/>
      <c r="T5" s="1"/>
      <c r="U5" s="1"/>
      <c r="V5" s="4">
        <f t="shared" ref="V5:AE5" si="1">SUM(V6:V494)</f>
        <v>252.78899999999999</v>
      </c>
      <c r="W5" s="4">
        <f t="shared" si="1"/>
        <v>213.87379999999999</v>
      </c>
      <c r="X5" s="4">
        <f t="shared" si="1"/>
        <v>141.54820000000001</v>
      </c>
      <c r="Y5" s="4">
        <f t="shared" si="1"/>
        <v>222.99299999999997</v>
      </c>
      <c r="Z5" s="4">
        <f t="shared" si="1"/>
        <v>198.22020000000003</v>
      </c>
      <c r="AA5" s="4">
        <f t="shared" si="1"/>
        <v>209.977</v>
      </c>
      <c r="AB5" s="4">
        <f t="shared" si="1"/>
        <v>271.04720000000003</v>
      </c>
      <c r="AC5" s="4">
        <f t="shared" si="1"/>
        <v>91.821599999999989</v>
      </c>
      <c r="AD5" s="4">
        <f t="shared" si="1"/>
        <v>141.15719999999999</v>
      </c>
      <c r="AE5" s="4">
        <f t="shared" si="1"/>
        <v>179.82740000000001</v>
      </c>
      <c r="AF5" s="1"/>
      <c r="AG5" s="4">
        <f>SUM(AG6:AG494)</f>
        <v>38.512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40</v>
      </c>
      <c r="C6" s="15">
        <v>83.114000000000004</v>
      </c>
      <c r="D6" s="15"/>
      <c r="E6" s="15"/>
      <c r="F6" s="15">
        <v>83.004000000000005</v>
      </c>
      <c r="G6" s="16">
        <v>0</v>
      </c>
      <c r="H6" s="15" t="e">
        <v>#N/A</v>
      </c>
      <c r="I6" s="15" t="s">
        <v>41</v>
      </c>
      <c r="J6" s="15"/>
      <c r="K6" s="15"/>
      <c r="L6" s="15">
        <f t="shared" ref="L6:L43" si="2">E6-K6</f>
        <v>0</v>
      </c>
      <c r="M6" s="15"/>
      <c r="N6" s="15"/>
      <c r="O6" s="15">
        <v>0</v>
      </c>
      <c r="P6" s="15">
        <f t="shared" ref="P6:P43" si="3">E6/5</f>
        <v>0</v>
      </c>
      <c r="Q6" s="17"/>
      <c r="R6" s="17"/>
      <c r="S6" s="15"/>
      <c r="T6" s="15" t="e">
        <f t="shared" ref="T6:T43" si="4">(F6+O6+Q6)/P6</f>
        <v>#DIV/0!</v>
      </c>
      <c r="U6" s="15" t="e">
        <f t="shared" ref="U6:U43" si="5">(F6+O6)/P6</f>
        <v>#DIV/0!</v>
      </c>
      <c r="V6" s="15">
        <v>0</v>
      </c>
      <c r="W6" s="15">
        <v>0</v>
      </c>
      <c r="X6" s="15">
        <v>0</v>
      </c>
      <c r="Y6" s="15">
        <v>0.68320000000000003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28" t="s">
        <v>97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42</v>
      </c>
      <c r="B7" s="15" t="s">
        <v>36</v>
      </c>
      <c r="C7" s="15">
        <v>15</v>
      </c>
      <c r="D7" s="15"/>
      <c r="E7" s="15">
        <v>15</v>
      </c>
      <c r="F7" s="15"/>
      <c r="G7" s="16">
        <v>0</v>
      </c>
      <c r="H7" s="15">
        <v>180</v>
      </c>
      <c r="I7" s="15" t="s">
        <v>43</v>
      </c>
      <c r="J7" s="15"/>
      <c r="K7" s="15">
        <v>16</v>
      </c>
      <c r="L7" s="15">
        <f t="shared" si="2"/>
        <v>-1</v>
      </c>
      <c r="M7" s="15"/>
      <c r="N7" s="15"/>
      <c r="O7" s="15">
        <v>0</v>
      </c>
      <c r="P7" s="15">
        <f t="shared" si="3"/>
        <v>3</v>
      </c>
      <c r="Q7" s="17"/>
      <c r="R7" s="17"/>
      <c r="S7" s="15"/>
      <c r="T7" s="15">
        <f t="shared" si="4"/>
        <v>0</v>
      </c>
      <c r="U7" s="15">
        <f t="shared" si="5"/>
        <v>0</v>
      </c>
      <c r="V7" s="15">
        <v>2.6</v>
      </c>
      <c r="W7" s="15">
        <v>1.4</v>
      </c>
      <c r="X7" s="15">
        <v>4</v>
      </c>
      <c r="Y7" s="15">
        <v>1.4</v>
      </c>
      <c r="Z7" s="15">
        <v>0.8</v>
      </c>
      <c r="AA7" s="15">
        <v>3.6</v>
      </c>
      <c r="AB7" s="15">
        <v>1.6</v>
      </c>
      <c r="AC7" s="15">
        <v>0.6</v>
      </c>
      <c r="AD7" s="15">
        <v>0.6</v>
      </c>
      <c r="AE7" s="15">
        <v>1</v>
      </c>
      <c r="AF7" s="15"/>
      <c r="AG7" s="1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/>
      <c r="D8" s="1"/>
      <c r="E8" s="1"/>
      <c r="F8" s="1"/>
      <c r="G8" s="7">
        <v>0.18</v>
      </c>
      <c r="H8" s="1">
        <v>270</v>
      </c>
      <c r="I8" s="1">
        <v>9988438</v>
      </c>
      <c r="J8" s="1"/>
      <c r="K8" s="1">
        <v>8</v>
      </c>
      <c r="L8" s="1">
        <f t="shared" si="2"/>
        <v>-8</v>
      </c>
      <c r="M8" s="1"/>
      <c r="N8" s="1"/>
      <c r="O8" s="1">
        <v>90</v>
      </c>
      <c r="P8" s="1">
        <f t="shared" si="3"/>
        <v>0</v>
      </c>
      <c r="Q8" s="9"/>
      <c r="R8" s="9"/>
      <c r="S8" s="1"/>
      <c r="T8" s="1" t="e">
        <f t="shared" si="4"/>
        <v>#DIV/0!</v>
      </c>
      <c r="U8" s="1" t="e">
        <f t="shared" si="5"/>
        <v>#DIV/0!</v>
      </c>
      <c r="V8" s="1">
        <v>6</v>
      </c>
      <c r="W8" s="1">
        <v>3.4</v>
      </c>
      <c r="X8" s="1">
        <v>4.2</v>
      </c>
      <c r="Y8" s="1">
        <v>5.4</v>
      </c>
      <c r="Z8" s="1">
        <v>3.2</v>
      </c>
      <c r="AA8" s="1">
        <v>4.5999999999999996</v>
      </c>
      <c r="AB8" s="1">
        <v>4.4000000000000004</v>
      </c>
      <c r="AC8" s="1">
        <v>0.4</v>
      </c>
      <c r="AD8" s="1">
        <v>1</v>
      </c>
      <c r="AE8" s="1">
        <v>3.2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15</v>
      </c>
      <c r="D9" s="1"/>
      <c r="E9" s="1">
        <v>12</v>
      </c>
      <c r="F9" s="1">
        <v>-3</v>
      </c>
      <c r="G9" s="7">
        <v>0.18</v>
      </c>
      <c r="H9" s="1">
        <v>270</v>
      </c>
      <c r="I9" s="1">
        <v>9988445</v>
      </c>
      <c r="J9" s="1"/>
      <c r="K9" s="1">
        <v>12</v>
      </c>
      <c r="L9" s="1">
        <f t="shared" si="2"/>
        <v>0</v>
      </c>
      <c r="M9" s="1"/>
      <c r="N9" s="1"/>
      <c r="O9" s="1">
        <v>97.199999999999989</v>
      </c>
      <c r="P9" s="1">
        <f t="shared" si="3"/>
        <v>2.4</v>
      </c>
      <c r="Q9" s="9"/>
      <c r="R9" s="9"/>
      <c r="S9" s="1"/>
      <c r="T9" s="1">
        <f t="shared" si="4"/>
        <v>39.25</v>
      </c>
      <c r="U9" s="1">
        <f t="shared" si="5"/>
        <v>39.25</v>
      </c>
      <c r="V9" s="1">
        <v>6.6</v>
      </c>
      <c r="W9" s="1">
        <v>3.2</v>
      </c>
      <c r="X9" s="1">
        <v>4</v>
      </c>
      <c r="Y9" s="1">
        <v>5.8</v>
      </c>
      <c r="Z9" s="1">
        <v>2.6</v>
      </c>
      <c r="AA9" s="1">
        <v>5.4</v>
      </c>
      <c r="AB9" s="1">
        <v>4.2</v>
      </c>
      <c r="AC9" s="1">
        <v>1.6</v>
      </c>
      <c r="AD9" s="1">
        <v>2</v>
      </c>
      <c r="AE9" s="1">
        <v>2.8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46</v>
      </c>
      <c r="B10" s="15" t="s">
        <v>36</v>
      </c>
      <c r="C10" s="15">
        <v>10</v>
      </c>
      <c r="D10" s="15"/>
      <c r="E10" s="15">
        <v>6</v>
      </c>
      <c r="F10" s="15">
        <v>4</v>
      </c>
      <c r="G10" s="16">
        <v>0</v>
      </c>
      <c r="H10" s="15" t="e">
        <v>#N/A</v>
      </c>
      <c r="I10" s="15" t="s">
        <v>41</v>
      </c>
      <c r="J10" s="15"/>
      <c r="K10" s="15">
        <v>6</v>
      </c>
      <c r="L10" s="15">
        <f t="shared" si="2"/>
        <v>0</v>
      </c>
      <c r="M10" s="15"/>
      <c r="N10" s="15"/>
      <c r="O10" s="15">
        <v>0</v>
      </c>
      <c r="P10" s="15">
        <f t="shared" si="3"/>
        <v>1.2</v>
      </c>
      <c r="Q10" s="17"/>
      <c r="R10" s="17"/>
      <c r="S10" s="15"/>
      <c r="T10" s="15">
        <f t="shared" si="4"/>
        <v>3.3333333333333335</v>
      </c>
      <c r="U10" s="15">
        <f t="shared" si="5"/>
        <v>3.3333333333333335</v>
      </c>
      <c r="V10" s="15">
        <v>0.4</v>
      </c>
      <c r="W10" s="15">
        <v>0</v>
      </c>
      <c r="X10" s="15">
        <v>0.2</v>
      </c>
      <c r="Y10" s="15">
        <v>0.6</v>
      </c>
      <c r="Z10" s="15">
        <v>1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29" t="s">
        <v>50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36</v>
      </c>
      <c r="C11" s="1">
        <v>40</v>
      </c>
      <c r="D11" s="1"/>
      <c r="E11" s="1">
        <v>7</v>
      </c>
      <c r="F11" s="1">
        <v>33</v>
      </c>
      <c r="G11" s="7">
        <v>0.4</v>
      </c>
      <c r="H11" s="1">
        <v>270</v>
      </c>
      <c r="I11" s="1">
        <v>9988452</v>
      </c>
      <c r="J11" s="1"/>
      <c r="K11" s="1">
        <v>7</v>
      </c>
      <c r="L11" s="1">
        <f t="shared" si="2"/>
        <v>0</v>
      </c>
      <c r="M11" s="1"/>
      <c r="N11" s="1"/>
      <c r="O11" s="1">
        <v>12</v>
      </c>
      <c r="P11" s="1">
        <f t="shared" si="3"/>
        <v>1.4</v>
      </c>
      <c r="Q11" s="9"/>
      <c r="R11" s="9"/>
      <c r="S11" s="1"/>
      <c r="T11" s="1">
        <f t="shared" si="4"/>
        <v>32.142857142857146</v>
      </c>
      <c r="U11" s="1">
        <f t="shared" si="5"/>
        <v>32.142857142857146</v>
      </c>
      <c r="V11" s="1">
        <v>2.6</v>
      </c>
      <c r="W11" s="1">
        <v>2.8</v>
      </c>
      <c r="X11" s="1">
        <v>1.6</v>
      </c>
      <c r="Y11" s="1">
        <v>2.8</v>
      </c>
      <c r="Z11" s="1">
        <v>0.8</v>
      </c>
      <c r="AA11" s="1">
        <v>2.2000000000000002</v>
      </c>
      <c r="AB11" s="1">
        <v>4.4000000000000004</v>
      </c>
      <c r="AC11" s="1">
        <v>0</v>
      </c>
      <c r="AD11" s="1">
        <v>1.2</v>
      </c>
      <c r="AE11" s="1">
        <v>2</v>
      </c>
      <c r="AF11" s="28" t="s">
        <v>98</v>
      </c>
      <c r="AG11" s="1">
        <f t="shared" ref="AG11:AG22" si="6"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36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9988476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9"/>
      <c r="R12" s="9"/>
      <c r="S12" s="1"/>
      <c r="T12" s="1" t="e">
        <f t="shared" si="4"/>
        <v>#DIV/0!</v>
      </c>
      <c r="U12" s="1" t="e">
        <f t="shared" si="5"/>
        <v>#DIV/0!</v>
      </c>
      <c r="V12" s="1">
        <v>1</v>
      </c>
      <c r="W12" s="1">
        <v>2</v>
      </c>
      <c r="X12" s="1">
        <v>0</v>
      </c>
      <c r="Y12" s="1">
        <v>0</v>
      </c>
      <c r="Z12" s="1">
        <v>2</v>
      </c>
      <c r="AA12" s="1">
        <v>0.8</v>
      </c>
      <c r="AB12" s="1">
        <v>0.4</v>
      </c>
      <c r="AC12" s="1">
        <v>1.2</v>
      </c>
      <c r="AD12" s="1">
        <v>2.8</v>
      </c>
      <c r="AE12" s="1">
        <v>1</v>
      </c>
      <c r="AF12" s="30" t="s">
        <v>52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33</v>
      </c>
      <c r="D13" s="1">
        <v>30</v>
      </c>
      <c r="E13" s="1">
        <v>24</v>
      </c>
      <c r="F13" s="1">
        <v>37</v>
      </c>
      <c r="G13" s="7">
        <v>0.18</v>
      </c>
      <c r="H13" s="1">
        <v>150</v>
      </c>
      <c r="I13" s="1">
        <v>5034819</v>
      </c>
      <c r="J13" s="1"/>
      <c r="K13" s="1">
        <v>26</v>
      </c>
      <c r="L13" s="1">
        <f t="shared" si="2"/>
        <v>-2</v>
      </c>
      <c r="M13" s="1"/>
      <c r="N13" s="1"/>
      <c r="O13" s="1">
        <v>51.600000000000009</v>
      </c>
      <c r="P13" s="1">
        <f t="shared" si="3"/>
        <v>4.8</v>
      </c>
      <c r="Q13" s="9">
        <f t="shared" ref="Q13:Q18" si="7">20*P13-O13-F13</f>
        <v>7.3999999999999915</v>
      </c>
      <c r="R13" s="9"/>
      <c r="S13" s="1"/>
      <c r="T13" s="1">
        <f t="shared" si="4"/>
        <v>20</v>
      </c>
      <c r="U13" s="1">
        <f t="shared" si="5"/>
        <v>18.458333333333336</v>
      </c>
      <c r="V13" s="1">
        <v>5.6</v>
      </c>
      <c r="W13" s="1">
        <v>4.8</v>
      </c>
      <c r="X13" s="1">
        <v>2.2000000000000002</v>
      </c>
      <c r="Y13" s="1">
        <v>3</v>
      </c>
      <c r="Z13" s="1">
        <v>5.6</v>
      </c>
      <c r="AA13" s="1">
        <v>5.4</v>
      </c>
      <c r="AB13" s="1">
        <v>4.8</v>
      </c>
      <c r="AC13" s="1">
        <v>3.4</v>
      </c>
      <c r="AD13" s="1">
        <v>5.2</v>
      </c>
      <c r="AE13" s="1">
        <v>7.4</v>
      </c>
      <c r="AF13" s="1"/>
      <c r="AG13" s="1">
        <f t="shared" si="6"/>
        <v>1.3319999999999985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40</v>
      </c>
      <c r="C14" s="1"/>
      <c r="D14" s="1"/>
      <c r="E14" s="1"/>
      <c r="F14" s="1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15</v>
      </c>
      <c r="P14" s="1">
        <f t="shared" si="3"/>
        <v>0</v>
      </c>
      <c r="Q14" s="9"/>
      <c r="R14" s="9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36</v>
      </c>
      <c r="C15" s="1">
        <v>-1</v>
      </c>
      <c r="D15" s="1">
        <v>105</v>
      </c>
      <c r="E15" s="1">
        <v>34</v>
      </c>
      <c r="F15" s="1">
        <v>70</v>
      </c>
      <c r="G15" s="7">
        <v>0.1</v>
      </c>
      <c r="H15" s="1">
        <v>90</v>
      </c>
      <c r="I15" s="1">
        <v>8444163</v>
      </c>
      <c r="J15" s="1"/>
      <c r="K15" s="1">
        <v>52</v>
      </c>
      <c r="L15" s="1">
        <f t="shared" si="2"/>
        <v>-18</v>
      </c>
      <c r="M15" s="1"/>
      <c r="N15" s="1"/>
      <c r="O15" s="1">
        <v>378.8</v>
      </c>
      <c r="P15" s="1">
        <f t="shared" si="3"/>
        <v>6.8</v>
      </c>
      <c r="Q15" s="9"/>
      <c r="R15" s="9"/>
      <c r="S15" s="1"/>
      <c r="T15" s="1">
        <f t="shared" si="4"/>
        <v>66</v>
      </c>
      <c r="U15" s="1">
        <f t="shared" si="5"/>
        <v>66</v>
      </c>
      <c r="V15" s="1">
        <v>28.2</v>
      </c>
      <c r="W15" s="1">
        <v>24.8</v>
      </c>
      <c r="X15" s="1">
        <v>7.8</v>
      </c>
      <c r="Y15" s="1">
        <v>27.6</v>
      </c>
      <c r="Z15" s="1">
        <v>15.4</v>
      </c>
      <c r="AA15" s="1">
        <v>23.6</v>
      </c>
      <c r="AB15" s="1">
        <v>33.200000000000003</v>
      </c>
      <c r="AC15" s="1">
        <v>3.6</v>
      </c>
      <c r="AD15" s="1">
        <v>17</v>
      </c>
      <c r="AE15" s="1">
        <v>30.4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36</v>
      </c>
      <c r="C16" s="1">
        <v>7</v>
      </c>
      <c r="D16" s="1">
        <v>50</v>
      </c>
      <c r="E16" s="1">
        <v>15</v>
      </c>
      <c r="F16" s="1">
        <v>42</v>
      </c>
      <c r="G16" s="7">
        <v>0.18</v>
      </c>
      <c r="H16" s="1">
        <v>150</v>
      </c>
      <c r="I16" s="1">
        <v>5038411</v>
      </c>
      <c r="J16" s="1"/>
      <c r="K16" s="1">
        <v>15</v>
      </c>
      <c r="L16" s="1">
        <f t="shared" si="2"/>
        <v>0</v>
      </c>
      <c r="M16" s="1"/>
      <c r="N16" s="1"/>
      <c r="O16" s="1">
        <v>90</v>
      </c>
      <c r="P16" s="1">
        <f t="shared" si="3"/>
        <v>3</v>
      </c>
      <c r="Q16" s="9"/>
      <c r="R16" s="9"/>
      <c r="S16" s="1"/>
      <c r="T16" s="1">
        <f t="shared" si="4"/>
        <v>44</v>
      </c>
      <c r="U16" s="1">
        <f t="shared" si="5"/>
        <v>44</v>
      </c>
      <c r="V16" s="1">
        <v>7.2</v>
      </c>
      <c r="W16" s="1">
        <v>4.5999999999999996</v>
      </c>
      <c r="X16" s="1">
        <v>3.4</v>
      </c>
      <c r="Y16" s="1">
        <v>3.4</v>
      </c>
      <c r="Z16" s="1">
        <v>5.2</v>
      </c>
      <c r="AA16" s="1">
        <v>4.4000000000000004</v>
      </c>
      <c r="AB16" s="1">
        <v>3.8</v>
      </c>
      <c r="AC16" s="1">
        <v>4.5999999999999996</v>
      </c>
      <c r="AD16" s="1">
        <v>4.8</v>
      </c>
      <c r="AE16" s="1">
        <v>5.4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4</v>
      </c>
      <c r="D17" s="1">
        <v>80</v>
      </c>
      <c r="E17" s="1">
        <v>14</v>
      </c>
      <c r="F17" s="1">
        <v>70</v>
      </c>
      <c r="G17" s="7">
        <v>0.18</v>
      </c>
      <c r="H17" s="1">
        <v>150</v>
      </c>
      <c r="I17" s="1">
        <v>5038459</v>
      </c>
      <c r="J17" s="1"/>
      <c r="K17" s="1">
        <v>19</v>
      </c>
      <c r="L17" s="1">
        <f t="shared" si="2"/>
        <v>-5</v>
      </c>
      <c r="M17" s="1"/>
      <c r="N17" s="1"/>
      <c r="O17" s="1">
        <v>112</v>
      </c>
      <c r="P17" s="1">
        <f t="shared" si="3"/>
        <v>2.8</v>
      </c>
      <c r="Q17" s="9"/>
      <c r="R17" s="9"/>
      <c r="S17" s="1"/>
      <c r="T17" s="1">
        <f t="shared" si="4"/>
        <v>65</v>
      </c>
      <c r="U17" s="1">
        <f t="shared" si="5"/>
        <v>65</v>
      </c>
      <c r="V17" s="1">
        <v>10</v>
      </c>
      <c r="W17" s="1">
        <v>7</v>
      </c>
      <c r="X17" s="1">
        <v>5.8</v>
      </c>
      <c r="Y17" s="1">
        <v>6.4</v>
      </c>
      <c r="Z17" s="1">
        <v>6.8</v>
      </c>
      <c r="AA17" s="1">
        <v>8.1999999999999993</v>
      </c>
      <c r="AB17" s="1">
        <v>7</v>
      </c>
      <c r="AC17" s="1">
        <v>7</v>
      </c>
      <c r="AD17" s="1">
        <v>7.2</v>
      </c>
      <c r="AE17" s="1">
        <v>8.8000000000000007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15</v>
      </c>
      <c r="D18" s="1">
        <v>30</v>
      </c>
      <c r="E18" s="1">
        <v>23</v>
      </c>
      <c r="F18" s="1">
        <v>22</v>
      </c>
      <c r="G18" s="7">
        <v>0.18</v>
      </c>
      <c r="H18" s="1">
        <v>150</v>
      </c>
      <c r="I18" s="1">
        <v>5038831</v>
      </c>
      <c r="J18" s="1"/>
      <c r="K18" s="1">
        <v>24</v>
      </c>
      <c r="L18" s="1">
        <f t="shared" si="2"/>
        <v>-1</v>
      </c>
      <c r="M18" s="1"/>
      <c r="N18" s="1"/>
      <c r="O18" s="1">
        <v>40</v>
      </c>
      <c r="P18" s="1">
        <f t="shared" si="3"/>
        <v>4.5999999999999996</v>
      </c>
      <c r="Q18" s="9">
        <f t="shared" si="7"/>
        <v>30</v>
      </c>
      <c r="R18" s="9"/>
      <c r="S18" s="1"/>
      <c r="T18" s="1">
        <f t="shared" si="4"/>
        <v>20</v>
      </c>
      <c r="U18" s="1">
        <f t="shared" si="5"/>
        <v>13.478260869565219</v>
      </c>
      <c r="V18" s="1">
        <v>3.2</v>
      </c>
      <c r="W18" s="1">
        <v>3</v>
      </c>
      <c r="X18" s="1">
        <v>3.2</v>
      </c>
      <c r="Y18" s="1">
        <v>1</v>
      </c>
      <c r="Z18" s="1">
        <v>3</v>
      </c>
      <c r="AA18" s="1">
        <v>3.8</v>
      </c>
      <c r="AB18" s="1">
        <v>0</v>
      </c>
      <c r="AC18" s="1">
        <v>0</v>
      </c>
      <c r="AD18" s="1">
        <v>0.8</v>
      </c>
      <c r="AE18" s="1">
        <v>3.8</v>
      </c>
      <c r="AF18" s="1" t="s">
        <v>59</v>
      </c>
      <c r="AG18" s="1">
        <f t="shared" si="6"/>
        <v>5.3999999999999995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8</v>
      </c>
      <c r="D19" s="1">
        <v>20</v>
      </c>
      <c r="E19" s="1">
        <v>13</v>
      </c>
      <c r="F19" s="1">
        <v>15</v>
      </c>
      <c r="G19" s="7">
        <v>0.18</v>
      </c>
      <c r="H19" s="1">
        <v>120</v>
      </c>
      <c r="I19" s="1">
        <v>5038855</v>
      </c>
      <c r="J19" s="1"/>
      <c r="K19" s="1">
        <v>15</v>
      </c>
      <c r="L19" s="1">
        <f t="shared" si="2"/>
        <v>-2</v>
      </c>
      <c r="M19" s="1"/>
      <c r="N19" s="1"/>
      <c r="O19" s="1">
        <v>40</v>
      </c>
      <c r="P19" s="1">
        <f t="shared" si="3"/>
        <v>2.6</v>
      </c>
      <c r="Q19" s="9"/>
      <c r="R19" s="9"/>
      <c r="S19" s="1"/>
      <c r="T19" s="1">
        <f t="shared" si="4"/>
        <v>21.153846153846153</v>
      </c>
      <c r="U19" s="1">
        <f t="shared" si="5"/>
        <v>21.153846153846153</v>
      </c>
      <c r="V19" s="1">
        <v>3</v>
      </c>
      <c r="W19" s="1">
        <v>2.2000000000000002</v>
      </c>
      <c r="X19" s="1">
        <v>1.4</v>
      </c>
      <c r="Y19" s="1">
        <v>0.6</v>
      </c>
      <c r="Z19" s="1">
        <v>2</v>
      </c>
      <c r="AA19" s="1">
        <v>1.8</v>
      </c>
      <c r="AB19" s="1">
        <v>1.2</v>
      </c>
      <c r="AC19" s="1">
        <v>0</v>
      </c>
      <c r="AD19" s="1">
        <v>0</v>
      </c>
      <c r="AE19" s="1">
        <v>0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4</v>
      </c>
      <c r="D20" s="1">
        <v>100</v>
      </c>
      <c r="E20" s="1">
        <v>21</v>
      </c>
      <c r="F20" s="1">
        <v>82</v>
      </c>
      <c r="G20" s="7">
        <v>0.18</v>
      </c>
      <c r="H20" s="1">
        <v>150</v>
      </c>
      <c r="I20" s="1">
        <v>5038435</v>
      </c>
      <c r="J20" s="1"/>
      <c r="K20" s="1">
        <v>25</v>
      </c>
      <c r="L20" s="1">
        <f t="shared" si="2"/>
        <v>-4</v>
      </c>
      <c r="M20" s="1"/>
      <c r="N20" s="1"/>
      <c r="O20" s="1">
        <v>87</v>
      </c>
      <c r="P20" s="1">
        <f t="shared" si="3"/>
        <v>4.2</v>
      </c>
      <c r="Q20" s="9"/>
      <c r="R20" s="9"/>
      <c r="S20" s="1"/>
      <c r="T20" s="1">
        <f t="shared" si="4"/>
        <v>40.238095238095234</v>
      </c>
      <c r="U20" s="1">
        <f t="shared" si="5"/>
        <v>40.238095238095234</v>
      </c>
      <c r="V20" s="1">
        <v>9.4</v>
      </c>
      <c r="W20" s="1">
        <v>11</v>
      </c>
      <c r="X20" s="1">
        <v>7.4</v>
      </c>
      <c r="Y20" s="1">
        <v>10.6</v>
      </c>
      <c r="Z20" s="1">
        <v>7.6</v>
      </c>
      <c r="AA20" s="1">
        <v>9.8000000000000007</v>
      </c>
      <c r="AB20" s="1">
        <v>9.4</v>
      </c>
      <c r="AC20" s="1">
        <v>7.8</v>
      </c>
      <c r="AD20" s="1">
        <v>6.6</v>
      </c>
      <c r="AE20" s="1">
        <v>2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62</v>
      </c>
      <c r="B21" s="1" t="s">
        <v>36</v>
      </c>
      <c r="C21" s="1">
        <v>1</v>
      </c>
      <c r="D21" s="1"/>
      <c r="E21" s="1">
        <v>1</v>
      </c>
      <c r="F21" s="1"/>
      <c r="G21" s="7">
        <v>0.18</v>
      </c>
      <c r="H21" s="1">
        <v>120</v>
      </c>
      <c r="I21" s="1">
        <v>5038398</v>
      </c>
      <c r="J21" s="1"/>
      <c r="K21" s="1">
        <v>1</v>
      </c>
      <c r="L21" s="1">
        <f t="shared" si="2"/>
        <v>0</v>
      </c>
      <c r="M21" s="1"/>
      <c r="N21" s="1"/>
      <c r="O21" s="1">
        <v>50</v>
      </c>
      <c r="P21" s="1">
        <f t="shared" si="3"/>
        <v>0.2</v>
      </c>
      <c r="Q21" s="9"/>
      <c r="R21" s="9"/>
      <c r="S21" s="1"/>
      <c r="T21" s="1">
        <f t="shared" si="4"/>
        <v>250</v>
      </c>
      <c r="U21" s="1">
        <f t="shared" si="5"/>
        <v>250</v>
      </c>
      <c r="V21" s="1">
        <v>1.8</v>
      </c>
      <c r="W21" s="1">
        <v>2</v>
      </c>
      <c r="X21" s="1">
        <v>2.4</v>
      </c>
      <c r="Y21" s="1">
        <v>3</v>
      </c>
      <c r="Z21" s="1">
        <v>2.2000000000000002</v>
      </c>
      <c r="AA21" s="1">
        <v>3.4</v>
      </c>
      <c r="AB21" s="1">
        <v>0.2</v>
      </c>
      <c r="AC21" s="1">
        <v>0.4</v>
      </c>
      <c r="AD21" s="1">
        <v>4.2</v>
      </c>
      <c r="AE21" s="1">
        <v>2.2000000000000002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1" t="s">
        <v>40</v>
      </c>
      <c r="C22" s="11"/>
      <c r="D22" s="11"/>
      <c r="E22" s="11"/>
      <c r="F22" s="12"/>
      <c r="G22" s="7">
        <v>1</v>
      </c>
      <c r="H22" s="1">
        <v>150</v>
      </c>
      <c r="I22" s="1">
        <v>8785242</v>
      </c>
      <c r="J22" s="1"/>
      <c r="K22" s="1"/>
      <c r="L22" s="1">
        <f t="shared" si="2"/>
        <v>0</v>
      </c>
      <c r="M22" s="1"/>
      <c r="N22" s="1"/>
      <c r="O22" s="1">
        <v>15</v>
      </c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0.98199999999999998</v>
      </c>
      <c r="AC22" s="1">
        <v>0</v>
      </c>
      <c r="AD22" s="1">
        <v>0.9880000000000001</v>
      </c>
      <c r="AE22" s="1">
        <v>0.44400000000000012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64</v>
      </c>
      <c r="B23" s="19" t="s">
        <v>40</v>
      </c>
      <c r="C23" s="19">
        <v>13.132</v>
      </c>
      <c r="D23" s="19"/>
      <c r="E23" s="19"/>
      <c r="F23" s="20">
        <v>13.132</v>
      </c>
      <c r="G23" s="16">
        <v>0</v>
      </c>
      <c r="H23" s="15" t="e">
        <v>#N/A</v>
      </c>
      <c r="I23" s="15" t="s">
        <v>65</v>
      </c>
      <c r="J23" s="15" t="s">
        <v>63</v>
      </c>
      <c r="K23" s="15"/>
      <c r="L23" s="15">
        <f t="shared" si="2"/>
        <v>0</v>
      </c>
      <c r="M23" s="15"/>
      <c r="N23" s="15"/>
      <c r="O23" s="15">
        <v>0</v>
      </c>
      <c r="P23" s="15">
        <f t="shared" si="3"/>
        <v>0</v>
      </c>
      <c r="Q23" s="17"/>
      <c r="R23" s="17"/>
      <c r="S23" s="15"/>
      <c r="T23" s="15" t="e">
        <f t="shared" si="4"/>
        <v>#DIV/0!</v>
      </c>
      <c r="U23" s="15" t="e">
        <f t="shared" si="5"/>
        <v>#DIV/0!</v>
      </c>
      <c r="V23" s="15">
        <v>0</v>
      </c>
      <c r="W23" s="15">
        <v>0.47</v>
      </c>
      <c r="X23" s="15">
        <v>0</v>
      </c>
      <c r="Y23" s="15">
        <v>0</v>
      </c>
      <c r="Z23" s="15">
        <v>0</v>
      </c>
      <c r="AA23" s="15">
        <v>0.63080000000000003</v>
      </c>
      <c r="AB23" s="15">
        <v>0</v>
      </c>
      <c r="AC23" s="15">
        <v>0</v>
      </c>
      <c r="AD23" s="15">
        <v>0</v>
      </c>
      <c r="AE23" s="15">
        <v>0</v>
      </c>
      <c r="AF23" s="30" t="s">
        <v>52</v>
      </c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66</v>
      </c>
      <c r="B24" s="11" t="s">
        <v>40</v>
      </c>
      <c r="C24" s="11"/>
      <c r="D24" s="11"/>
      <c r="E24" s="11"/>
      <c r="F24" s="12"/>
      <c r="G24" s="7">
        <v>1</v>
      </c>
      <c r="H24" s="1">
        <v>150</v>
      </c>
      <c r="I24" s="1">
        <v>8785235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f t="shared" si="3"/>
        <v>0</v>
      </c>
      <c r="Q24" s="9"/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0.56399999999999995</v>
      </c>
      <c r="X24" s="1">
        <v>0</v>
      </c>
      <c r="Y24" s="1">
        <v>2.7252000000000001</v>
      </c>
      <c r="Z24" s="1">
        <v>0.96799999999999997</v>
      </c>
      <c r="AA24" s="1">
        <v>0.53200000000000003</v>
      </c>
      <c r="AB24" s="1">
        <v>2.5419999999999998</v>
      </c>
      <c r="AC24" s="1">
        <v>0.52400000000000002</v>
      </c>
      <c r="AD24" s="1">
        <v>0</v>
      </c>
      <c r="AE24" s="1">
        <v>1.0640000000000001</v>
      </c>
      <c r="AF24" s="1" t="s">
        <v>67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68</v>
      </c>
      <c r="B25" s="19" t="s">
        <v>40</v>
      </c>
      <c r="C25" s="19">
        <v>38.533999999999999</v>
      </c>
      <c r="D25" s="19"/>
      <c r="E25" s="19">
        <v>6.8220000000000001</v>
      </c>
      <c r="F25" s="20">
        <v>25.518000000000001</v>
      </c>
      <c r="G25" s="16">
        <v>0</v>
      </c>
      <c r="H25" s="15" t="e">
        <v>#N/A</v>
      </c>
      <c r="I25" s="15" t="s">
        <v>65</v>
      </c>
      <c r="J25" s="15" t="s">
        <v>66</v>
      </c>
      <c r="K25" s="15">
        <v>10.5</v>
      </c>
      <c r="L25" s="15">
        <f t="shared" si="2"/>
        <v>-3.6779999999999999</v>
      </c>
      <c r="M25" s="15"/>
      <c r="N25" s="15"/>
      <c r="O25" s="15">
        <v>0</v>
      </c>
      <c r="P25" s="15">
        <f t="shared" si="3"/>
        <v>1.3644000000000001</v>
      </c>
      <c r="Q25" s="17"/>
      <c r="R25" s="17"/>
      <c r="S25" s="15"/>
      <c r="T25" s="15">
        <f t="shared" si="4"/>
        <v>18.702726473175023</v>
      </c>
      <c r="U25" s="15">
        <f t="shared" si="5"/>
        <v>18.702726473175023</v>
      </c>
      <c r="V25" s="15">
        <v>0</v>
      </c>
      <c r="W25" s="15">
        <v>0</v>
      </c>
      <c r="X25" s="15">
        <v>0</v>
      </c>
      <c r="Y25" s="15">
        <v>0</v>
      </c>
      <c r="Z25" s="15">
        <v>0.63200000000000001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28" t="s">
        <v>98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1" t="s">
        <v>69</v>
      </c>
      <c r="B26" s="32" t="s">
        <v>40</v>
      </c>
      <c r="C26" s="32"/>
      <c r="D26" s="32"/>
      <c r="E26" s="32"/>
      <c r="F26" s="33"/>
      <c r="G26" s="34">
        <v>1</v>
      </c>
      <c r="H26" s="35">
        <v>120</v>
      </c>
      <c r="I26" s="35">
        <v>8785204</v>
      </c>
      <c r="J26" s="35"/>
      <c r="K26" s="35"/>
      <c r="L26" s="35">
        <f t="shared" si="2"/>
        <v>0</v>
      </c>
      <c r="M26" s="35"/>
      <c r="N26" s="35"/>
      <c r="O26" s="35">
        <v>0</v>
      </c>
      <c r="P26" s="35">
        <f t="shared" si="3"/>
        <v>0</v>
      </c>
      <c r="Q26" s="36"/>
      <c r="R26" s="36"/>
      <c r="S26" s="35"/>
      <c r="T26" s="35" t="e">
        <f t="shared" si="4"/>
        <v>#DIV/0!</v>
      </c>
      <c r="U26" s="35" t="e">
        <f t="shared" si="5"/>
        <v>#DIV/0!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 t="s">
        <v>70</v>
      </c>
      <c r="AG26" s="35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71</v>
      </c>
      <c r="B27" s="19" t="s">
        <v>40</v>
      </c>
      <c r="C27" s="19">
        <v>72.628</v>
      </c>
      <c r="D27" s="19"/>
      <c r="E27" s="19">
        <v>9.4960000000000004</v>
      </c>
      <c r="F27" s="20">
        <v>63.131999999999998</v>
      </c>
      <c r="G27" s="16">
        <v>0</v>
      </c>
      <c r="H27" s="15" t="e">
        <v>#N/A</v>
      </c>
      <c r="I27" s="15" t="s">
        <v>65</v>
      </c>
      <c r="J27" s="15" t="s">
        <v>69</v>
      </c>
      <c r="K27" s="15">
        <v>8</v>
      </c>
      <c r="L27" s="15">
        <f t="shared" si="2"/>
        <v>1.4960000000000004</v>
      </c>
      <c r="M27" s="15"/>
      <c r="N27" s="15"/>
      <c r="O27" s="15">
        <v>0</v>
      </c>
      <c r="P27" s="15">
        <f t="shared" si="3"/>
        <v>1.8992</v>
      </c>
      <c r="Q27" s="17"/>
      <c r="R27" s="17"/>
      <c r="S27" s="15"/>
      <c r="T27" s="15">
        <f t="shared" si="4"/>
        <v>33.241364785172706</v>
      </c>
      <c r="U27" s="15">
        <f t="shared" si="5"/>
        <v>33.241364785172706</v>
      </c>
      <c r="V27" s="15">
        <v>3.7187999999999999</v>
      </c>
      <c r="W27" s="15">
        <v>2.496</v>
      </c>
      <c r="X27" s="15">
        <v>0.61699999999999999</v>
      </c>
      <c r="Y27" s="15">
        <v>1.9383999999999999</v>
      </c>
      <c r="Z27" s="15">
        <v>0.65839999999999999</v>
      </c>
      <c r="AA27" s="15">
        <v>1.2744</v>
      </c>
      <c r="AB27" s="15">
        <v>1.2692000000000001</v>
      </c>
      <c r="AC27" s="15">
        <v>1.2312000000000001</v>
      </c>
      <c r="AD27" s="15">
        <v>0</v>
      </c>
      <c r="AE27" s="15">
        <v>0.66520000000000001</v>
      </c>
      <c r="AF27" s="28" t="s">
        <v>98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36</v>
      </c>
      <c r="C28" s="1">
        <v>2</v>
      </c>
      <c r="D28" s="1">
        <v>281</v>
      </c>
      <c r="E28" s="1">
        <v>32</v>
      </c>
      <c r="F28" s="1">
        <v>243</v>
      </c>
      <c r="G28" s="7">
        <v>0.1</v>
      </c>
      <c r="H28" s="1">
        <v>60</v>
      </c>
      <c r="I28" s="1">
        <v>8444170</v>
      </c>
      <c r="J28" s="1"/>
      <c r="K28" s="1">
        <v>54</v>
      </c>
      <c r="L28" s="1">
        <f t="shared" si="2"/>
        <v>-22</v>
      </c>
      <c r="M28" s="1"/>
      <c r="N28" s="1"/>
      <c r="O28" s="1">
        <v>0</v>
      </c>
      <c r="P28" s="1">
        <f t="shared" si="3"/>
        <v>6.4</v>
      </c>
      <c r="Q28" s="9"/>
      <c r="R28" s="9"/>
      <c r="S28" s="1"/>
      <c r="T28" s="1">
        <f t="shared" si="4"/>
        <v>37.96875</v>
      </c>
      <c r="U28" s="1">
        <f t="shared" si="5"/>
        <v>37.96875</v>
      </c>
      <c r="V28" s="1">
        <v>-1</v>
      </c>
      <c r="W28" s="1">
        <v>24.4</v>
      </c>
      <c r="X28" s="1">
        <v>7.6</v>
      </c>
      <c r="Y28" s="1">
        <v>17</v>
      </c>
      <c r="Z28" s="1">
        <v>15.4</v>
      </c>
      <c r="AA28" s="1">
        <v>7.4</v>
      </c>
      <c r="AB28" s="1">
        <v>20.8</v>
      </c>
      <c r="AC28" s="1">
        <v>0.4</v>
      </c>
      <c r="AD28" s="1">
        <v>4.8</v>
      </c>
      <c r="AE28" s="1">
        <v>6.8</v>
      </c>
      <c r="AF28" s="1" t="s">
        <v>100</v>
      </c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40</v>
      </c>
      <c r="C29" s="1">
        <v>26.356999999999999</v>
      </c>
      <c r="D29" s="1"/>
      <c r="E29" s="1">
        <v>14.257</v>
      </c>
      <c r="F29" s="1">
        <v>7.9470000000000001</v>
      </c>
      <c r="G29" s="7">
        <v>1</v>
      </c>
      <c r="H29" s="1">
        <v>120</v>
      </c>
      <c r="I29" s="1">
        <v>5522704</v>
      </c>
      <c r="J29" s="1"/>
      <c r="K29" s="1">
        <v>8.5</v>
      </c>
      <c r="L29" s="1">
        <f t="shared" si="2"/>
        <v>5.7569999999999997</v>
      </c>
      <c r="M29" s="1"/>
      <c r="N29" s="1"/>
      <c r="O29" s="1">
        <v>54.567000000000007</v>
      </c>
      <c r="P29" s="1">
        <f t="shared" si="3"/>
        <v>2.8513999999999999</v>
      </c>
      <c r="Q29" s="9"/>
      <c r="R29" s="9"/>
      <c r="S29" s="1"/>
      <c r="T29" s="1">
        <f t="shared" si="4"/>
        <v>21.923967174019783</v>
      </c>
      <c r="U29" s="1">
        <f t="shared" si="5"/>
        <v>21.923967174019783</v>
      </c>
      <c r="V29" s="1">
        <v>4.0462000000000007</v>
      </c>
      <c r="W29" s="1">
        <v>1.8408</v>
      </c>
      <c r="X29" s="1">
        <v>1.2101999999999999</v>
      </c>
      <c r="Y29" s="1">
        <v>1.2831999999999999</v>
      </c>
      <c r="Z29" s="1">
        <v>0.63760000000000006</v>
      </c>
      <c r="AA29" s="1">
        <v>1.2103999999999999</v>
      </c>
      <c r="AB29" s="1">
        <v>0.59160000000000001</v>
      </c>
      <c r="AC29" s="1">
        <v>2.8130000000000002</v>
      </c>
      <c r="AD29" s="1">
        <v>3.8572000000000002</v>
      </c>
      <c r="AE29" s="1">
        <v>2.9790000000000001</v>
      </c>
      <c r="AF29" s="1" t="s">
        <v>50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87</v>
      </c>
      <c r="D30" s="1"/>
      <c r="E30" s="1">
        <v>29</v>
      </c>
      <c r="F30" s="1">
        <v>57</v>
      </c>
      <c r="G30" s="7">
        <v>0.14000000000000001</v>
      </c>
      <c r="H30" s="1">
        <v>180</v>
      </c>
      <c r="I30" s="1">
        <v>9988391</v>
      </c>
      <c r="J30" s="1"/>
      <c r="K30" s="1">
        <v>29</v>
      </c>
      <c r="L30" s="1">
        <f t="shared" si="2"/>
        <v>0</v>
      </c>
      <c r="M30" s="1"/>
      <c r="N30" s="1"/>
      <c r="O30" s="1">
        <v>0</v>
      </c>
      <c r="P30" s="1">
        <f t="shared" si="3"/>
        <v>5.8</v>
      </c>
      <c r="Q30" s="9">
        <f t="shared" ref="Q30" si="8">20*P30-O30-F30</f>
        <v>59</v>
      </c>
      <c r="R30" s="9"/>
      <c r="S30" s="1"/>
      <c r="T30" s="1">
        <f t="shared" si="4"/>
        <v>20</v>
      </c>
      <c r="U30" s="1">
        <f t="shared" si="5"/>
        <v>9.8275862068965516</v>
      </c>
      <c r="V30" s="1">
        <v>4.5999999999999996</v>
      </c>
      <c r="W30" s="1">
        <v>2.6</v>
      </c>
      <c r="X30" s="1">
        <v>5</v>
      </c>
      <c r="Y30" s="1">
        <v>5</v>
      </c>
      <c r="Z30" s="1">
        <v>5.4</v>
      </c>
      <c r="AA30" s="1">
        <v>9.1999999999999993</v>
      </c>
      <c r="AB30" s="1">
        <v>6.8</v>
      </c>
      <c r="AC30" s="1">
        <v>0.4</v>
      </c>
      <c r="AD30" s="1">
        <v>3.4</v>
      </c>
      <c r="AE30" s="1">
        <v>6.6</v>
      </c>
      <c r="AF30" s="1" t="s">
        <v>75</v>
      </c>
      <c r="AG30" s="1">
        <f>G30*Q30</f>
        <v>8.2600000000000016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36</v>
      </c>
      <c r="C31" s="1">
        <v>113</v>
      </c>
      <c r="D31" s="1"/>
      <c r="E31" s="1">
        <v>34</v>
      </c>
      <c r="F31" s="1">
        <v>79</v>
      </c>
      <c r="G31" s="7">
        <v>0.18</v>
      </c>
      <c r="H31" s="1">
        <v>270</v>
      </c>
      <c r="I31" s="1">
        <v>9988681</v>
      </c>
      <c r="J31" s="1"/>
      <c r="K31" s="1">
        <v>34</v>
      </c>
      <c r="L31" s="1">
        <f t="shared" si="2"/>
        <v>0</v>
      </c>
      <c r="M31" s="1"/>
      <c r="N31" s="1"/>
      <c r="O31" s="1">
        <v>75</v>
      </c>
      <c r="P31" s="1">
        <f t="shared" si="3"/>
        <v>6.8</v>
      </c>
      <c r="Q31" s="9"/>
      <c r="R31" s="9"/>
      <c r="S31" s="1"/>
      <c r="T31" s="1">
        <f t="shared" si="4"/>
        <v>22.647058823529413</v>
      </c>
      <c r="U31" s="1">
        <f t="shared" si="5"/>
        <v>22.647058823529413</v>
      </c>
      <c r="V31" s="1">
        <v>9.4</v>
      </c>
      <c r="W31" s="1">
        <v>6</v>
      </c>
      <c r="X31" s="1">
        <v>7.8</v>
      </c>
      <c r="Y31" s="1">
        <v>9.8000000000000007</v>
      </c>
      <c r="Z31" s="1">
        <v>5</v>
      </c>
      <c r="AA31" s="1">
        <v>7.6</v>
      </c>
      <c r="AB31" s="1">
        <v>9</v>
      </c>
      <c r="AC31" s="1">
        <v>1.8</v>
      </c>
      <c r="AD31" s="1">
        <v>5.2</v>
      </c>
      <c r="AE31" s="1">
        <v>6.4</v>
      </c>
      <c r="AF31" s="1" t="s">
        <v>50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40</v>
      </c>
      <c r="C32" s="1"/>
      <c r="D32" s="1">
        <v>15.565</v>
      </c>
      <c r="E32" s="1">
        <v>3.2050000000000001</v>
      </c>
      <c r="F32" s="1">
        <v>12.36</v>
      </c>
      <c r="G32" s="7">
        <v>1</v>
      </c>
      <c r="H32" s="1">
        <v>120</v>
      </c>
      <c r="I32" s="1">
        <v>8785198</v>
      </c>
      <c r="J32" s="1"/>
      <c r="K32" s="1">
        <v>3.5</v>
      </c>
      <c r="L32" s="1">
        <f t="shared" si="2"/>
        <v>-0.29499999999999993</v>
      </c>
      <c r="M32" s="1"/>
      <c r="N32" s="1"/>
      <c r="O32" s="1">
        <v>0</v>
      </c>
      <c r="P32" s="1">
        <f t="shared" si="3"/>
        <v>0.64100000000000001</v>
      </c>
      <c r="Q32" s="9"/>
      <c r="R32" s="9"/>
      <c r="S32" s="1"/>
      <c r="T32" s="1">
        <f t="shared" si="4"/>
        <v>19.282371294851792</v>
      </c>
      <c r="U32" s="1">
        <f t="shared" si="5"/>
        <v>19.282371294851792</v>
      </c>
      <c r="V32" s="1">
        <v>0</v>
      </c>
      <c r="W32" s="1">
        <v>0.61680000000000001</v>
      </c>
      <c r="X32" s="1">
        <v>0</v>
      </c>
      <c r="Y32" s="1">
        <v>0</v>
      </c>
      <c r="Z32" s="1">
        <v>1.1992</v>
      </c>
      <c r="AA32" s="1">
        <v>2.5870000000000002</v>
      </c>
      <c r="AB32" s="1">
        <v>1.93</v>
      </c>
      <c r="AC32" s="1">
        <v>1.883</v>
      </c>
      <c r="AD32" s="1">
        <v>1.9039999999999999</v>
      </c>
      <c r="AE32" s="1">
        <v>0.63200000000000001</v>
      </c>
      <c r="AF32" s="1" t="s">
        <v>78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79</v>
      </c>
      <c r="B33" s="15" t="s">
        <v>40</v>
      </c>
      <c r="C33" s="15">
        <v>54.158000000000001</v>
      </c>
      <c r="D33" s="15"/>
      <c r="E33" s="15"/>
      <c r="F33" s="15">
        <v>54.158000000000001</v>
      </c>
      <c r="G33" s="16">
        <v>0</v>
      </c>
      <c r="H33" s="15" t="e">
        <v>#N/A</v>
      </c>
      <c r="I33" s="15" t="s">
        <v>43</v>
      </c>
      <c r="J33" s="15"/>
      <c r="K33" s="15"/>
      <c r="L33" s="15">
        <f t="shared" si="2"/>
        <v>0</v>
      </c>
      <c r="M33" s="15"/>
      <c r="N33" s="15"/>
      <c r="O33" s="15">
        <v>0</v>
      </c>
      <c r="P33" s="15">
        <f t="shared" si="3"/>
        <v>0</v>
      </c>
      <c r="Q33" s="17"/>
      <c r="R33" s="17"/>
      <c r="S33" s="15"/>
      <c r="T33" s="15" t="e">
        <f t="shared" si="4"/>
        <v>#DIV/0!</v>
      </c>
      <c r="U33" s="15" t="e">
        <f t="shared" si="5"/>
        <v>#DIV/0!</v>
      </c>
      <c r="V33" s="15">
        <v>0.64359999999999995</v>
      </c>
      <c r="W33" s="15">
        <v>0</v>
      </c>
      <c r="X33" s="15">
        <v>0</v>
      </c>
      <c r="Y33" s="15">
        <v>1.1819999999999999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28" t="s">
        <v>98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36</v>
      </c>
      <c r="C34" s="1"/>
      <c r="D34" s="1"/>
      <c r="E34" s="1">
        <v>-6</v>
      </c>
      <c r="F34" s="1"/>
      <c r="G34" s="7">
        <v>0.1</v>
      </c>
      <c r="H34" s="1">
        <v>60</v>
      </c>
      <c r="I34" s="1">
        <v>8444187</v>
      </c>
      <c r="J34" s="1"/>
      <c r="K34" s="1">
        <v>30</v>
      </c>
      <c r="L34" s="1">
        <f t="shared" si="2"/>
        <v>-36</v>
      </c>
      <c r="M34" s="1"/>
      <c r="N34" s="1"/>
      <c r="O34" s="1">
        <v>100</v>
      </c>
      <c r="P34" s="1">
        <f t="shared" si="3"/>
        <v>-1.2</v>
      </c>
      <c r="Q34" s="9">
        <v>60</v>
      </c>
      <c r="R34" s="9"/>
      <c r="S34" s="1"/>
      <c r="T34" s="1">
        <f t="shared" si="4"/>
        <v>-133.33333333333334</v>
      </c>
      <c r="U34" s="1">
        <f t="shared" si="5"/>
        <v>-83.333333333333343</v>
      </c>
      <c r="V34" s="1">
        <v>0</v>
      </c>
      <c r="W34" s="1">
        <v>15.6</v>
      </c>
      <c r="X34" s="1">
        <v>14.6</v>
      </c>
      <c r="Y34" s="1">
        <v>29.4</v>
      </c>
      <c r="Z34" s="1">
        <v>25.8</v>
      </c>
      <c r="AA34" s="1">
        <v>7.8</v>
      </c>
      <c r="AB34" s="1">
        <v>26.2</v>
      </c>
      <c r="AC34" s="1">
        <v>0.4</v>
      </c>
      <c r="AD34" s="1">
        <v>3.8</v>
      </c>
      <c r="AE34" s="1">
        <v>5.6</v>
      </c>
      <c r="AF34" s="1"/>
      <c r="AG34" s="1">
        <f>G34*Q34</f>
        <v>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81</v>
      </c>
      <c r="B35" s="1" t="s">
        <v>36</v>
      </c>
      <c r="C35" s="1">
        <v>3</v>
      </c>
      <c r="D35" s="1">
        <v>37</v>
      </c>
      <c r="E35" s="1">
        <v>38</v>
      </c>
      <c r="F35" s="1"/>
      <c r="G35" s="7">
        <v>0.1</v>
      </c>
      <c r="H35" s="1">
        <v>90</v>
      </c>
      <c r="I35" s="1">
        <v>8444194</v>
      </c>
      <c r="J35" s="1"/>
      <c r="K35" s="1">
        <v>76</v>
      </c>
      <c r="L35" s="1">
        <f t="shared" si="2"/>
        <v>-38</v>
      </c>
      <c r="M35" s="1"/>
      <c r="N35" s="1"/>
      <c r="O35" s="1">
        <v>516.6</v>
      </c>
      <c r="P35" s="1">
        <f t="shared" si="3"/>
        <v>7.6</v>
      </c>
      <c r="Q35" s="9"/>
      <c r="R35" s="9"/>
      <c r="S35" s="1"/>
      <c r="T35" s="1">
        <f t="shared" si="4"/>
        <v>67.973684210526315</v>
      </c>
      <c r="U35" s="1">
        <f t="shared" si="5"/>
        <v>67.973684210526315</v>
      </c>
      <c r="V35" s="1">
        <v>43.2</v>
      </c>
      <c r="W35" s="1">
        <v>26.8</v>
      </c>
      <c r="X35" s="1">
        <v>13.4</v>
      </c>
      <c r="Y35" s="1">
        <v>27</v>
      </c>
      <c r="Z35" s="1">
        <v>25.8</v>
      </c>
      <c r="AA35" s="1">
        <v>33.4</v>
      </c>
      <c r="AB35" s="1">
        <v>30.8</v>
      </c>
      <c r="AC35" s="1">
        <v>20.2</v>
      </c>
      <c r="AD35" s="1">
        <v>22</v>
      </c>
      <c r="AE35" s="1">
        <v>33</v>
      </c>
      <c r="AF35" s="1" t="s">
        <v>96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82</v>
      </c>
      <c r="B36" s="11" t="s">
        <v>36</v>
      </c>
      <c r="C36" s="11">
        <v>-5</v>
      </c>
      <c r="D36" s="11">
        <v>5</v>
      </c>
      <c r="E36" s="11"/>
      <c r="F36" s="12"/>
      <c r="G36" s="7">
        <v>0.2</v>
      </c>
      <c r="H36" s="1">
        <v>120</v>
      </c>
      <c r="I36" s="1" t="s">
        <v>83</v>
      </c>
      <c r="J36" s="1"/>
      <c r="K36" s="1"/>
      <c r="L36" s="1">
        <f t="shared" si="2"/>
        <v>0</v>
      </c>
      <c r="M36" s="1"/>
      <c r="N36" s="1"/>
      <c r="O36" s="1">
        <v>240.00000000000011</v>
      </c>
      <c r="P36" s="1">
        <f t="shared" si="3"/>
        <v>0</v>
      </c>
      <c r="Q36" s="9">
        <v>30</v>
      </c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0.4</v>
      </c>
      <c r="X36" s="1">
        <v>0.4</v>
      </c>
      <c r="Y36" s="1">
        <v>0.2</v>
      </c>
      <c r="Z36" s="1">
        <v>13.8</v>
      </c>
      <c r="AA36" s="1">
        <v>10.8</v>
      </c>
      <c r="AB36" s="1">
        <v>12.8</v>
      </c>
      <c r="AC36" s="1">
        <v>18.600000000000001</v>
      </c>
      <c r="AD36" s="1">
        <v>6</v>
      </c>
      <c r="AE36" s="1">
        <v>13.6</v>
      </c>
      <c r="AF36" s="1"/>
      <c r="AG36" s="1">
        <f>G36*Q36</f>
        <v>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84</v>
      </c>
      <c r="B37" s="19" t="s">
        <v>36</v>
      </c>
      <c r="C37" s="19">
        <v>56</v>
      </c>
      <c r="D37" s="19"/>
      <c r="E37" s="19">
        <v>49</v>
      </c>
      <c r="F37" s="20"/>
      <c r="G37" s="16">
        <v>0</v>
      </c>
      <c r="H37" s="15" t="e">
        <v>#N/A</v>
      </c>
      <c r="I37" s="15" t="s">
        <v>65</v>
      </c>
      <c r="J37" s="15" t="s">
        <v>82</v>
      </c>
      <c r="K37" s="15">
        <v>72</v>
      </c>
      <c r="L37" s="15">
        <f t="shared" si="2"/>
        <v>-23</v>
      </c>
      <c r="M37" s="15"/>
      <c r="N37" s="15"/>
      <c r="O37" s="15">
        <v>0</v>
      </c>
      <c r="P37" s="15">
        <f t="shared" si="3"/>
        <v>9.8000000000000007</v>
      </c>
      <c r="Q37" s="17"/>
      <c r="R37" s="17"/>
      <c r="S37" s="15"/>
      <c r="T37" s="15">
        <f t="shared" si="4"/>
        <v>0</v>
      </c>
      <c r="U37" s="15">
        <f t="shared" si="5"/>
        <v>0</v>
      </c>
      <c r="V37" s="15">
        <v>26</v>
      </c>
      <c r="W37" s="15">
        <v>16.2</v>
      </c>
      <c r="X37" s="15">
        <v>12.4</v>
      </c>
      <c r="Y37" s="15">
        <v>13.6</v>
      </c>
      <c r="Z37" s="15">
        <v>5.8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1" t="s">
        <v>40</v>
      </c>
      <c r="C38" s="11"/>
      <c r="D38" s="11"/>
      <c r="E38" s="11"/>
      <c r="F38" s="12"/>
      <c r="G38" s="7">
        <v>1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>
        <v>15</v>
      </c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87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88</v>
      </c>
      <c r="B39" s="19" t="s">
        <v>40</v>
      </c>
      <c r="C39" s="19">
        <v>27.74</v>
      </c>
      <c r="D39" s="19"/>
      <c r="E39" s="19">
        <v>3.56</v>
      </c>
      <c r="F39" s="20">
        <v>24.18</v>
      </c>
      <c r="G39" s="16">
        <v>0</v>
      </c>
      <c r="H39" s="15" t="e">
        <v>#N/A</v>
      </c>
      <c r="I39" s="15" t="s">
        <v>65</v>
      </c>
      <c r="J39" s="15" t="s">
        <v>85</v>
      </c>
      <c r="K39" s="15">
        <v>3.5</v>
      </c>
      <c r="L39" s="15">
        <f t="shared" si="2"/>
        <v>6.0000000000000053E-2</v>
      </c>
      <c r="M39" s="15"/>
      <c r="N39" s="15"/>
      <c r="O39" s="15">
        <v>0</v>
      </c>
      <c r="P39" s="15">
        <f t="shared" si="3"/>
        <v>0.71199999999999997</v>
      </c>
      <c r="Q39" s="17"/>
      <c r="R39" s="17"/>
      <c r="S39" s="15"/>
      <c r="T39" s="15">
        <f t="shared" si="4"/>
        <v>33.960674157303373</v>
      </c>
      <c r="U39" s="15">
        <f t="shared" si="5"/>
        <v>33.960674157303373</v>
      </c>
      <c r="V39" s="15">
        <v>1.2849999999999999</v>
      </c>
      <c r="W39" s="15">
        <v>1.369</v>
      </c>
      <c r="X39" s="15">
        <v>4.0060000000000002</v>
      </c>
      <c r="Y39" s="15">
        <v>6.5810000000000004</v>
      </c>
      <c r="Z39" s="15">
        <v>3.0019999999999998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27" t="s">
        <v>99</v>
      </c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89</v>
      </c>
      <c r="B40" s="1" t="s">
        <v>36</v>
      </c>
      <c r="C40" s="1"/>
      <c r="D40" s="1"/>
      <c r="E40" s="1"/>
      <c r="F40" s="1"/>
      <c r="G40" s="7">
        <v>0.2</v>
      </c>
      <c r="H40" s="1">
        <v>120</v>
      </c>
      <c r="I40" s="1" t="s">
        <v>90</v>
      </c>
      <c r="J40" s="1"/>
      <c r="K40" s="1"/>
      <c r="L40" s="1">
        <f t="shared" si="2"/>
        <v>0</v>
      </c>
      <c r="M40" s="1"/>
      <c r="N40" s="1"/>
      <c r="O40" s="1">
        <v>200</v>
      </c>
      <c r="P40" s="1">
        <f t="shared" si="3"/>
        <v>0</v>
      </c>
      <c r="Q40" s="9"/>
      <c r="R40" s="9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2.6</v>
      </c>
      <c r="AA40" s="1">
        <v>10.4</v>
      </c>
      <c r="AB40" s="1">
        <v>12.8</v>
      </c>
      <c r="AC40" s="1">
        <v>1.6</v>
      </c>
      <c r="AD40" s="1">
        <v>7</v>
      </c>
      <c r="AE40" s="1">
        <v>13</v>
      </c>
      <c r="AF40" s="1" t="s">
        <v>96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91</v>
      </c>
      <c r="B41" s="11" t="s">
        <v>40</v>
      </c>
      <c r="C41" s="11"/>
      <c r="D41" s="11"/>
      <c r="E41" s="11"/>
      <c r="F41" s="12"/>
      <c r="G41" s="7">
        <v>1</v>
      </c>
      <c r="H41" s="1">
        <v>120</v>
      </c>
      <c r="I41" s="1" t="s">
        <v>92</v>
      </c>
      <c r="J41" s="1"/>
      <c r="K41" s="1"/>
      <c r="L41" s="1">
        <f t="shared" si="2"/>
        <v>0</v>
      </c>
      <c r="M41" s="1"/>
      <c r="N41" s="1"/>
      <c r="O41" s="1">
        <v>370</v>
      </c>
      <c r="P41" s="1">
        <f t="shared" si="3"/>
        <v>0</v>
      </c>
      <c r="Q41" s="9"/>
      <c r="R41" s="9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19.342400000000001</v>
      </c>
      <c r="AB41" s="1">
        <v>26.932400000000001</v>
      </c>
      <c r="AC41" s="1">
        <v>8.7703999999999986</v>
      </c>
      <c r="AD41" s="1">
        <v>13.808</v>
      </c>
      <c r="AE41" s="1">
        <v>13.6432</v>
      </c>
      <c r="AF41" s="1" t="s">
        <v>93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94</v>
      </c>
      <c r="B42" s="22" t="s">
        <v>40</v>
      </c>
      <c r="C42" s="22">
        <v>-22.404</v>
      </c>
      <c r="D42" s="22">
        <v>29.568000000000001</v>
      </c>
      <c r="E42" s="22">
        <v>7.1639999999999997</v>
      </c>
      <c r="F42" s="23"/>
      <c r="G42" s="16">
        <v>0</v>
      </c>
      <c r="H42" s="15" t="e">
        <v>#N/A</v>
      </c>
      <c r="I42" s="15" t="s">
        <v>65</v>
      </c>
      <c r="J42" s="15" t="s">
        <v>91</v>
      </c>
      <c r="K42" s="15">
        <v>7</v>
      </c>
      <c r="L42" s="15">
        <f t="shared" si="2"/>
        <v>0.1639999999999997</v>
      </c>
      <c r="M42" s="15"/>
      <c r="N42" s="15"/>
      <c r="O42" s="15">
        <v>0</v>
      </c>
      <c r="P42" s="15">
        <f t="shared" si="3"/>
        <v>1.4327999999999999</v>
      </c>
      <c r="Q42" s="17"/>
      <c r="R42" s="17"/>
      <c r="S42" s="15"/>
      <c r="T42" s="15">
        <f t="shared" si="4"/>
        <v>0</v>
      </c>
      <c r="U42" s="15">
        <f t="shared" si="5"/>
        <v>0</v>
      </c>
      <c r="V42" s="15">
        <v>4.4808000000000003</v>
      </c>
      <c r="W42" s="15">
        <v>2.2416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95</v>
      </c>
      <c r="B43" s="19" t="s">
        <v>40</v>
      </c>
      <c r="C43" s="19">
        <v>62.893000000000001</v>
      </c>
      <c r="D43" s="19">
        <v>153.626</v>
      </c>
      <c r="E43" s="19">
        <v>83.64</v>
      </c>
      <c r="F43" s="20">
        <v>96.11</v>
      </c>
      <c r="G43" s="16">
        <v>0</v>
      </c>
      <c r="H43" s="15" t="e">
        <v>#N/A</v>
      </c>
      <c r="I43" s="15" t="s">
        <v>65</v>
      </c>
      <c r="J43" s="15" t="s">
        <v>91</v>
      </c>
      <c r="K43" s="15">
        <v>94</v>
      </c>
      <c r="L43" s="15">
        <f t="shared" si="2"/>
        <v>-10.36</v>
      </c>
      <c r="M43" s="15"/>
      <c r="N43" s="15"/>
      <c r="O43" s="15">
        <v>0</v>
      </c>
      <c r="P43" s="15">
        <f t="shared" si="3"/>
        <v>16.728000000000002</v>
      </c>
      <c r="Q43" s="17"/>
      <c r="R43" s="17"/>
      <c r="S43" s="15"/>
      <c r="T43" s="15">
        <f t="shared" si="4"/>
        <v>5.7454567192730748</v>
      </c>
      <c r="U43" s="15">
        <f t="shared" si="5"/>
        <v>5.7454567192730748</v>
      </c>
      <c r="V43" s="15">
        <v>22.4146</v>
      </c>
      <c r="W43" s="15">
        <v>13.4756</v>
      </c>
      <c r="X43" s="15">
        <v>8.9150000000000009</v>
      </c>
      <c r="Y43" s="15">
        <v>0</v>
      </c>
      <c r="Z43" s="15">
        <v>7.923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47</v>
      </c>
      <c r="B45" s="1" t="s">
        <v>36</v>
      </c>
      <c r="C45" s="1">
        <v>8</v>
      </c>
      <c r="D45" s="1"/>
      <c r="E45" s="1"/>
      <c r="F45" s="1"/>
      <c r="G45" s="7">
        <v>0.18</v>
      </c>
      <c r="H45" s="1">
        <v>120</v>
      </c>
      <c r="I45" s="1"/>
      <c r="J45" s="1"/>
      <c r="K45" s="1">
        <v>28</v>
      </c>
      <c r="L45" s="1">
        <f>E45-K45</f>
        <v>-28</v>
      </c>
      <c r="M45" s="1"/>
      <c r="N45" s="1"/>
      <c r="O45" s="1">
        <v>350</v>
      </c>
      <c r="P45" s="1">
        <f>E45/5</f>
        <v>0</v>
      </c>
      <c r="Q45" s="9"/>
      <c r="R45" s="9"/>
      <c r="S45" s="1"/>
      <c r="T45" s="1" t="e">
        <f>(F45+O45+Q45)/P45</f>
        <v>#DIV/0!</v>
      </c>
      <c r="U45" s="1" t="e">
        <f>(F45+O45)/P45</f>
        <v>#DIV/0!</v>
      </c>
      <c r="V45" s="1">
        <v>23.2</v>
      </c>
      <c r="W45" s="1">
        <v>13.4</v>
      </c>
      <c r="X45" s="1">
        <v>12</v>
      </c>
      <c r="Y45" s="1">
        <v>25.4</v>
      </c>
      <c r="Z45" s="1">
        <v>11.2</v>
      </c>
      <c r="AA45" s="1">
        <v>1.4</v>
      </c>
      <c r="AB45" s="1">
        <v>19.399999999999999</v>
      </c>
      <c r="AC45" s="1">
        <v>2.6</v>
      </c>
      <c r="AD45" s="1">
        <v>15</v>
      </c>
      <c r="AE45" s="1">
        <v>5.4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48</v>
      </c>
      <c r="B46" s="1" t="s">
        <v>36</v>
      </c>
      <c r="C46" s="1">
        <v>74</v>
      </c>
      <c r="D46" s="1">
        <v>103</v>
      </c>
      <c r="E46" s="1">
        <v>108</v>
      </c>
      <c r="F46" s="1">
        <v>68</v>
      </c>
      <c r="G46" s="7">
        <v>0.18</v>
      </c>
      <c r="H46" s="1">
        <v>120</v>
      </c>
      <c r="I46" s="1"/>
      <c r="J46" s="1"/>
      <c r="K46" s="1">
        <v>94</v>
      </c>
      <c r="L46" s="1">
        <f>E46-K46</f>
        <v>14</v>
      </c>
      <c r="M46" s="1"/>
      <c r="N46" s="1"/>
      <c r="O46" s="1">
        <v>300</v>
      </c>
      <c r="P46" s="1">
        <f>E46/5</f>
        <v>21.6</v>
      </c>
      <c r="Q46" s="9">
        <f t="shared" ref="Q46" si="9">20*P46-O46-F46</f>
        <v>64</v>
      </c>
      <c r="R46" s="9"/>
      <c r="S46" s="1"/>
      <c r="T46" s="1">
        <f>(F46+O46+Q46)/P46</f>
        <v>20</v>
      </c>
      <c r="U46" s="1">
        <f>(F46+O46)/P46</f>
        <v>17.037037037037035</v>
      </c>
      <c r="V46" s="1">
        <v>23.2</v>
      </c>
      <c r="W46" s="1">
        <v>13.2</v>
      </c>
      <c r="X46" s="1">
        <v>6</v>
      </c>
      <c r="Y46" s="1">
        <v>9.6</v>
      </c>
      <c r="Z46" s="1">
        <v>14.2</v>
      </c>
      <c r="AA46" s="1">
        <v>19.399999999999999</v>
      </c>
      <c r="AB46" s="1">
        <v>23.6</v>
      </c>
      <c r="AC46" s="1">
        <v>0</v>
      </c>
      <c r="AD46" s="1">
        <v>0</v>
      </c>
      <c r="AE46" s="1">
        <v>0</v>
      </c>
      <c r="AF46" s="1"/>
      <c r="AG46" s="1">
        <f>G46*Q46</f>
        <v>11.52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4" t="s">
        <v>35</v>
      </c>
      <c r="B47" s="24" t="s">
        <v>36</v>
      </c>
      <c r="C47" s="24"/>
      <c r="D47" s="24"/>
      <c r="E47" s="24"/>
      <c r="F47" s="24"/>
      <c r="G47" s="25">
        <v>0</v>
      </c>
      <c r="H47" s="24"/>
      <c r="I47" s="24">
        <v>4421577</v>
      </c>
      <c r="J47" s="24"/>
      <c r="K47" s="24"/>
      <c r="L47" s="24">
        <f>E47-K47</f>
        <v>0</v>
      </c>
      <c r="M47" s="24"/>
      <c r="N47" s="24"/>
      <c r="O47" s="24">
        <v>0</v>
      </c>
      <c r="P47" s="24">
        <f>E47/5</f>
        <v>0</v>
      </c>
      <c r="Q47" s="26"/>
      <c r="R47" s="26"/>
      <c r="S47" s="24"/>
      <c r="T47" s="24" t="e">
        <f>(F47+O47+Q47)/P47</f>
        <v>#DIV/0!</v>
      </c>
      <c r="U47" s="24" t="e">
        <f>(F47+O47)/P47</f>
        <v>#DIV/0!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 t="s">
        <v>37</v>
      </c>
      <c r="AG47" s="24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4" t="s">
        <v>38</v>
      </c>
      <c r="B48" s="24" t="s">
        <v>36</v>
      </c>
      <c r="C48" s="24"/>
      <c r="D48" s="24"/>
      <c r="E48" s="24"/>
      <c r="F48" s="24"/>
      <c r="G48" s="25">
        <v>0</v>
      </c>
      <c r="H48" s="24"/>
      <c r="I48" s="24">
        <v>4421584</v>
      </c>
      <c r="J48" s="24"/>
      <c r="K48" s="24"/>
      <c r="L48" s="24">
        <f>E48-K48</f>
        <v>0</v>
      </c>
      <c r="M48" s="24"/>
      <c r="N48" s="24"/>
      <c r="O48" s="24">
        <v>0</v>
      </c>
      <c r="P48" s="24">
        <f>E48/5</f>
        <v>0</v>
      </c>
      <c r="Q48" s="26"/>
      <c r="R48" s="26"/>
      <c r="S48" s="24"/>
      <c r="T48" s="24" t="e">
        <f>(F48+O48+Q48)/P48</f>
        <v>#DIV/0!</v>
      </c>
      <c r="U48" s="24" t="e">
        <f>(F48+O48)/P48</f>
        <v>#DIV/0!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 t="s">
        <v>37</v>
      </c>
      <c r="AG48" s="2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</sheetData>
  <autoFilter ref="A3:AG43" xr:uid="{2D4327A4-EBCE-4C74-9BB9-0D91F17549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2025-08-18T12:18:27Z</dcterms:created>
  <dcterms:modified xsi:type="dcterms:W3CDTF">2025-08-20T10:30:31Z</dcterms:modified>
</cp:coreProperties>
</file>