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1981215F-5156-4BDE-B294-F2417B090D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18" i="1"/>
  <c r="AG18" i="1" s="1"/>
  <c r="Q17" i="1"/>
  <c r="Q14" i="1"/>
  <c r="Q13" i="1"/>
  <c r="AG6" i="1"/>
  <c r="P46" i="1"/>
  <c r="T46" i="1" s="1"/>
  <c r="P6" i="1"/>
  <c r="T6" i="1" s="1"/>
  <c r="P7" i="1"/>
  <c r="T7" i="1" s="1"/>
  <c r="P43" i="1"/>
  <c r="P44" i="1"/>
  <c r="T44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5" i="1"/>
  <c r="L41" i="1"/>
  <c r="AG40" i="1"/>
  <c r="L40" i="1"/>
  <c r="L39" i="1"/>
  <c r="AG38" i="1"/>
  <c r="L38" i="1"/>
  <c r="L37" i="1"/>
  <c r="AG36" i="1"/>
  <c r="L36" i="1"/>
  <c r="AG35" i="1"/>
  <c r="L35" i="1"/>
  <c r="L34" i="1"/>
  <c r="L33" i="1"/>
  <c r="L32" i="1"/>
  <c r="L31" i="1"/>
  <c r="L30" i="1"/>
  <c r="L29" i="1"/>
  <c r="L28" i="1"/>
  <c r="L27" i="1"/>
  <c r="L26" i="1"/>
  <c r="L25" i="1"/>
  <c r="AG24" i="1"/>
  <c r="L24" i="1"/>
  <c r="L23" i="1"/>
  <c r="AG22" i="1"/>
  <c r="L22" i="1"/>
  <c r="L21" i="1"/>
  <c r="AG20" i="1"/>
  <c r="L20" i="1"/>
  <c r="L19" i="1"/>
  <c r="L18" i="1"/>
  <c r="AG17" i="1"/>
  <c r="L17" i="1"/>
  <c r="L16" i="1"/>
  <c r="L15" i="1"/>
  <c r="AG14" i="1"/>
  <c r="L14" i="1"/>
  <c r="AG13" i="1"/>
  <c r="L13" i="1"/>
  <c r="L12" i="1"/>
  <c r="L11" i="1"/>
  <c r="L10" i="1"/>
  <c r="AG9" i="1"/>
  <c r="L9" i="1"/>
  <c r="L8" i="1"/>
  <c r="AG44" i="1"/>
  <c r="L44" i="1"/>
  <c r="AG43" i="1"/>
  <c r="L43" i="1"/>
  <c r="AG7" i="1"/>
  <c r="L7" i="1"/>
  <c r="L6" i="1"/>
  <c r="L46" i="1"/>
  <c r="L45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T43" i="1"/>
  <c r="U33" i="1"/>
  <c r="U17" i="1"/>
  <c r="L5" i="1"/>
  <c r="AG5" i="1"/>
  <c r="P5" i="1"/>
  <c r="U41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4" i="1"/>
  <c r="U46" i="1"/>
  <c r="T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3" i="1"/>
  <c r="U6" i="1"/>
  <c r="U45" i="1"/>
</calcChain>
</file>

<file path=xl/sharedStrings.xml><?xml version="1.0" encoding="utf-8"?>
<sst xmlns="http://schemas.openxmlformats.org/spreadsheetml/2006/main" count="175" uniqueCount="96">
  <si>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</si>
  <si>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</si>
  <si>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</si>
  <si>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</si>
  <si>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</si>
  <si>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</si>
  <si>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</si>
  <si>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</si>
  <si>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</si>
  <si>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</si>
  <si>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</si>
  <si>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</si>
  <si>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</si>
  <si>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</si>
  <si>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</si>
  <si>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</si>
  <si>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</si>
  <si>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</si>
  <si>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</si>
  <si>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</si>
  <si>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</si>
  <si>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</si>
  <si>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</si>
  <si>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</si>
  <si>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</si>
  <si>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</si>
  <si>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</si>
  <si>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</si>
  <si>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</si>
  <si>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</si>
  <si>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</si>
  <si>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</si>
  <si>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</si>
  <si>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</si>
  <si>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</si>
  <si>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</si>
  <si>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</si>
  <si>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</si>
  <si>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</si>
  <si>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</si>
  <si>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</si>
  <si>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</si>
  <si>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</si>
  <si>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</si>
  <si>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</si>
  <si>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</si>
  <si>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</si>
  <si>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</si>
  <si>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</si>
  <si>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</si>
  <si>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</si>
  <si>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</si>
  <si>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</si>
  <si>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</si>
  <si>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</si>
  <si>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</si>
  <si>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</si>
  <si>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</si>
  <si>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</si>
  <si>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дубль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</si>
  <si>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</si>
  <si>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</si>
  <si>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</si>
  <si>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</si>
  <si>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</si>
  <si>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</si>
  <si>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</si>
  <si>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</si>
  <si>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</si>
  <si>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</si>
  <si>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</si>
  <si>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</si>
  <si>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</si>
  <si>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</si>
  <si>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</si>
  <si>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</si>
  <si>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</si>
  <si>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</si>
  <si>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Папа Может Тильзитер   45% вес    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</si>
  <si>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</si>
  <si>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</si>
  <si>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</si>
  <si>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</si>
  <si>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11,08,25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</si>
  <si>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</si>
  <si>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</si>
  <si>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</si>
  <si>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</si>
  <si>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</si>
  <si>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</si>
  <si>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</si>
  <si>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</si>
  <si>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</si>
  <si>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</si>
  <si>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</si>
  <si>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18,08,25 завод не отгрузил / 11,08,25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</si>
</sst>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233.48599999999999</v>
      </c>
      <c r="F5" s="4">
        <f>SUM(F6:F496)</f>
        <v>585.86999999999989</v>
      </c>
      <c r="G5" s="7"/>
      <c r="H5" s="1"/>
      <c r="I5" s="1"/>
      <c r="J5" s="1"/>
      <c r="K5" s="4">
        <f t="shared" ref="K5:R5" si="0">SUM(K6:K496)</f>
        <v>277</v>
      </c>
      <c r="L5" s="4">
        <f t="shared" si="0"/>
        <v>-43.513999999999996</v>
      </c>
      <c r="M5" s="4">
        <f t="shared" si="0"/>
        <v>0</v>
      </c>
      <c r="N5" s="4">
        <f t="shared" si="0"/>
        <v>0</v>
      </c>
      <c r="O5" s="4">
        <f t="shared" si="0"/>
        <v>250</v>
      </c>
      <c r="P5" s="4">
        <f t="shared" si="0"/>
        <v>46.697200000000002</v>
      </c>
      <c r="Q5" s="4">
        <f t="shared" si="0"/>
        <v>302</v>
      </c>
      <c r="R5" s="4">
        <f t="shared" si="0"/>
        <v>0</v>
      </c>
      <c r="S5" s="1"/>
      <c r="T5" s="1"/>
      <c r="U5" s="1"/>
      <c r="V5" s="4">
        <f t="shared" ref="V5:AE5" si="1">SUM(V6:V496)</f>
        <v>30.758400000000009</v>
      </c>
      <c r="W5" s="4">
        <f t="shared" si="1"/>
        <v>33.861799999999995</v>
      </c>
      <c r="X5" s="4">
        <f t="shared" si="1"/>
        <v>29.220599999999994</v>
      </c>
      <c r="Y5" s="4">
        <f t="shared" si="1"/>
        <v>29.529200000000003</v>
      </c>
      <c r="Z5" s="4">
        <f t="shared" si="1"/>
        <v>35.285600000000002</v>
      </c>
      <c r="AA5" s="4">
        <f t="shared" si="1"/>
        <v>27.4</v>
      </c>
      <c r="AB5" s="4">
        <f t="shared" si="1"/>
        <v>43.201600000000006</v>
      </c>
      <c r="AC5" s="4">
        <f t="shared" si="1"/>
        <v>26.0656</v>
      </c>
      <c r="AD5" s="4">
        <f t="shared" si="1"/>
        <v>9.4456000000000007</v>
      </c>
      <c r="AE5" s="4">
        <f t="shared" si="1"/>
        <v>20.988000000000003</v>
      </c>
      <c r="AF5" s="1"/>
      <c r="AG5" s="4">
        <f>SUM(AG6:AG496)</f>
        <v>55.92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5</v>
      </c>
      <c r="D6" s="1">
        <v>16</v>
      </c>
      <c r="E6" s="1">
        <v>7</v>
      </c>
      <c r="F6" s="1">
        <v>14</v>
      </c>
      <c r="G6" s="7">
        <v>0.18</v>
      </c>
      <c r="H6" s="1">
        <v>270</v>
      </c>
      <c r="I6" s="1">
        <v>9988438</v>
      </c>
      <c r="J6" s="1"/>
      <c r="K6" s="1">
        <v>10</v>
      </c>
      <c r="L6" s="1">
        <f t="shared" ref="L6:L41" si="2">E6-K6</f>
        <v>-3</v>
      </c>
      <c r="M6" s="1"/>
      <c r="N6" s="1"/>
      <c r="O6" s="1">
        <v>32</v>
      </c>
      <c r="P6" s="1">
        <f t="shared" ref="P6:P41" si="3">E6/5</f>
        <v>1.4</v>
      </c>
      <c r="Q6" s="9"/>
      <c r="R6" s="9"/>
      <c r="S6" s="1"/>
      <c r="T6" s="1">
        <f t="shared" ref="T6:T41" si="4">(F6+O6+Q6)/P6</f>
        <v>32.857142857142861</v>
      </c>
      <c r="U6" s="1">
        <f t="shared" ref="U6:U41" si="5">(F6+O6)/P6</f>
        <v>32.857142857142861</v>
      </c>
      <c r="V6" s="1">
        <v>1.6</v>
      </c>
      <c r="W6" s="1">
        <v>0.6</v>
      </c>
      <c r="X6" s="1">
        <v>0.6</v>
      </c>
      <c r="Y6" s="1">
        <v>1.8</v>
      </c>
      <c r="Z6" s="1">
        <v>0.8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11</v>
      </c>
      <c r="D7" s="1">
        <v>16</v>
      </c>
      <c r="E7" s="1">
        <v>9</v>
      </c>
      <c r="F7" s="1">
        <v>18</v>
      </c>
      <c r="G7" s="7">
        <v>0.18</v>
      </c>
      <c r="H7" s="1">
        <v>270</v>
      </c>
      <c r="I7" s="1">
        <v>9988445</v>
      </c>
      <c r="J7" s="1"/>
      <c r="K7" s="1">
        <v>11</v>
      </c>
      <c r="L7" s="1">
        <f t="shared" si="2"/>
        <v>-2</v>
      </c>
      <c r="M7" s="1"/>
      <c r="N7" s="1"/>
      <c r="O7" s="1">
        <v>32</v>
      </c>
      <c r="P7" s="1">
        <f t="shared" si="3"/>
        <v>1.8</v>
      </c>
      <c r="Q7" s="9"/>
      <c r="R7" s="9"/>
      <c r="S7" s="1"/>
      <c r="T7" s="1">
        <f t="shared" si="4"/>
        <v>27.777777777777779</v>
      </c>
      <c r="U7" s="1">
        <f t="shared" si="5"/>
        <v>27.777777777777779</v>
      </c>
      <c r="V7" s="1">
        <v>1.8</v>
      </c>
      <c r="W7" s="1">
        <v>1.2</v>
      </c>
      <c r="X7" s="1">
        <v>1.2</v>
      </c>
      <c r="Y7" s="1">
        <v>0.6</v>
      </c>
      <c r="Z7" s="1">
        <v>0.6</v>
      </c>
      <c r="AA7" s="1">
        <v>0</v>
      </c>
      <c r="AB7" s="1">
        <v>1.8</v>
      </c>
      <c r="AC7" s="1">
        <v>0.2</v>
      </c>
      <c r="AD7" s="1">
        <v>0</v>
      </c>
      <c r="AE7" s="1">
        <v>1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44</v>
      </c>
      <c r="B8" s="23" t="s">
        <v>36</v>
      </c>
      <c r="C8" s="23"/>
      <c r="D8" s="23"/>
      <c r="E8" s="23"/>
      <c r="F8" s="23"/>
      <c r="G8" s="24">
        <v>0</v>
      </c>
      <c r="H8" s="23">
        <v>270</v>
      </c>
      <c r="I8" s="23">
        <v>9988452</v>
      </c>
      <c r="J8" s="23"/>
      <c r="K8" s="23"/>
      <c r="L8" s="23">
        <f t="shared" si="2"/>
        <v>0</v>
      </c>
      <c r="M8" s="23"/>
      <c r="N8" s="23"/>
      <c r="O8" s="23">
        <v>0</v>
      </c>
      <c r="P8" s="23">
        <f t="shared" si="3"/>
        <v>0</v>
      </c>
      <c r="Q8" s="25"/>
      <c r="R8" s="25"/>
      <c r="S8" s="23"/>
      <c r="T8" s="23" t="e">
        <f t="shared" si="4"/>
        <v>#DIV/0!</v>
      </c>
      <c r="U8" s="23" t="e">
        <f t="shared" si="5"/>
        <v>#DIV/0!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0.4</v>
      </c>
      <c r="AC8" s="23">
        <v>0</v>
      </c>
      <c r="AD8" s="23">
        <v>0</v>
      </c>
      <c r="AE8" s="23">
        <v>0</v>
      </c>
      <c r="AF8" s="23" t="s">
        <v>45</v>
      </c>
      <c r="AG8" s="2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/>
      <c r="D9" s="1">
        <v>28</v>
      </c>
      <c r="E9" s="1">
        <v>4</v>
      </c>
      <c r="F9" s="1">
        <v>24</v>
      </c>
      <c r="G9" s="7">
        <v>0.4</v>
      </c>
      <c r="H9" s="1">
        <v>270</v>
      </c>
      <c r="I9" s="1">
        <v>9988476</v>
      </c>
      <c r="J9" s="1"/>
      <c r="K9" s="1">
        <v>7</v>
      </c>
      <c r="L9" s="1">
        <f t="shared" si="2"/>
        <v>-3</v>
      </c>
      <c r="M9" s="1"/>
      <c r="N9" s="1"/>
      <c r="O9" s="1">
        <v>0</v>
      </c>
      <c r="P9" s="1">
        <f t="shared" si="3"/>
        <v>0.8</v>
      </c>
      <c r="Q9" s="9"/>
      <c r="R9" s="9"/>
      <c r="S9" s="1"/>
      <c r="T9" s="1">
        <f t="shared" si="4"/>
        <v>30</v>
      </c>
      <c r="U9" s="1">
        <f t="shared" si="5"/>
        <v>30</v>
      </c>
      <c r="V9" s="1">
        <v>0</v>
      </c>
      <c r="W9" s="1">
        <v>0</v>
      </c>
      <c r="X9" s="1">
        <v>0</v>
      </c>
      <c r="Y9" s="1">
        <v>0</v>
      </c>
      <c r="Z9" s="1">
        <v>0.2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47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3" t="s">
        <v>48</v>
      </c>
      <c r="B10" s="23" t="s">
        <v>36</v>
      </c>
      <c r="C10" s="23"/>
      <c r="D10" s="23"/>
      <c r="E10" s="23"/>
      <c r="F10" s="23"/>
      <c r="G10" s="24">
        <v>0</v>
      </c>
      <c r="H10" s="23">
        <v>150</v>
      </c>
      <c r="I10" s="23">
        <v>5034819</v>
      </c>
      <c r="J10" s="23"/>
      <c r="K10" s="23"/>
      <c r="L10" s="23">
        <f t="shared" si="2"/>
        <v>0</v>
      </c>
      <c r="M10" s="23"/>
      <c r="N10" s="23"/>
      <c r="O10" s="23">
        <v>0</v>
      </c>
      <c r="P10" s="23">
        <f t="shared" si="3"/>
        <v>0</v>
      </c>
      <c r="Q10" s="25"/>
      <c r="R10" s="25"/>
      <c r="S10" s="23"/>
      <c r="T10" s="23" t="e">
        <f t="shared" si="4"/>
        <v>#DIV/0!</v>
      </c>
      <c r="U10" s="23" t="e">
        <f t="shared" si="5"/>
        <v>#DIV/0!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 t="s">
        <v>37</v>
      </c>
      <c r="AG10" s="2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49</v>
      </c>
      <c r="B11" s="23" t="s">
        <v>50</v>
      </c>
      <c r="C11" s="23"/>
      <c r="D11" s="23"/>
      <c r="E11" s="23"/>
      <c r="F11" s="23"/>
      <c r="G11" s="24">
        <v>0</v>
      </c>
      <c r="H11" s="23">
        <v>150</v>
      </c>
      <c r="I11" s="23">
        <v>5041251</v>
      </c>
      <c r="J11" s="23"/>
      <c r="K11" s="23"/>
      <c r="L11" s="23">
        <f t="shared" si="2"/>
        <v>0</v>
      </c>
      <c r="M11" s="23"/>
      <c r="N11" s="23"/>
      <c r="O11" s="23">
        <v>0</v>
      </c>
      <c r="P11" s="23">
        <f t="shared" si="3"/>
        <v>0</v>
      </c>
      <c r="Q11" s="25"/>
      <c r="R11" s="25"/>
      <c r="S11" s="23"/>
      <c r="T11" s="23" t="e">
        <f t="shared" si="4"/>
        <v>#DIV/0!</v>
      </c>
      <c r="U11" s="23" t="e">
        <f t="shared" si="5"/>
        <v>#DIV/0!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 t="s">
        <v>37</v>
      </c>
      <c r="AG11" s="2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51</v>
      </c>
      <c r="B12" s="23" t="s">
        <v>36</v>
      </c>
      <c r="C12" s="23"/>
      <c r="D12" s="23"/>
      <c r="E12" s="23"/>
      <c r="F12" s="23"/>
      <c r="G12" s="24">
        <v>0</v>
      </c>
      <c r="H12" s="23">
        <v>90</v>
      </c>
      <c r="I12" s="23">
        <v>8444163</v>
      </c>
      <c r="J12" s="23"/>
      <c r="K12" s="23"/>
      <c r="L12" s="23">
        <f t="shared" si="2"/>
        <v>0</v>
      </c>
      <c r="M12" s="23"/>
      <c r="N12" s="23"/>
      <c r="O12" s="23">
        <v>0</v>
      </c>
      <c r="P12" s="23">
        <f t="shared" si="3"/>
        <v>0</v>
      </c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 t="s">
        <v>37</v>
      </c>
      <c r="AG12" s="2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36</v>
      </c>
      <c r="C13" s="1">
        <v>47</v>
      </c>
      <c r="D13" s="1">
        <v>60</v>
      </c>
      <c r="E13" s="1">
        <v>31</v>
      </c>
      <c r="F13" s="1">
        <v>76</v>
      </c>
      <c r="G13" s="7">
        <v>0.18</v>
      </c>
      <c r="H13" s="1">
        <v>150</v>
      </c>
      <c r="I13" s="1">
        <v>5038411</v>
      </c>
      <c r="J13" s="1"/>
      <c r="K13" s="1">
        <v>31</v>
      </c>
      <c r="L13" s="1">
        <f t="shared" si="2"/>
        <v>0</v>
      </c>
      <c r="M13" s="1"/>
      <c r="N13" s="1"/>
      <c r="O13" s="1">
        <v>0</v>
      </c>
      <c r="P13" s="1">
        <f t="shared" si="3"/>
        <v>6.2</v>
      </c>
      <c r="Q13" s="9">
        <f t="shared" ref="Q13:Q14" si="6">20*P13-O13-F13</f>
        <v>48</v>
      </c>
      <c r="R13" s="9"/>
      <c r="S13" s="1"/>
      <c r="T13" s="1">
        <f t="shared" si="4"/>
        <v>20</v>
      </c>
      <c r="U13" s="1">
        <f t="shared" si="5"/>
        <v>12.258064516129032</v>
      </c>
      <c r="V13" s="1">
        <v>1.2</v>
      </c>
      <c r="W13" s="1">
        <v>4</v>
      </c>
      <c r="X13" s="1">
        <v>3.4</v>
      </c>
      <c r="Y13" s="1">
        <v>2</v>
      </c>
      <c r="Z13" s="1">
        <v>2.6</v>
      </c>
      <c r="AA13" s="1">
        <v>3.2</v>
      </c>
      <c r="AB13" s="1">
        <v>3</v>
      </c>
      <c r="AC13" s="1">
        <v>1.2</v>
      </c>
      <c r="AD13" s="1">
        <v>0</v>
      </c>
      <c r="AE13" s="1">
        <v>0</v>
      </c>
      <c r="AF13" s="1"/>
      <c r="AG13" s="1">
        <f>G13*Q13</f>
        <v>8.64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88</v>
      </c>
      <c r="D14" s="1">
        <v>40</v>
      </c>
      <c r="E14" s="1">
        <v>41</v>
      </c>
      <c r="F14" s="1">
        <v>87</v>
      </c>
      <c r="G14" s="7">
        <v>0.18</v>
      </c>
      <c r="H14" s="1">
        <v>150</v>
      </c>
      <c r="I14" s="1">
        <v>5038459</v>
      </c>
      <c r="J14" s="1"/>
      <c r="K14" s="1">
        <v>41</v>
      </c>
      <c r="L14" s="1">
        <f t="shared" si="2"/>
        <v>0</v>
      </c>
      <c r="M14" s="1"/>
      <c r="N14" s="1"/>
      <c r="O14" s="1">
        <v>0</v>
      </c>
      <c r="P14" s="1">
        <f t="shared" si="3"/>
        <v>8.1999999999999993</v>
      </c>
      <c r="Q14" s="9">
        <f t="shared" si="6"/>
        <v>77</v>
      </c>
      <c r="R14" s="9"/>
      <c r="S14" s="1"/>
      <c r="T14" s="1">
        <f t="shared" si="4"/>
        <v>20</v>
      </c>
      <c r="U14" s="1">
        <f t="shared" si="5"/>
        <v>10.609756097560977</v>
      </c>
      <c r="V14" s="1">
        <v>4.4000000000000004</v>
      </c>
      <c r="W14" s="1">
        <v>5</v>
      </c>
      <c r="X14" s="1">
        <v>6.8</v>
      </c>
      <c r="Y14" s="1">
        <v>3.6</v>
      </c>
      <c r="Z14" s="1">
        <v>7.4</v>
      </c>
      <c r="AA14" s="1">
        <v>4</v>
      </c>
      <c r="AB14" s="1">
        <v>6</v>
      </c>
      <c r="AC14" s="1">
        <v>3</v>
      </c>
      <c r="AD14" s="1">
        <v>0</v>
      </c>
      <c r="AE14" s="1">
        <v>0</v>
      </c>
      <c r="AF14" s="1"/>
      <c r="AG14" s="1">
        <f>G14*Q14</f>
        <v>13.86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54</v>
      </c>
      <c r="B15" s="23" t="s">
        <v>36</v>
      </c>
      <c r="C15" s="23"/>
      <c r="D15" s="23"/>
      <c r="E15" s="23"/>
      <c r="F15" s="23"/>
      <c r="G15" s="24">
        <v>0</v>
      </c>
      <c r="H15" s="23">
        <v>150</v>
      </c>
      <c r="I15" s="23">
        <v>5038831</v>
      </c>
      <c r="J15" s="23"/>
      <c r="K15" s="23"/>
      <c r="L15" s="23">
        <f t="shared" si="2"/>
        <v>0</v>
      </c>
      <c r="M15" s="23"/>
      <c r="N15" s="23"/>
      <c r="O15" s="23">
        <v>0</v>
      </c>
      <c r="P15" s="23">
        <f t="shared" si="3"/>
        <v>0</v>
      </c>
      <c r="Q15" s="25"/>
      <c r="R15" s="25"/>
      <c r="S15" s="23"/>
      <c r="T15" s="23" t="e">
        <f t="shared" si="4"/>
        <v>#DIV/0!</v>
      </c>
      <c r="U15" s="23" t="e">
        <f t="shared" si="5"/>
        <v>#DIV/0!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 t="s">
        <v>37</v>
      </c>
      <c r="AG15" s="2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55</v>
      </c>
      <c r="B16" s="23" t="s">
        <v>36</v>
      </c>
      <c r="C16" s="23"/>
      <c r="D16" s="23"/>
      <c r="E16" s="23"/>
      <c r="F16" s="23"/>
      <c r="G16" s="24">
        <v>0</v>
      </c>
      <c r="H16" s="23">
        <v>120</v>
      </c>
      <c r="I16" s="23">
        <v>5038855</v>
      </c>
      <c r="J16" s="23"/>
      <c r="K16" s="23"/>
      <c r="L16" s="23">
        <f t="shared" si="2"/>
        <v>0</v>
      </c>
      <c r="M16" s="23"/>
      <c r="N16" s="23"/>
      <c r="O16" s="23">
        <v>0</v>
      </c>
      <c r="P16" s="23">
        <f t="shared" si="3"/>
        <v>0</v>
      </c>
      <c r="Q16" s="25"/>
      <c r="R16" s="25"/>
      <c r="S16" s="23"/>
      <c r="T16" s="23" t="e">
        <f t="shared" si="4"/>
        <v>#DIV/0!</v>
      </c>
      <c r="U16" s="23" t="e">
        <f t="shared" si="5"/>
        <v>#DIV/0!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 t="s">
        <v>37</v>
      </c>
      <c r="AG16" s="2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" t="s">
        <v>56</v>
      </c>
      <c r="B17" s="1" t="s">
        <v>36</v>
      </c>
      <c r="C17" s="1">
        <v>25</v>
      </c>
      <c r="D17" s="1">
        <v>100</v>
      </c>
      <c r="E17" s="1">
        <v>40</v>
      </c>
      <c r="F17" s="1">
        <v>85</v>
      </c>
      <c r="G17" s="7">
        <v>0.18</v>
      </c>
      <c r="H17" s="1">
        <v>150</v>
      </c>
      <c r="I17" s="1">
        <v>5038435</v>
      </c>
      <c r="J17" s="1"/>
      <c r="K17" s="1">
        <v>43</v>
      </c>
      <c r="L17" s="1">
        <f t="shared" si="2"/>
        <v>-3</v>
      </c>
      <c r="M17" s="1"/>
      <c r="N17" s="1"/>
      <c r="O17" s="1">
        <v>40</v>
      </c>
      <c r="P17" s="1">
        <f t="shared" si="3"/>
        <v>8</v>
      </c>
      <c r="Q17" s="9">
        <f>20*P17-O17-F17</f>
        <v>35</v>
      </c>
      <c r="R17" s="9"/>
      <c r="S17" s="1"/>
      <c r="T17" s="1">
        <f t="shared" si="4"/>
        <v>20</v>
      </c>
      <c r="U17" s="1">
        <f t="shared" si="5"/>
        <v>15.625</v>
      </c>
      <c r="V17" s="1">
        <v>6.4</v>
      </c>
      <c r="W17" s="1">
        <v>5.2</v>
      </c>
      <c r="X17" s="1">
        <v>4.2</v>
      </c>
      <c r="Y17" s="1">
        <v>4.8</v>
      </c>
      <c r="Z17" s="1">
        <v>9</v>
      </c>
      <c r="AA17" s="1">
        <v>6.4</v>
      </c>
      <c r="AB17" s="1">
        <v>6.8</v>
      </c>
      <c r="AC17" s="1">
        <v>2.4</v>
      </c>
      <c r="AD17" s="1">
        <v>0</v>
      </c>
      <c r="AE17" s="1">
        <v>2.2000000000000002</v>
      </c>
      <c r="AF17" s="1"/>
      <c r="AG17" s="1">
        <f>G17*Q17</f>
        <v>6.3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57</v>
      </c>
      <c r="B18" s="11" t="s">
        <v>36</v>
      </c>
      <c r="C18" s="11">
        <v>51</v>
      </c>
      <c r="D18" s="11">
        <v>50</v>
      </c>
      <c r="E18" s="11">
        <v>32</v>
      </c>
      <c r="F18" s="12">
        <v>68</v>
      </c>
      <c r="G18" s="7">
        <v>0.18</v>
      </c>
      <c r="H18" s="1">
        <v>120</v>
      </c>
      <c r="I18" s="1">
        <v>5038398</v>
      </c>
      <c r="J18" s="1"/>
      <c r="K18" s="1">
        <v>32</v>
      </c>
      <c r="L18" s="1">
        <f t="shared" si="2"/>
        <v>0</v>
      </c>
      <c r="M18" s="1"/>
      <c r="N18" s="1"/>
      <c r="O18" s="1">
        <v>0</v>
      </c>
      <c r="P18" s="1">
        <f t="shared" si="3"/>
        <v>6.4</v>
      </c>
      <c r="Q18" s="9">
        <f>20*(P18+P19)-O18-O19-F18-F19</f>
        <v>64</v>
      </c>
      <c r="R18" s="9"/>
      <c r="S18" s="1"/>
      <c r="T18" s="1">
        <f t="shared" si="4"/>
        <v>20.625</v>
      </c>
      <c r="U18" s="1">
        <f t="shared" si="5"/>
        <v>10.625</v>
      </c>
      <c r="V18" s="1">
        <v>-0.2</v>
      </c>
      <c r="W18" s="1">
        <v>3.4</v>
      </c>
      <c r="X18" s="1">
        <v>3.2</v>
      </c>
      <c r="Y18" s="1">
        <v>2.2000000000000002</v>
      </c>
      <c r="Z18" s="1">
        <v>4.2</v>
      </c>
      <c r="AA18" s="1">
        <v>3.4</v>
      </c>
      <c r="AB18" s="1">
        <v>3.6</v>
      </c>
      <c r="AC18" s="1">
        <v>1.2</v>
      </c>
      <c r="AD18" s="1">
        <v>0</v>
      </c>
      <c r="AE18" s="1">
        <v>7.4</v>
      </c>
      <c r="AF18" s="1"/>
      <c r="AG18" s="1">
        <f>G18*Q18</f>
        <v>11.52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6" t="s">
        <v>58</v>
      </c>
      <c r="B19" s="17" t="s">
        <v>36</v>
      </c>
      <c r="C19" s="17"/>
      <c r="D19" s="17">
        <v>1</v>
      </c>
      <c r="E19" s="17">
        <v>1</v>
      </c>
      <c r="F19" s="18"/>
      <c r="G19" s="19">
        <v>0</v>
      </c>
      <c r="H19" s="20" t="e">
        <v>#N/A</v>
      </c>
      <c r="I19" s="20" t="s">
        <v>59</v>
      </c>
      <c r="J19" s="20" t="s">
        <v>57</v>
      </c>
      <c r="K19" s="20">
        <v>1</v>
      </c>
      <c r="L19" s="20">
        <f t="shared" si="2"/>
        <v>0</v>
      </c>
      <c r="M19" s="20"/>
      <c r="N19" s="20"/>
      <c r="O19" s="20"/>
      <c r="P19" s="20">
        <f t="shared" si="3"/>
        <v>0.2</v>
      </c>
      <c r="Q19" s="21"/>
      <c r="R19" s="21"/>
      <c r="S19" s="20"/>
      <c r="T19" s="20">
        <f t="shared" si="4"/>
        <v>0</v>
      </c>
      <c r="U19" s="20">
        <f t="shared" si="5"/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/>
      <c r="AG19" s="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60</v>
      </c>
      <c r="B20" s="11" t="s">
        <v>50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9"/>
      <c r="R20" s="9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61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6" t="s">
        <v>62</v>
      </c>
      <c r="B21" s="17" t="s">
        <v>50</v>
      </c>
      <c r="C21" s="17">
        <v>28.794</v>
      </c>
      <c r="D21" s="17"/>
      <c r="E21" s="17"/>
      <c r="F21" s="18">
        <v>28.794</v>
      </c>
      <c r="G21" s="19">
        <v>0</v>
      </c>
      <c r="H21" s="20" t="e">
        <v>#N/A</v>
      </c>
      <c r="I21" s="20" t="s">
        <v>59</v>
      </c>
      <c r="J21" s="20" t="s">
        <v>60</v>
      </c>
      <c r="K21" s="20"/>
      <c r="L21" s="20">
        <f t="shared" si="2"/>
        <v>0</v>
      </c>
      <c r="M21" s="20"/>
      <c r="N21" s="20"/>
      <c r="O21" s="20">
        <v>0</v>
      </c>
      <c r="P21" s="20">
        <f t="shared" si="3"/>
        <v>0</v>
      </c>
      <c r="Q21" s="21"/>
      <c r="R21" s="21"/>
      <c r="S21" s="20"/>
      <c r="T21" s="20" t="e">
        <f t="shared" si="4"/>
        <v>#DIV/0!</v>
      </c>
      <c r="U21" s="20" t="e">
        <f t="shared" si="5"/>
        <v>#DIV/0!</v>
      </c>
      <c r="V21" s="20">
        <v>0.62640000000000007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2" t="s">
        <v>63</v>
      </c>
      <c r="AG21" s="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64</v>
      </c>
      <c r="B22" s="11" t="s">
        <v>50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16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 t="s">
        <v>61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6" t="s">
        <v>65</v>
      </c>
      <c r="B23" s="17" t="s">
        <v>50</v>
      </c>
      <c r="C23" s="17">
        <v>13.343999999999999</v>
      </c>
      <c r="D23" s="17"/>
      <c r="E23" s="17"/>
      <c r="F23" s="18">
        <v>13.343999999999999</v>
      </c>
      <c r="G23" s="19">
        <v>0</v>
      </c>
      <c r="H23" s="20" t="e">
        <v>#N/A</v>
      </c>
      <c r="I23" s="20" t="s">
        <v>59</v>
      </c>
      <c r="J23" s="20" t="s">
        <v>64</v>
      </c>
      <c r="K23" s="20"/>
      <c r="L23" s="20">
        <f t="shared" si="2"/>
        <v>0</v>
      </c>
      <c r="M23" s="20"/>
      <c r="N23" s="20"/>
      <c r="O23" s="20">
        <v>0</v>
      </c>
      <c r="P23" s="20">
        <f t="shared" si="3"/>
        <v>0</v>
      </c>
      <c r="Q23" s="21"/>
      <c r="R23" s="21"/>
      <c r="S23" s="20"/>
      <c r="T23" s="20" t="e">
        <f t="shared" si="4"/>
        <v>#DIV/0!</v>
      </c>
      <c r="U23" s="20" t="e">
        <f t="shared" si="5"/>
        <v>#DIV/0!</v>
      </c>
      <c r="V23" s="20">
        <v>1.3568</v>
      </c>
      <c r="W23" s="20">
        <v>0.68479999999999996</v>
      </c>
      <c r="X23" s="20">
        <v>0</v>
      </c>
      <c r="Y23" s="20">
        <v>0.65439999999999998</v>
      </c>
      <c r="Z23" s="20">
        <v>1.3311999999999999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2" t="s">
        <v>63</v>
      </c>
      <c r="AG23" s="2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66</v>
      </c>
      <c r="B24" s="11" t="s">
        <v>50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6" t="s">
        <v>68</v>
      </c>
      <c r="B25" s="17" t="s">
        <v>50</v>
      </c>
      <c r="C25" s="17">
        <v>19.55</v>
      </c>
      <c r="D25" s="17"/>
      <c r="E25" s="17">
        <v>3.1840000000000002</v>
      </c>
      <c r="F25" s="18">
        <v>16.366</v>
      </c>
      <c r="G25" s="19">
        <v>0</v>
      </c>
      <c r="H25" s="20" t="e">
        <v>#N/A</v>
      </c>
      <c r="I25" s="20" t="s">
        <v>59</v>
      </c>
      <c r="J25" s="20" t="s">
        <v>66</v>
      </c>
      <c r="K25" s="20">
        <v>3</v>
      </c>
      <c r="L25" s="20">
        <f t="shared" si="2"/>
        <v>0.18400000000000016</v>
      </c>
      <c r="M25" s="20"/>
      <c r="N25" s="20"/>
      <c r="O25" s="20">
        <v>0</v>
      </c>
      <c r="P25" s="20">
        <f t="shared" si="3"/>
        <v>0.63680000000000003</v>
      </c>
      <c r="Q25" s="21"/>
      <c r="R25" s="21"/>
      <c r="S25" s="20"/>
      <c r="T25" s="20">
        <f t="shared" si="4"/>
        <v>25.700376884422109</v>
      </c>
      <c r="U25" s="20">
        <f t="shared" si="5"/>
        <v>25.700376884422109</v>
      </c>
      <c r="V25" s="20">
        <v>0.61680000000000001</v>
      </c>
      <c r="W25" s="20">
        <v>0</v>
      </c>
      <c r="X25" s="20">
        <v>0</v>
      </c>
      <c r="Y25" s="20">
        <v>1.2108000000000001</v>
      </c>
      <c r="Z25" s="20">
        <v>0.61839999999999995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2" t="s">
        <v>63</v>
      </c>
      <c r="AG25" s="2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69</v>
      </c>
      <c r="B26" s="23" t="s">
        <v>36</v>
      </c>
      <c r="C26" s="23"/>
      <c r="D26" s="23"/>
      <c r="E26" s="23"/>
      <c r="F26" s="23"/>
      <c r="G26" s="24">
        <v>0</v>
      </c>
      <c r="H26" s="23">
        <v>60</v>
      </c>
      <c r="I26" s="23">
        <v>8444170</v>
      </c>
      <c r="J26" s="23"/>
      <c r="K26" s="23"/>
      <c r="L26" s="23">
        <f t="shared" si="2"/>
        <v>0</v>
      </c>
      <c r="M26" s="23"/>
      <c r="N26" s="23"/>
      <c r="O26" s="23">
        <v>0</v>
      </c>
      <c r="P26" s="23">
        <f t="shared" si="3"/>
        <v>0</v>
      </c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 t="s">
        <v>70</v>
      </c>
      <c r="AG26" s="2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71</v>
      </c>
      <c r="B27" s="23" t="s">
        <v>50</v>
      </c>
      <c r="C27" s="23"/>
      <c r="D27" s="23"/>
      <c r="E27" s="23"/>
      <c r="F27" s="23"/>
      <c r="G27" s="24">
        <v>0</v>
      </c>
      <c r="H27" s="23">
        <v>120</v>
      </c>
      <c r="I27" s="23">
        <v>5522704</v>
      </c>
      <c r="J27" s="23"/>
      <c r="K27" s="23"/>
      <c r="L27" s="23">
        <f t="shared" si="2"/>
        <v>0</v>
      </c>
      <c r="M27" s="23"/>
      <c r="N27" s="23"/>
      <c r="O27" s="23">
        <v>0</v>
      </c>
      <c r="P27" s="23">
        <f t="shared" si="3"/>
        <v>0</v>
      </c>
      <c r="Q27" s="25"/>
      <c r="R27" s="25"/>
      <c r="S27" s="23"/>
      <c r="T27" s="23" t="e">
        <f t="shared" si="4"/>
        <v>#DIV/0!</v>
      </c>
      <c r="U27" s="23" t="e">
        <f t="shared" si="5"/>
        <v>#DIV/0!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 t="s">
        <v>72</v>
      </c>
      <c r="AG27" s="2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73</v>
      </c>
      <c r="B28" s="23" t="s">
        <v>36</v>
      </c>
      <c r="C28" s="23"/>
      <c r="D28" s="23"/>
      <c r="E28" s="23"/>
      <c r="F28" s="23"/>
      <c r="G28" s="24">
        <v>0</v>
      </c>
      <c r="H28" s="23">
        <v>180</v>
      </c>
      <c r="I28" s="23">
        <v>9988391</v>
      </c>
      <c r="J28" s="23"/>
      <c r="K28" s="23"/>
      <c r="L28" s="23">
        <f t="shared" si="2"/>
        <v>0</v>
      </c>
      <c r="M28" s="23"/>
      <c r="N28" s="23"/>
      <c r="O28" s="23">
        <v>0</v>
      </c>
      <c r="P28" s="23">
        <f t="shared" si="3"/>
        <v>0</v>
      </c>
      <c r="Q28" s="25"/>
      <c r="R28" s="25"/>
      <c r="S28" s="23"/>
      <c r="T28" s="23" t="e">
        <f t="shared" si="4"/>
        <v>#DIV/0!</v>
      </c>
      <c r="U28" s="23" t="e">
        <f t="shared" si="5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 t="s">
        <v>37</v>
      </c>
      <c r="AG28" s="2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3" t="s">
        <v>74</v>
      </c>
      <c r="B29" s="23" t="s">
        <v>36</v>
      </c>
      <c r="C29" s="23"/>
      <c r="D29" s="23"/>
      <c r="E29" s="23"/>
      <c r="F29" s="23"/>
      <c r="G29" s="24">
        <v>0</v>
      </c>
      <c r="H29" s="23">
        <v>270</v>
      </c>
      <c r="I29" s="23">
        <v>9988681</v>
      </c>
      <c r="J29" s="23"/>
      <c r="K29" s="23"/>
      <c r="L29" s="23">
        <f t="shared" si="2"/>
        <v>0</v>
      </c>
      <c r="M29" s="23"/>
      <c r="N29" s="23"/>
      <c r="O29" s="23">
        <v>0</v>
      </c>
      <c r="P29" s="23">
        <f t="shared" si="3"/>
        <v>0</v>
      </c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 t="s">
        <v>37</v>
      </c>
      <c r="AG29" s="2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75</v>
      </c>
      <c r="B30" s="23" t="s">
        <v>50</v>
      </c>
      <c r="C30" s="23"/>
      <c r="D30" s="23"/>
      <c r="E30" s="23"/>
      <c r="F30" s="23"/>
      <c r="G30" s="24">
        <v>0</v>
      </c>
      <c r="H30" s="23">
        <v>120</v>
      </c>
      <c r="I30" s="23">
        <v>8785198</v>
      </c>
      <c r="J30" s="23"/>
      <c r="K30" s="23"/>
      <c r="L30" s="23">
        <f t="shared" si="2"/>
        <v>0</v>
      </c>
      <c r="M30" s="23"/>
      <c r="N30" s="23"/>
      <c r="O30" s="23">
        <v>0</v>
      </c>
      <c r="P30" s="23">
        <f t="shared" si="3"/>
        <v>0</v>
      </c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 t="s">
        <v>37</v>
      </c>
      <c r="AG30" s="2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76</v>
      </c>
      <c r="B31" s="20" t="s">
        <v>50</v>
      </c>
      <c r="C31" s="20">
        <v>25.31</v>
      </c>
      <c r="D31" s="20"/>
      <c r="E31" s="20"/>
      <c r="F31" s="20">
        <v>19.116</v>
      </c>
      <c r="G31" s="19">
        <v>0</v>
      </c>
      <c r="H31" s="20" t="e">
        <v>#N/A</v>
      </c>
      <c r="I31" s="20" t="s">
        <v>77</v>
      </c>
      <c r="J31" s="20"/>
      <c r="K31" s="20"/>
      <c r="L31" s="20">
        <f t="shared" si="2"/>
        <v>0</v>
      </c>
      <c r="M31" s="20"/>
      <c r="N31" s="20"/>
      <c r="O31" s="20">
        <v>0</v>
      </c>
      <c r="P31" s="20">
        <f t="shared" si="3"/>
        <v>0</v>
      </c>
      <c r="Q31" s="21"/>
      <c r="R31" s="21"/>
      <c r="S31" s="20"/>
      <c r="T31" s="20" t="e">
        <f t="shared" si="4"/>
        <v>#DIV/0!</v>
      </c>
      <c r="U31" s="20" t="e">
        <f t="shared" si="5"/>
        <v>#DIV/0!</v>
      </c>
      <c r="V31" s="20">
        <v>0.55159999999999998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2" t="s">
        <v>63</v>
      </c>
      <c r="AG31" s="2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78</v>
      </c>
      <c r="B32" s="20" t="s">
        <v>50</v>
      </c>
      <c r="C32" s="20">
        <v>-6.194</v>
      </c>
      <c r="D32" s="20">
        <v>6.194</v>
      </c>
      <c r="E32" s="20"/>
      <c r="F32" s="20"/>
      <c r="G32" s="19">
        <v>0</v>
      </c>
      <c r="H32" s="20" t="e">
        <v>#N/A</v>
      </c>
      <c r="I32" s="20" t="s">
        <v>77</v>
      </c>
      <c r="J32" s="20" t="s">
        <v>76</v>
      </c>
      <c r="K32" s="20"/>
      <c r="L32" s="20">
        <f t="shared" si="2"/>
        <v>0</v>
      </c>
      <c r="M32" s="20"/>
      <c r="N32" s="20"/>
      <c r="O32" s="20">
        <v>0</v>
      </c>
      <c r="P32" s="20">
        <f t="shared" si="3"/>
        <v>0</v>
      </c>
      <c r="Q32" s="21"/>
      <c r="R32" s="21"/>
      <c r="S32" s="20"/>
      <c r="T32" s="20" t="e">
        <f t="shared" si="4"/>
        <v>#DIV/0!</v>
      </c>
      <c r="U32" s="20" t="e">
        <f t="shared" si="5"/>
        <v>#DIV/0!</v>
      </c>
      <c r="V32" s="20">
        <v>1.2387999999999999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/>
      <c r="AG32" s="20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79</v>
      </c>
      <c r="B33" s="23" t="s">
        <v>36</v>
      </c>
      <c r="C33" s="23"/>
      <c r="D33" s="23"/>
      <c r="E33" s="23"/>
      <c r="F33" s="23"/>
      <c r="G33" s="24">
        <v>0</v>
      </c>
      <c r="H33" s="23">
        <v>60</v>
      </c>
      <c r="I33" s="23">
        <v>8444187</v>
      </c>
      <c r="J33" s="23"/>
      <c r="K33" s="23"/>
      <c r="L33" s="23">
        <f t="shared" si="2"/>
        <v>0</v>
      </c>
      <c r="M33" s="23"/>
      <c r="N33" s="23"/>
      <c r="O33" s="23">
        <v>0</v>
      </c>
      <c r="P33" s="23">
        <f t="shared" si="3"/>
        <v>0</v>
      </c>
      <c r="Q33" s="25"/>
      <c r="R33" s="25"/>
      <c r="S33" s="23"/>
      <c r="T33" s="23" t="e">
        <f t="shared" si="4"/>
        <v>#DIV/0!</v>
      </c>
      <c r="U33" s="23" t="e">
        <f t="shared" si="5"/>
        <v>#DIV/0!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 t="s">
        <v>37</v>
      </c>
      <c r="AG33" s="2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80</v>
      </c>
      <c r="B34" s="23" t="s">
        <v>36</v>
      </c>
      <c r="C34" s="23"/>
      <c r="D34" s="23"/>
      <c r="E34" s="23"/>
      <c r="F34" s="23"/>
      <c r="G34" s="24">
        <v>0</v>
      </c>
      <c r="H34" s="23">
        <v>90</v>
      </c>
      <c r="I34" s="23">
        <v>8444194</v>
      </c>
      <c r="J34" s="23"/>
      <c r="K34" s="23"/>
      <c r="L34" s="23">
        <f t="shared" si="2"/>
        <v>0</v>
      </c>
      <c r="M34" s="23"/>
      <c r="N34" s="23"/>
      <c r="O34" s="23">
        <v>0</v>
      </c>
      <c r="P34" s="23">
        <f t="shared" si="3"/>
        <v>0</v>
      </c>
      <c r="Q34" s="25"/>
      <c r="R34" s="25"/>
      <c r="S34" s="23"/>
      <c r="T34" s="23" t="e">
        <f t="shared" si="4"/>
        <v>#DIV/0!</v>
      </c>
      <c r="U34" s="23" t="e">
        <f t="shared" si="5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 t="s">
        <v>37</v>
      </c>
      <c r="AG34" s="2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81</v>
      </c>
      <c r="B35" s="1" t="s">
        <v>36</v>
      </c>
      <c r="C35" s="1">
        <v>1</v>
      </c>
      <c r="D35" s="1"/>
      <c r="E35" s="1"/>
      <c r="F35" s="1">
        <v>1</v>
      </c>
      <c r="G35" s="7">
        <v>0.2</v>
      </c>
      <c r="H35" s="1">
        <v>120</v>
      </c>
      <c r="I35" s="1" t="s">
        <v>82</v>
      </c>
      <c r="J35" s="1"/>
      <c r="K35" s="1">
        <v>23</v>
      </c>
      <c r="L35" s="1">
        <f t="shared" si="2"/>
        <v>-23</v>
      </c>
      <c r="M35" s="1"/>
      <c r="N35" s="1"/>
      <c r="O35" s="1">
        <v>0</v>
      </c>
      <c r="P35" s="1">
        <f t="shared" si="3"/>
        <v>0</v>
      </c>
      <c r="Q35" s="9">
        <v>50</v>
      </c>
      <c r="R35" s="9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3</v>
      </c>
      <c r="X35" s="1">
        <v>1.4</v>
      </c>
      <c r="Y35" s="1">
        <v>2.6</v>
      </c>
      <c r="Z35" s="1">
        <v>1.4</v>
      </c>
      <c r="AA35" s="1">
        <v>1.4</v>
      </c>
      <c r="AB35" s="1">
        <v>5.2</v>
      </c>
      <c r="AC35" s="1">
        <v>3</v>
      </c>
      <c r="AD35" s="1">
        <v>0</v>
      </c>
      <c r="AE35" s="1">
        <v>0.4</v>
      </c>
      <c r="AF35" s="13" t="s">
        <v>95</v>
      </c>
      <c r="AG35" s="1">
        <f>G35*Q35</f>
        <v>10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84</v>
      </c>
      <c r="B36" s="11" t="s">
        <v>50</v>
      </c>
      <c r="C36" s="11"/>
      <c r="D36" s="11"/>
      <c r="E36" s="11"/>
      <c r="F36" s="12"/>
      <c r="G36" s="7">
        <v>1</v>
      </c>
      <c r="H36" s="1">
        <v>120</v>
      </c>
      <c r="I36" s="1" t="s">
        <v>85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2.5184000000000002</v>
      </c>
      <c r="AD36" s="1">
        <v>3.1720000000000002</v>
      </c>
      <c r="AE36" s="1">
        <v>1.256</v>
      </c>
      <c r="AF36" s="1" t="s">
        <v>86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6" t="s">
        <v>87</v>
      </c>
      <c r="B37" s="17" t="s">
        <v>50</v>
      </c>
      <c r="C37" s="17">
        <v>0.4</v>
      </c>
      <c r="D37" s="17">
        <v>32.159999999999997</v>
      </c>
      <c r="E37" s="17">
        <v>6.31</v>
      </c>
      <c r="F37" s="18">
        <v>26.25</v>
      </c>
      <c r="G37" s="19">
        <v>0</v>
      </c>
      <c r="H37" s="20" t="e">
        <v>#N/A</v>
      </c>
      <c r="I37" s="20" t="s">
        <v>59</v>
      </c>
      <c r="J37" s="20" t="s">
        <v>84</v>
      </c>
      <c r="K37" s="20">
        <v>7</v>
      </c>
      <c r="L37" s="20">
        <f t="shared" si="2"/>
        <v>-0.69000000000000039</v>
      </c>
      <c r="M37" s="20"/>
      <c r="N37" s="20"/>
      <c r="O37" s="20">
        <v>0</v>
      </c>
      <c r="P37" s="20">
        <f t="shared" si="3"/>
        <v>1.262</v>
      </c>
      <c r="Q37" s="21"/>
      <c r="R37" s="21"/>
      <c r="S37" s="20"/>
      <c r="T37" s="20">
        <f t="shared" si="4"/>
        <v>20.800316957210775</v>
      </c>
      <c r="U37" s="20">
        <f t="shared" si="5"/>
        <v>20.800316957210775</v>
      </c>
      <c r="V37" s="20">
        <v>0.64200000000000002</v>
      </c>
      <c r="W37" s="20">
        <v>1.9770000000000001</v>
      </c>
      <c r="X37" s="20">
        <v>0.65900000000000003</v>
      </c>
      <c r="Y37" s="20">
        <v>1.264</v>
      </c>
      <c r="Z37" s="20">
        <v>1.9359999999999999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/>
      <c r="AG37" s="2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88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89</v>
      </c>
      <c r="J38" s="1"/>
      <c r="K38" s="1"/>
      <c r="L38" s="1">
        <f t="shared" si="2"/>
        <v>0</v>
      </c>
      <c r="M38" s="1"/>
      <c r="N38" s="1"/>
      <c r="O38" s="1">
        <v>70</v>
      </c>
      <c r="P38" s="1">
        <f t="shared" si="3"/>
        <v>0</v>
      </c>
      <c r="Q38" s="9">
        <f>20*(P38+P39)-O38-O39-F38-F39</f>
        <v>28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-0.4</v>
      </c>
      <c r="W38" s="1">
        <v>0</v>
      </c>
      <c r="X38" s="1">
        <v>0</v>
      </c>
      <c r="Y38" s="1">
        <v>1</v>
      </c>
      <c r="Z38" s="1">
        <v>1.2</v>
      </c>
      <c r="AA38" s="1">
        <v>7.4</v>
      </c>
      <c r="AB38" s="1">
        <v>9.4</v>
      </c>
      <c r="AC38" s="1">
        <v>3</v>
      </c>
      <c r="AD38" s="1">
        <v>0</v>
      </c>
      <c r="AE38" s="1">
        <v>5.4</v>
      </c>
      <c r="AF38" s="1" t="s">
        <v>83</v>
      </c>
      <c r="AG38" s="1">
        <f>G38*Q38</f>
        <v>5.6000000000000005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6" t="s">
        <v>90</v>
      </c>
      <c r="B39" s="17" t="s">
        <v>36</v>
      </c>
      <c r="C39" s="17">
        <v>57</v>
      </c>
      <c r="D39" s="17">
        <v>60</v>
      </c>
      <c r="E39" s="17">
        <v>43</v>
      </c>
      <c r="F39" s="18">
        <v>74</v>
      </c>
      <c r="G39" s="19">
        <v>0</v>
      </c>
      <c r="H39" s="20" t="e">
        <v>#N/A</v>
      </c>
      <c r="I39" s="20" t="s">
        <v>59</v>
      </c>
      <c r="J39" s="20" t="s">
        <v>88</v>
      </c>
      <c r="K39" s="20">
        <v>49</v>
      </c>
      <c r="L39" s="20">
        <f t="shared" si="2"/>
        <v>-6</v>
      </c>
      <c r="M39" s="20"/>
      <c r="N39" s="20"/>
      <c r="O39" s="20">
        <v>0</v>
      </c>
      <c r="P39" s="20">
        <f t="shared" si="3"/>
        <v>8.6</v>
      </c>
      <c r="Q39" s="21"/>
      <c r="R39" s="21"/>
      <c r="S39" s="20"/>
      <c r="T39" s="20">
        <f t="shared" si="4"/>
        <v>8.6046511627906987</v>
      </c>
      <c r="U39" s="20">
        <f t="shared" si="5"/>
        <v>8.6046511627906987</v>
      </c>
      <c r="V39" s="20">
        <v>8</v>
      </c>
      <c r="W39" s="20">
        <v>8</v>
      </c>
      <c r="X39" s="20">
        <v>6.8</v>
      </c>
      <c r="Y39" s="20">
        <v>7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/>
      <c r="AG39" s="2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91</v>
      </c>
      <c r="B40" s="11" t="s">
        <v>50</v>
      </c>
      <c r="C40" s="11"/>
      <c r="D40" s="11"/>
      <c r="E40" s="11"/>
      <c r="F40" s="12"/>
      <c r="G40" s="7">
        <v>1</v>
      </c>
      <c r="H40" s="1">
        <v>120</v>
      </c>
      <c r="I40" s="1" t="s">
        <v>92</v>
      </c>
      <c r="J40" s="1"/>
      <c r="K40" s="1"/>
      <c r="L40" s="1">
        <f t="shared" si="2"/>
        <v>0</v>
      </c>
      <c r="M40" s="1"/>
      <c r="N40" s="1"/>
      <c r="O40" s="1">
        <v>60</v>
      </c>
      <c r="P40" s="1">
        <f t="shared" si="3"/>
        <v>0</v>
      </c>
      <c r="Q40" s="9"/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-0.16600000000000001</v>
      </c>
      <c r="Y40" s="1">
        <v>0</v>
      </c>
      <c r="Z40" s="1">
        <v>0</v>
      </c>
      <c r="AA40" s="1">
        <v>0</v>
      </c>
      <c r="AB40" s="1">
        <v>2.2016</v>
      </c>
      <c r="AC40" s="1">
        <v>5.7472000000000003</v>
      </c>
      <c r="AD40" s="1">
        <v>2.8736000000000002</v>
      </c>
      <c r="AE40" s="1">
        <v>0.73199999999999998</v>
      </c>
      <c r="AF40" s="1" t="s">
        <v>93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6" t="s">
        <v>94</v>
      </c>
      <c r="B41" s="17" t="s">
        <v>50</v>
      </c>
      <c r="C41" s="17">
        <v>10.992000000000001</v>
      </c>
      <c r="D41" s="17"/>
      <c r="E41" s="17">
        <v>10.992000000000001</v>
      </c>
      <c r="F41" s="18"/>
      <c r="G41" s="19">
        <v>0</v>
      </c>
      <c r="H41" s="20" t="e">
        <v>#N/A</v>
      </c>
      <c r="I41" s="20" t="s">
        <v>59</v>
      </c>
      <c r="J41" s="20" t="s">
        <v>91</v>
      </c>
      <c r="K41" s="20">
        <v>10</v>
      </c>
      <c r="L41" s="20">
        <f t="shared" si="2"/>
        <v>0.99200000000000088</v>
      </c>
      <c r="M41" s="20"/>
      <c r="N41" s="20"/>
      <c r="O41" s="20">
        <v>0</v>
      </c>
      <c r="P41" s="20">
        <f t="shared" si="3"/>
        <v>2.1984000000000004</v>
      </c>
      <c r="Q41" s="21"/>
      <c r="R41" s="21"/>
      <c r="S41" s="20"/>
      <c r="T41" s="20">
        <f t="shared" si="4"/>
        <v>0</v>
      </c>
      <c r="U41" s="20">
        <f t="shared" si="5"/>
        <v>0</v>
      </c>
      <c r="V41" s="20">
        <v>2.9260000000000002</v>
      </c>
      <c r="W41" s="20">
        <v>0</v>
      </c>
      <c r="X41" s="20">
        <v>0.72760000000000002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/>
      <c r="AG41" s="2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41</v>
      </c>
      <c r="B43" s="1" t="s">
        <v>36</v>
      </c>
      <c r="C43" s="1"/>
      <c r="D43" s="1">
        <v>20</v>
      </c>
      <c r="E43" s="1">
        <v>2</v>
      </c>
      <c r="F43" s="1">
        <v>18</v>
      </c>
      <c r="G43" s="7">
        <v>0.18</v>
      </c>
      <c r="H43" s="1">
        <v>120</v>
      </c>
      <c r="I43" s="1"/>
      <c r="J43" s="1"/>
      <c r="K43" s="1">
        <v>4</v>
      </c>
      <c r="L43" s="1">
        <f>E43-K43</f>
        <v>-2</v>
      </c>
      <c r="M43" s="1"/>
      <c r="N43" s="1"/>
      <c r="O43" s="1"/>
      <c r="P43" s="1">
        <f>E43/5</f>
        <v>0.4</v>
      </c>
      <c r="Q43" s="9"/>
      <c r="R43" s="9"/>
      <c r="S43" s="1"/>
      <c r="T43" s="1">
        <f>(F43+O43+Q43)/P43</f>
        <v>45</v>
      </c>
      <c r="U43" s="1">
        <f>(F43+O43)/P43</f>
        <v>45</v>
      </c>
      <c r="V43" s="1">
        <v>0</v>
      </c>
      <c r="W43" s="1">
        <v>0</v>
      </c>
      <c r="X43" s="1">
        <v>0.2</v>
      </c>
      <c r="Y43" s="1">
        <v>0.2</v>
      </c>
      <c r="Z43" s="1">
        <v>2</v>
      </c>
      <c r="AA43" s="1">
        <v>0.8</v>
      </c>
      <c r="AB43" s="1">
        <v>2.2000000000000002</v>
      </c>
      <c r="AC43" s="1">
        <v>2.6</v>
      </c>
      <c r="AD43" s="1">
        <v>1</v>
      </c>
      <c r="AE43" s="1">
        <v>0.6</v>
      </c>
      <c r="AF43" s="1" t="s">
        <v>42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43</v>
      </c>
      <c r="B44" s="1" t="s">
        <v>36</v>
      </c>
      <c r="C44" s="1"/>
      <c r="D44" s="1">
        <v>20</v>
      </c>
      <c r="E44" s="1">
        <v>3</v>
      </c>
      <c r="F44" s="1">
        <v>17</v>
      </c>
      <c r="G44" s="7">
        <v>0.18</v>
      </c>
      <c r="H44" s="1">
        <v>120</v>
      </c>
      <c r="I44" s="1"/>
      <c r="J44" s="1"/>
      <c r="K44" s="1">
        <v>5</v>
      </c>
      <c r="L44" s="1">
        <f>E44-K44</f>
        <v>-2</v>
      </c>
      <c r="M44" s="1"/>
      <c r="N44" s="1"/>
      <c r="O44" s="1"/>
      <c r="P44" s="1">
        <f>E44/5</f>
        <v>0.6</v>
      </c>
      <c r="Q44" s="9"/>
      <c r="R44" s="9"/>
      <c r="S44" s="1"/>
      <c r="T44" s="1">
        <f>(F44+O44+Q44)/P44</f>
        <v>28.333333333333336</v>
      </c>
      <c r="U44" s="1">
        <f>(F44+O44)/P44</f>
        <v>28.333333333333336</v>
      </c>
      <c r="V44" s="1">
        <v>0</v>
      </c>
      <c r="W44" s="1">
        <v>0.8</v>
      </c>
      <c r="X44" s="1">
        <v>0.2</v>
      </c>
      <c r="Y44" s="1">
        <v>0.6</v>
      </c>
      <c r="Z44" s="1">
        <v>2</v>
      </c>
      <c r="AA44" s="1">
        <v>0.8</v>
      </c>
      <c r="AB44" s="1">
        <v>2.6</v>
      </c>
      <c r="AC44" s="1">
        <v>1.2</v>
      </c>
      <c r="AD44" s="1">
        <v>2.4</v>
      </c>
      <c r="AE44" s="1">
        <v>2</v>
      </c>
      <c r="AF44" s="1" t="s">
        <v>42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35</v>
      </c>
      <c r="B45" s="23" t="s">
        <v>36</v>
      </c>
      <c r="C45" s="23"/>
      <c r="D45" s="23"/>
      <c r="E45" s="23"/>
      <c r="F45" s="23"/>
      <c r="G45" s="24">
        <v>0</v>
      </c>
      <c r="H45" s="23"/>
      <c r="I45" s="23">
        <v>4421577</v>
      </c>
      <c r="J45" s="23"/>
      <c r="K45" s="23"/>
      <c r="L45" s="23">
        <f>E45-K45</f>
        <v>0</v>
      </c>
      <c r="M45" s="23"/>
      <c r="N45" s="23"/>
      <c r="O45" s="23"/>
      <c r="P45" s="23">
        <f>E45/5</f>
        <v>0</v>
      </c>
      <c r="Q45" s="25"/>
      <c r="R45" s="25"/>
      <c r="S45" s="23"/>
      <c r="T45" s="23" t="e">
        <f>(F45+O45+Q45)/P45</f>
        <v>#DIV/0!</v>
      </c>
      <c r="U45" s="23" t="e">
        <f>(F45+O45)/P45</f>
        <v>#DIV/0!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 t="s">
        <v>37</v>
      </c>
      <c r="AG45" s="2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3" t="s">
        <v>38</v>
      </c>
      <c r="B46" s="23" t="s">
        <v>36</v>
      </c>
      <c r="C46" s="23"/>
      <c r="D46" s="23"/>
      <c r="E46" s="23"/>
      <c r="F46" s="23"/>
      <c r="G46" s="24">
        <v>0</v>
      </c>
      <c r="H46" s="23"/>
      <c r="I46" s="23">
        <v>4421584</v>
      </c>
      <c r="J46" s="23"/>
      <c r="K46" s="23"/>
      <c r="L46" s="23">
        <f>E46-K46</f>
        <v>0</v>
      </c>
      <c r="M46" s="23"/>
      <c r="N46" s="23"/>
      <c r="O46" s="23"/>
      <c r="P46" s="23">
        <f>E46/5</f>
        <v>0</v>
      </c>
      <c r="Q46" s="25"/>
      <c r="R46" s="25"/>
      <c r="S46" s="23"/>
      <c r="T46" s="23" t="e">
        <f>(F46+O46+Q46)/P46</f>
        <v>#DIV/0!</v>
      </c>
      <c r="U46" s="23" t="e">
        <f>(F46+O46)/P46</f>
        <v>#DIV/0!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 t="s">
        <v>37</v>
      </c>
      <c r="AG46" s="2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</sheetData>
  <autoFilter ref="A3:AG41" xr:uid="{0359C613-0F77-4376-8022-3A21B29D1F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2025-08-25T10:50:55Z</dcterms:created>
  <dcterms:modified xsi:type="dcterms:W3CDTF">2025-08-25T11:45:29Z</dcterms:modified>
</cp:coreProperties>
</file>