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СЫР филиалы\"/>
    </mc:Choice>
  </mc:AlternateContent>
  <xr:revisionPtr revIDLastSave="0" documentId="13_ncr:1_{327593A4-D1DA-42C2-946A-CACD2E009E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2" i="1" l="1"/>
  <c r="P22" i="1"/>
  <c r="T22" i="1"/>
  <c r="T40" i="1"/>
  <c r="P40" i="1"/>
  <c r="U40" i="1" s="1"/>
  <c r="P39" i="1"/>
  <c r="T39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6" i="1"/>
  <c r="T9" i="1"/>
  <c r="T13" i="1"/>
  <c r="T17" i="1"/>
  <c r="T21" i="1"/>
  <c r="T25" i="1"/>
  <c r="T29" i="1"/>
  <c r="T33" i="1"/>
  <c r="T37" i="1"/>
  <c r="P7" i="1"/>
  <c r="U7" i="1" s="1"/>
  <c r="P8" i="1"/>
  <c r="T8" i="1" s="1"/>
  <c r="P9" i="1"/>
  <c r="U9" i="1" s="1"/>
  <c r="P10" i="1"/>
  <c r="T10" i="1" s="1"/>
  <c r="P11" i="1"/>
  <c r="U11" i="1" s="1"/>
  <c r="P12" i="1"/>
  <c r="T12" i="1" s="1"/>
  <c r="P13" i="1"/>
  <c r="U13" i="1" s="1"/>
  <c r="P14" i="1"/>
  <c r="T14" i="1" s="1"/>
  <c r="P15" i="1"/>
  <c r="U15" i="1" s="1"/>
  <c r="P16" i="1"/>
  <c r="T16" i="1" s="1"/>
  <c r="P17" i="1"/>
  <c r="U17" i="1" s="1"/>
  <c r="P18" i="1"/>
  <c r="T18" i="1" s="1"/>
  <c r="P19" i="1"/>
  <c r="U19" i="1" s="1"/>
  <c r="P20" i="1"/>
  <c r="T20" i="1" s="1"/>
  <c r="P21" i="1"/>
  <c r="U21" i="1" s="1"/>
  <c r="P23" i="1"/>
  <c r="U23" i="1" s="1"/>
  <c r="P24" i="1"/>
  <c r="T24" i="1" s="1"/>
  <c r="P25" i="1"/>
  <c r="U25" i="1" s="1"/>
  <c r="P26" i="1"/>
  <c r="T26" i="1" s="1"/>
  <c r="P27" i="1"/>
  <c r="U27" i="1" s="1"/>
  <c r="P28" i="1"/>
  <c r="T28" i="1" s="1"/>
  <c r="P29" i="1"/>
  <c r="U29" i="1" s="1"/>
  <c r="P30" i="1"/>
  <c r="T30" i="1" s="1"/>
  <c r="P31" i="1"/>
  <c r="U31" i="1" s="1"/>
  <c r="P32" i="1"/>
  <c r="T32" i="1" s="1"/>
  <c r="P33" i="1"/>
  <c r="U33" i="1" s="1"/>
  <c r="P34" i="1"/>
  <c r="T34" i="1" s="1"/>
  <c r="P35" i="1"/>
  <c r="U35" i="1" s="1"/>
  <c r="P36" i="1"/>
  <c r="T36" i="1" s="1"/>
  <c r="P37" i="1"/>
  <c r="U37" i="1" s="1"/>
  <c r="P6" i="1"/>
  <c r="U6" i="1" s="1"/>
  <c r="U39" i="1" l="1"/>
  <c r="T35" i="1"/>
  <c r="T31" i="1"/>
  <c r="T27" i="1"/>
  <c r="T23" i="1"/>
  <c r="T19" i="1"/>
  <c r="T15" i="1"/>
  <c r="T11" i="1"/>
  <c r="T7" i="1"/>
  <c r="T6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AG37" i="1"/>
  <c r="K37" i="1"/>
  <c r="AG36" i="1"/>
  <c r="K36" i="1"/>
  <c r="AG35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K40" i="1"/>
  <c r="K39" i="1"/>
  <c r="K11" i="1"/>
  <c r="K10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G5" i="1" l="1"/>
  <c r="K5" i="1"/>
</calcChain>
</file>

<file path=xl/sharedStrings.xml><?xml version="1.0" encoding="utf-8"?>
<sst xmlns="http://schemas.openxmlformats.org/spreadsheetml/2006/main" count="141" uniqueCount="81">
  <si>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</si>
  <si>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</si>
  <si>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</si>
  <si>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</si>
  <si>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</si>
  <si>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</si>
  <si>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</si>
  <si>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</si>
  <si>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</si>
  <si>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</si>
  <si>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</si>
  <si>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</si>
  <si>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</si>
  <si>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</si>
  <si>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</si>
  <si>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</si>
  <si>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</si>
  <si>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</si>
  <si>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</si>
  <si>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</si>
  <si>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</si>
  <si>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</si>
  <si>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</si>
  <si>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</si>
  <si>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16,06,(2)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</si>
  <si>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</si>
  <si>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</si>
  <si>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</si>
  <si>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</si>
  <si>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</si>
  <si>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</si>
  <si>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</si>
  <si>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</si>
  <si>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</si>
  <si>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</si>
  <si>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</si>
  <si>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</si>
  <si>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</si>
  <si>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</si>
  <si>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</si>
  <si>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</si>
  <si>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</si>
  <si>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</si>
  <si>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нужно увеличить продажи!!!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</si>
  <si>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</si>
  <si>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</si>
  <si>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</si>
  <si>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</si>
  <si>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 / мин - 28шт</t>
  </si>
  <si>
    <t>Сыр "Пармезан" 40% кусок 180 гр  ОСТАНКИНО</t>
  </si>
  <si>
    <t>нет потребности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</si>
  <si>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</si>
  <si>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</si>
  <si>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</si>
  <si>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</si>
  <si>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</si>
  <si>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</si>
  <si>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</si>
  <si>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</si>
  <si>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</si>
  <si>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</si>
  <si>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</si>
  <si>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</si>
  <si>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</si>
  <si>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</si>
  <si>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</si>
  <si>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</si>
  <si>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</si>
  <si>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</si>
  <si>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</si>
  <si>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</si>
  <si>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</si>
  <si>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</si>
  <si>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отгрузил</t>
  </si>
  <si>
    <t>Сыч/Прод Коровино Российский Оригин 50% ВЕС (3,5 кг)  Останкино</t>
  </si>
  <si>
    <t>нужно увеличить продажи!!! (до 02,07,25)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</si>
  <si>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</si>
  <si>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</si>
  <si>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12,07,25)</t>
  </si>
  <si>
    <t>ПО ПРЕДЗАКАЗУ / нет потребности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</si>
  <si>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05,05,25 в уценку 19шт.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</si>
</sst>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4" fillId="9" borderId="1" xfId="1" applyNumberFormat="1" applyFont="1" applyFill="1"/>
    <xf numFmtId="164" fontId="5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9;&#1072;&#1082;&#1072;&#1079;&#1072;&#1085;&#1086;-&#1086;&#1090;&#1075;&#1088;&#1091;&#1078;&#1077;&#1085;&#1086;%20&#1051;&#1091;&#1075;&#1072;&#1085;&#1089;&#1082;%2010,06,25-16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10.06.2025 - 16.06.2025</v>
          </cell>
        </row>
        <row r="4">
          <cell r="A4" t="str">
            <v>Документ.Склад</v>
          </cell>
          <cell r="E4" t="str">
            <v>по заказам</v>
          </cell>
        </row>
        <row r="5">
          <cell r="A5" t="str">
            <v>Номенклатура</v>
          </cell>
          <cell r="E5" t="str">
            <v>Заказано</v>
          </cell>
        </row>
        <row r="6">
          <cell r="A6" t="str">
            <v>Склад ЛУГАНСК</v>
          </cell>
          <cell r="E6">
            <v>4989.1859999999997</v>
          </cell>
        </row>
        <row r="7">
          <cell r="A7" t="str">
            <v>Апрель ООО (Яшкино)</v>
          </cell>
          <cell r="E7">
            <v>446</v>
          </cell>
        </row>
        <row r="8">
          <cell r="A8" t="str">
            <v>Апрель ООО ШТ</v>
          </cell>
          <cell r="E8">
            <v>446</v>
          </cell>
        </row>
        <row r="9">
          <cell r="A9" t="str">
            <v>ВГ120 Крекер Яшкино с солью 125г  Апрель</v>
          </cell>
          <cell r="E9">
            <v>11</v>
          </cell>
        </row>
        <row r="10">
          <cell r="A10" t="str">
            <v>ВГ121 Крекер Яшкино с сыром 135г  Апрель</v>
          </cell>
          <cell r="E10">
            <v>11</v>
          </cell>
        </row>
        <row r="11">
          <cell r="A11" t="str">
            <v>ВМ367 Жев.Марм babyfox бегемоты 70г/50  Апрель</v>
          </cell>
          <cell r="E11">
            <v>15</v>
          </cell>
        </row>
        <row r="12">
          <cell r="A12" t="str">
            <v>ВМ543 Жев.марм.КрутФрут Змейка 70г  Апрель</v>
          </cell>
          <cell r="E12">
            <v>14</v>
          </cell>
        </row>
        <row r="13">
          <cell r="A13" t="str">
            <v>ВМ544 Жев.марм.КрутФрут Морские животные 70г  Апрель</v>
          </cell>
          <cell r="E13">
            <v>13</v>
          </cell>
        </row>
        <row r="14">
          <cell r="A14" t="str">
            <v>ВМ545 Жев.марм.КрутФрут Динозаврики 70г  Апрель</v>
          </cell>
          <cell r="E14">
            <v>11</v>
          </cell>
        </row>
        <row r="15">
          <cell r="A15" t="str">
            <v>ВМ561 Жев.марм.HIPPO BONDI &amp; FRIENDS с витам.70/50  Апрель</v>
          </cell>
          <cell r="E15">
            <v>13</v>
          </cell>
        </row>
        <row r="16">
          <cell r="A16" t="str">
            <v>КВ328 Труб.ваф. Яшкино 190г Ореховые  Апрель</v>
          </cell>
          <cell r="E16">
            <v>12</v>
          </cell>
        </row>
        <row r="17">
          <cell r="A17" t="str">
            <v>КГ240 Крекер Яшкино Классический 180г  Апрель</v>
          </cell>
          <cell r="E17">
            <v>12</v>
          </cell>
        </row>
        <row r="18">
          <cell r="A18" t="str">
            <v>МБ136 Рул.биск. Яшкино С вареной сгущенкой 200г/14  Апрель</v>
          </cell>
          <cell r="E18">
            <v>10</v>
          </cell>
        </row>
        <row r="19">
          <cell r="A19" t="str">
            <v>МБ137 Рул.биск. Яшкино Клубничный со сливками 200г/14  Апрель</v>
          </cell>
          <cell r="E19">
            <v>2</v>
          </cell>
        </row>
        <row r="20">
          <cell r="A20" t="str">
            <v>НК707 Батончик SUPER с нугой и мягкой карамелью 40г</v>
          </cell>
          <cell r="E20">
            <v>66</v>
          </cell>
        </row>
        <row r="21">
          <cell r="A21" t="str">
            <v>НК712 Батончик Чио Рио с начинкой в мяг.карамели 30г</v>
          </cell>
          <cell r="E21">
            <v>144</v>
          </cell>
        </row>
        <row r="22">
          <cell r="A22" t="str">
            <v>ПШ201 Шоколад мол. Яшкино 90г  Апрель</v>
          </cell>
          <cell r="E22">
            <v>5</v>
          </cell>
        </row>
        <row r="23">
          <cell r="A23" t="str">
            <v>ПШ221 Шоколад мол. Яшкино  арахис 90г  Апрель</v>
          </cell>
          <cell r="E23">
            <v>5</v>
          </cell>
        </row>
        <row r="24">
          <cell r="A24" t="str">
            <v>ПШ226 Шоколад молочный Яшкино со взрывной карамелью 90г  Апрель</v>
          </cell>
          <cell r="E24">
            <v>5</v>
          </cell>
        </row>
        <row r="25">
          <cell r="A25" t="str">
            <v>РАР380 Печенье сахарное Яшкино 220г со вкусом Пломбира  Апрель</v>
          </cell>
          <cell r="E25">
            <v>4</v>
          </cell>
        </row>
        <row r="26">
          <cell r="A26" t="str">
            <v>РАР468 Печенье сахарное Яшкино 170г с шоколадным вкусом  Апрель</v>
          </cell>
          <cell r="E26">
            <v>9</v>
          </cell>
        </row>
        <row r="27">
          <cell r="A27" t="str">
            <v>РВТ100 Ваф.тонкие Яшкино 144г кокосовый крем  Апрель</v>
          </cell>
          <cell r="E27">
            <v>16</v>
          </cell>
        </row>
        <row r="28">
          <cell r="A28" t="str">
            <v>РВТ102  Ваф.тонкие Яшкино 144г с какао и молоч.кремом  Апрель</v>
          </cell>
          <cell r="E28">
            <v>2</v>
          </cell>
        </row>
        <row r="29">
          <cell r="A29" t="str">
            <v>РКВ401 Вафельные рулетики Яшкино со вкусом шоколада 160г  Апрель</v>
          </cell>
          <cell r="E29">
            <v>6</v>
          </cell>
        </row>
        <row r="30">
          <cell r="A30" t="str">
            <v>РМВ436 Рулет глазир.Яшкино с какао 200г  Апрель</v>
          </cell>
          <cell r="E30">
            <v>14</v>
          </cell>
        </row>
        <row r="31">
          <cell r="A31" t="str">
            <v>ЯВ157 Ваф.Яшкино 300г Шоколадные  Апрель</v>
          </cell>
          <cell r="E31">
            <v>7</v>
          </cell>
        </row>
        <row r="32">
          <cell r="A32" t="str">
            <v>ЯВ164 Ваф.Яшкино 300г Ореховые  Апрель</v>
          </cell>
          <cell r="E32">
            <v>3</v>
          </cell>
        </row>
        <row r="33">
          <cell r="A33" t="str">
            <v>ЯВ168 Ваф.Яшкино 300г С халвой  Апрель</v>
          </cell>
          <cell r="E33">
            <v>13</v>
          </cell>
        </row>
        <row r="34">
          <cell r="A34" t="str">
            <v>ЯВ426 Торт ваф. глазир. Яшкино ореховый 250 гр  Апрель</v>
          </cell>
          <cell r="E34">
            <v>7</v>
          </cell>
        </row>
        <row r="35">
          <cell r="A35" t="str">
            <v>ЯК100 Мини-круассаны Яшкино 180г с Клубничным джемом  Апрель</v>
          </cell>
          <cell r="E35">
            <v>2</v>
          </cell>
        </row>
        <row r="36">
          <cell r="A36" t="str">
            <v>ЯК101 Мини-круассаны Яшкино 180г со Сливочным кремом    Апрель</v>
          </cell>
          <cell r="E36">
            <v>2</v>
          </cell>
        </row>
        <row r="37">
          <cell r="A37" t="str">
            <v>ЯК326  Ваф.Конфета Импульс 16г с мягк.карамелью  Апрель</v>
          </cell>
          <cell r="E37">
            <v>6</v>
          </cell>
        </row>
        <row r="38">
          <cell r="A38" t="str">
            <v>ЯП901 Пряники Яшкино 350г Шоколадные/8  Апрель</v>
          </cell>
          <cell r="E38">
            <v>1</v>
          </cell>
        </row>
        <row r="39">
          <cell r="A39" t="str">
            <v>ЯП903 Пряники Яшкино 350г Классические/8  Апрель</v>
          </cell>
          <cell r="E39">
            <v>1</v>
          </cell>
        </row>
        <row r="40">
          <cell r="A40" t="str">
            <v>ЯП906 Пряники Яшкино 350г С вишневой начинкой/8  Апрель</v>
          </cell>
          <cell r="E40">
            <v>3</v>
          </cell>
        </row>
        <row r="41">
          <cell r="A41" t="str">
            <v>ЯП907 Пряники Яшкино 350г С вареной сгущенкой/8  Апрель</v>
          </cell>
          <cell r="E41">
            <v>1</v>
          </cell>
        </row>
        <row r="42">
          <cell r="A42" t="str">
            <v>Дмитрогорский  продукт ТД</v>
          </cell>
          <cell r="E42">
            <v>548.58399999999995</v>
          </cell>
        </row>
        <row r="43">
          <cell r="A43" t="str">
            <v>А_Салями Итальянская с/к в/у БГ  ДП</v>
          </cell>
          <cell r="E43">
            <v>12.584</v>
          </cell>
        </row>
        <row r="44">
          <cell r="A44" t="str">
            <v>Балыковая в/к в в/у БГ ДП</v>
          </cell>
          <cell r="E44">
            <v>10.5</v>
          </cell>
        </row>
        <row r="45">
          <cell r="A45" t="str">
            <v>Бекон домашнего копчения в/у мал.кусок 350 гр БГ  ДП</v>
          </cell>
          <cell r="E45">
            <v>5</v>
          </cell>
        </row>
        <row r="46">
          <cell r="A46" t="str">
            <v>Бекон с/к в/у 180г нарезка БГ  ДП</v>
          </cell>
          <cell r="E46">
            <v>40</v>
          </cell>
        </row>
        <row r="47">
          <cell r="A47" t="str">
            <v>Грудинка Столичная к/в в/у мал.кусок 350 гр БГ  ДП</v>
          </cell>
          <cell r="E47">
            <v>10</v>
          </cell>
        </row>
        <row r="48">
          <cell r="A48" t="str">
            <v>ДОКТОРСКАЯ ГОСТ в п/о (шт.0,5кг)  БГ</v>
          </cell>
          <cell r="E48">
            <v>26</v>
          </cell>
        </row>
        <row r="49">
          <cell r="A49" t="str">
            <v>Карбонат Деликатесный к/в в/у мал.кусок 350гр  БГ  ДП</v>
          </cell>
          <cell r="E49">
            <v>10</v>
          </cell>
        </row>
        <row r="50">
          <cell r="A50" t="str">
            <v>Краковская п/к ГОСТ в/у 350г БГ  ДП</v>
          </cell>
          <cell r="E50">
            <v>39</v>
          </cell>
        </row>
        <row r="51">
          <cell r="A51" t="str">
            <v>Кремлевская в/к в/у срез 350г БГ  ДП</v>
          </cell>
          <cell r="E51">
            <v>19</v>
          </cell>
        </row>
        <row r="52">
          <cell r="A52" t="str">
            <v>Ливерная Яичная ГОСТ в п/о (шт.0,300кг) БГ ДП</v>
          </cell>
          <cell r="E52">
            <v>38</v>
          </cell>
        </row>
        <row r="53">
          <cell r="A53" t="str">
            <v>Новомосковская в/к в/у кусок 350 гр БГ  ДП</v>
          </cell>
          <cell r="E53">
            <v>13</v>
          </cell>
        </row>
        <row r="54">
          <cell r="A54" t="str">
            <v>Окорок по-Тамбовски к/в в/у кусок (шт.0,350кг) БГ  ДП</v>
          </cell>
          <cell r="E54">
            <v>24</v>
          </cell>
        </row>
        <row r="55">
          <cell r="A55" t="str">
            <v>Охотничьи колбаски п/к ГОСТ в/у 250г БГ  ДП</v>
          </cell>
          <cell r="E55">
            <v>28</v>
          </cell>
        </row>
        <row r="56">
          <cell r="A56" t="str">
            <v>Рубленая в/к в/у срез 350г БГ  ДП</v>
          </cell>
          <cell r="E56">
            <v>14</v>
          </cell>
        </row>
        <row r="57">
          <cell r="A57" t="str">
            <v>Салями Дель Гарди с/к в/у БГ  ДП</v>
          </cell>
          <cell r="E57">
            <v>1.5</v>
          </cell>
        </row>
        <row r="58">
          <cell r="A58" t="str">
            <v>Салями Итальянская с/к в/у БГ  ДП</v>
          </cell>
          <cell r="E58">
            <v>1.5</v>
          </cell>
        </row>
        <row r="59">
          <cell r="A59" t="str">
            <v>Салями Итальянская с/к в/у срез 240г БГ  ДП</v>
          </cell>
          <cell r="E59">
            <v>16</v>
          </cell>
        </row>
        <row r="60">
          <cell r="A60" t="str">
            <v>Сардельки Свиные в н/о газ (шт.0,580кг) БГ  ДП</v>
          </cell>
          <cell r="E60">
            <v>21</v>
          </cell>
        </row>
        <row r="61">
          <cell r="A61" t="str">
            <v>Сервелат Австрийский в/к в/у БГ  ДП</v>
          </cell>
          <cell r="E61">
            <v>6.1</v>
          </cell>
        </row>
        <row r="62">
          <cell r="A62" t="str">
            <v>Сервелат Австрийский в/к в/у срез 330г БГ  ДП</v>
          </cell>
          <cell r="E62">
            <v>21</v>
          </cell>
        </row>
        <row r="63">
          <cell r="A63" t="str">
            <v>Сервелат в/к ГОСТ в/у 90г нарезка БГ  ДП</v>
          </cell>
          <cell r="E63">
            <v>16</v>
          </cell>
        </row>
        <row r="64">
          <cell r="A64" t="str">
            <v>Сервелат в/к ГОСТ пресс в в/у кусок 500гр БГ  ДП</v>
          </cell>
          <cell r="E64">
            <v>9</v>
          </cell>
        </row>
        <row r="65">
          <cell r="A65" t="str">
            <v>Сервелат Зернистый в/к в/у срез 330г БГ  ДП</v>
          </cell>
          <cell r="E65">
            <v>31</v>
          </cell>
        </row>
        <row r="66">
          <cell r="A66" t="str">
            <v>Сервелат Чесночный в/к в/у БГ</v>
          </cell>
          <cell r="E66">
            <v>4.4000000000000004</v>
          </cell>
        </row>
        <row r="67">
          <cell r="A67" t="str">
            <v>Сервелат Чесночный в/к в/у срез 330г БГ</v>
          </cell>
          <cell r="E67">
            <v>19</v>
          </cell>
        </row>
        <row r="68">
          <cell r="A68" t="str">
            <v>Сливочная вар.в п/о (шт. 0,5кг)  БГ</v>
          </cell>
          <cell r="E68">
            <v>46</v>
          </cell>
        </row>
        <row r="69">
          <cell r="A69" t="str">
            <v>Сосиски Баварские в б/о газ 450гр БГ  ДП</v>
          </cell>
          <cell r="E69">
            <v>7</v>
          </cell>
        </row>
        <row r="70">
          <cell r="A70" t="str">
            <v>Сосиски Молочные ГОСТ ц/о газ БГ  ДН</v>
          </cell>
          <cell r="E70">
            <v>1</v>
          </cell>
        </row>
        <row r="71">
          <cell r="A71" t="str">
            <v>Сосиски Молочные Классические  п/о газ 450гр БГ  ДП</v>
          </cell>
          <cell r="E71">
            <v>2</v>
          </cell>
        </row>
        <row r="72">
          <cell r="A72" t="str">
            <v>Сосиски Сливочные в ц/о газ 450гр БГ  ДП</v>
          </cell>
          <cell r="E72">
            <v>7</v>
          </cell>
        </row>
        <row r="73">
          <cell r="A73" t="str">
            <v>Сосиски Сочные  ц/о газ 450гр БГ  ДП</v>
          </cell>
          <cell r="E73">
            <v>12</v>
          </cell>
        </row>
        <row r="74">
          <cell r="A74" t="str">
            <v>Тоскана с/к в/у срез 240-БГ  ДП</v>
          </cell>
          <cell r="E74">
            <v>11</v>
          </cell>
        </row>
        <row r="75">
          <cell r="A75" t="str">
            <v>У_Охотничьи колбаски п/к ГОСТ в/у 250г БГ  ДП</v>
          </cell>
          <cell r="E75">
            <v>27</v>
          </cell>
        </row>
        <row r="76">
          <cell r="A76" t="str">
            <v>ЗНАМЕНСКИЙ СГЦ МК</v>
          </cell>
          <cell r="E76">
            <v>2</v>
          </cell>
        </row>
        <row r="77">
          <cell r="A77" t="str">
            <v>1006 Бекон Орловский в/у 0,35кг/шт (Знаменский СГЦ)   МК</v>
          </cell>
          <cell r="E77">
            <v>2</v>
          </cell>
        </row>
        <row r="78">
          <cell r="A78" t="str">
            <v>ЗНАМЕНСКИЙ СГЦ ООО</v>
          </cell>
          <cell r="E78">
            <v>471.3</v>
          </cell>
        </row>
        <row r="79">
          <cell r="A79" t="str">
            <v>"Грудинка" категории Г.Порц.кус, в/у , вес  ЗНАМЕНСКИЙ</v>
          </cell>
          <cell r="E79">
            <v>7.2</v>
          </cell>
        </row>
        <row r="80">
          <cell r="A80" t="str">
            <v>Бекон "Орловский" 0,35 кг, категории Г  ЗНАМЕНСКИЙ</v>
          </cell>
          <cell r="E80">
            <v>31</v>
          </cell>
        </row>
        <row r="81">
          <cell r="A81" t="str">
            <v>Ветчина "Карельская" ВЕС  ЗНАМЕНСКИЙ</v>
          </cell>
          <cell r="E81">
            <v>239</v>
          </cell>
        </row>
        <row r="82">
          <cell r="A82" t="str">
            <v>Ветчина "По швейцарскому рецепту"  0,3 кг  ЗНАМЕНСКИЙ</v>
          </cell>
          <cell r="E82">
            <v>24</v>
          </cell>
        </row>
        <row r="83">
          <cell r="A83" t="str">
            <v>Мясо по-домашнему 0,35 кг  ЗНАМЕНСКИЙ</v>
          </cell>
          <cell r="E83">
            <v>53</v>
          </cell>
        </row>
        <row r="84">
          <cell r="A84" t="str">
            <v>Рулька свиная бескостная ВЕС  ЗНАМЕНСКИЙ</v>
          </cell>
          <cell r="E84">
            <v>58.1</v>
          </cell>
        </row>
        <row r="85">
          <cell r="A85" t="str">
            <v>Сало с чесноком и черным перцем 0,35 кг  ЗНАМЕНСКИЙ</v>
          </cell>
          <cell r="E85">
            <v>59</v>
          </cell>
        </row>
        <row r="86">
          <cell r="A86" t="str">
            <v>Клин МК</v>
          </cell>
          <cell r="E86">
            <v>75.8</v>
          </cell>
        </row>
        <row r="87">
          <cell r="A87" t="str">
            <v>Докторская в/с в п/ам.об.мини(Клинский МК)  МК</v>
          </cell>
          <cell r="E87">
            <v>1.3</v>
          </cell>
        </row>
        <row r="88">
          <cell r="A88" t="str">
            <v>Колбаса Испанская с/к нарезка 85 гр (Клин)  МК</v>
          </cell>
          <cell r="E88">
            <v>33</v>
          </cell>
        </row>
        <row r="89">
          <cell r="A89" t="str">
            <v>Колбаса Итальянская с/к нарезка 95 гр (Клин)  МК</v>
          </cell>
          <cell r="E89">
            <v>16</v>
          </cell>
        </row>
        <row r="90">
          <cell r="A90" t="str">
            <v>Колбаса Миланская с/к нарезка 85 гр (Клин)  МК</v>
          </cell>
          <cell r="E90">
            <v>9</v>
          </cell>
        </row>
        <row r="91">
          <cell r="A91" t="str">
            <v>Колбаса с/к Салями Венская 300г (Клин)  МК</v>
          </cell>
          <cell r="E91">
            <v>2</v>
          </cell>
        </row>
        <row r="92">
          <cell r="A92" t="str">
            <v>Коньячная с/к 210 гр Черный Кабан (Клин)  МК</v>
          </cell>
          <cell r="E92">
            <v>7</v>
          </cell>
        </row>
        <row r="93">
          <cell r="A93" t="str">
            <v>Коньячная Черный Кабан с/к вес(Клин)  МК</v>
          </cell>
          <cell r="E93">
            <v>1.5</v>
          </cell>
        </row>
        <row r="94">
          <cell r="A94" t="str">
            <v>Салями Кабадор ЧК с/к 210 гр (Клин)  МК</v>
          </cell>
          <cell r="E94">
            <v>4</v>
          </cell>
        </row>
        <row r="95">
          <cell r="A95" t="str">
            <v>Свиная Черный Кабан в/к в/у срез 290 гр (Клин)  МК</v>
          </cell>
          <cell r="E95">
            <v>2</v>
          </cell>
        </row>
        <row r="96">
          <cell r="A96" t="str">
            <v>Микоян ЗАО</v>
          </cell>
          <cell r="E96">
            <v>58.106000000000002</v>
          </cell>
        </row>
        <row r="97">
          <cell r="A97" t="str">
            <v>Микоян ЗАО  КГ</v>
          </cell>
          <cell r="E97">
            <v>33.106000000000002</v>
          </cell>
        </row>
        <row r="98">
          <cell r="A98" t="str">
            <v>Колб.Марочная с/к в/у  Микоян</v>
          </cell>
          <cell r="E98">
            <v>7.9</v>
          </cell>
        </row>
        <row r="99">
          <cell r="A99" t="str">
            <v>Колбаса Деликатесная с/к в/у  Микоян</v>
          </cell>
          <cell r="E99">
            <v>14.206</v>
          </cell>
        </row>
        <row r="100">
          <cell r="A100" t="str">
            <v>Колбаса Кремлевская с/к в/у   Микоян</v>
          </cell>
          <cell r="E100">
            <v>11</v>
          </cell>
        </row>
        <row r="101">
          <cell r="A101" t="str">
            <v>Микоян ЗАО ШТ</v>
          </cell>
          <cell r="E101">
            <v>25</v>
          </cell>
        </row>
        <row r="102">
          <cell r="A102" t="str">
            <v>Колб.Серв.Коньячный в/к срез термо шт 350г  Микоян</v>
          </cell>
          <cell r="E102">
            <v>14</v>
          </cell>
        </row>
        <row r="103">
          <cell r="A103" t="str">
            <v>Колб.Серв.Российский в/к срез термо шт 350г  Микоян</v>
          </cell>
          <cell r="E103">
            <v>9</v>
          </cell>
        </row>
        <row r="104">
          <cell r="A104" t="str">
            <v>Колб.Серв.Таллинский в/к срез термо шт 350г  Микоян</v>
          </cell>
          <cell r="E104">
            <v>2</v>
          </cell>
        </row>
        <row r="105">
          <cell r="A105" t="str">
            <v>Мясомолпродторг ООО</v>
          </cell>
          <cell r="E105">
            <v>2123</v>
          </cell>
        </row>
        <row r="106">
          <cell r="A106" t="str">
            <v>Адреналин Раш 0,449Л БАН 12Х  МясоМол</v>
          </cell>
          <cell r="E106">
            <v>624</v>
          </cell>
        </row>
        <row r="107">
          <cell r="A107" t="str">
            <v>Лейз 70г Бекон  ММПТ</v>
          </cell>
          <cell r="E107">
            <v>139</v>
          </cell>
        </row>
        <row r="108">
          <cell r="A108" t="str">
            <v>Лейз 70г Краб  ММПТ</v>
          </cell>
          <cell r="E108">
            <v>150</v>
          </cell>
        </row>
        <row r="109">
          <cell r="A109" t="str">
            <v>Лейз 70г Молодой Зеленый Лук  ММПТ</v>
          </cell>
          <cell r="E109">
            <v>131</v>
          </cell>
        </row>
        <row r="110">
          <cell r="A110" t="str">
            <v>Лейз 70г Сметана Зелень 25Х ДСП  ММПТ</v>
          </cell>
          <cell r="E110">
            <v>144</v>
          </cell>
        </row>
        <row r="111">
          <cell r="A111" t="str">
            <v>Лейз 70г Сметана Лук 25 ДСП  ММПТ</v>
          </cell>
          <cell r="E111">
            <v>4</v>
          </cell>
        </row>
        <row r="112">
          <cell r="A112" t="str">
            <v>Липтон Чай Хол Зеленый 0.5л ПЭТ 12ХНР  ММПТ</v>
          </cell>
          <cell r="E112">
            <v>102</v>
          </cell>
        </row>
        <row r="113">
          <cell r="A113" t="str">
            <v>Липтон Чай Хол Зеленый 1л ПЭТ 12Х НР  МясоМол</v>
          </cell>
          <cell r="E113">
            <v>168</v>
          </cell>
        </row>
        <row r="114">
          <cell r="A114" t="str">
            <v>Липтон Чай Хол Лимон 0.5л ПЭТ 12Х HP  ММПТ</v>
          </cell>
          <cell r="E114">
            <v>114</v>
          </cell>
        </row>
        <row r="115">
          <cell r="A115" t="str">
            <v>Липтон Чай Хол Лимон 1л ПЭТ 12ХНР  ММПТ</v>
          </cell>
          <cell r="E115">
            <v>192</v>
          </cell>
        </row>
        <row r="116">
          <cell r="A116" t="str">
            <v>Липтон Чай Хол Персик 1л ПЭТ 12Х  МясоМол</v>
          </cell>
          <cell r="E116">
            <v>132</v>
          </cell>
        </row>
        <row r="117">
          <cell r="A117" t="str">
            <v>Читос 50г Кетчуп  ММПТ</v>
          </cell>
          <cell r="E117">
            <v>71</v>
          </cell>
        </row>
        <row r="118">
          <cell r="A118" t="str">
            <v>Читос 50г Краб  ММПТ</v>
          </cell>
          <cell r="E118">
            <v>71</v>
          </cell>
        </row>
        <row r="119">
          <cell r="A119" t="str">
            <v>Читос 50г Сыр  ММПТ</v>
          </cell>
          <cell r="E119">
            <v>81</v>
          </cell>
        </row>
        <row r="120">
          <cell r="A120" t="str">
            <v>Напитки</v>
          </cell>
          <cell r="E120">
            <v>30</v>
          </cell>
        </row>
        <row r="121">
          <cell r="A121" t="str">
            <v>Аква Минерале 2л Х6 Вода обработанная питьевая  негазированная под товарным знаком "Аква Минерале"</v>
          </cell>
          <cell r="E121">
            <v>6</v>
          </cell>
        </row>
        <row r="122">
          <cell r="A122" t="str">
            <v>Липтон 0,5л Х12 Напиток безалкогольный негазированный "Зеленый чай "Липтон"</v>
          </cell>
          <cell r="E122">
            <v>12</v>
          </cell>
        </row>
        <row r="123">
          <cell r="A123" t="str">
            <v>Липтон 1л Х12 Напиток безалкогольный негазированный "Черный чай "Липтон" со вкусом лимона".</v>
          </cell>
          <cell r="E123">
            <v>12</v>
          </cell>
        </row>
        <row r="124">
          <cell r="A124" t="str">
            <v>Останкино ООО</v>
          </cell>
          <cell r="E124">
            <v>148.80000000000001</v>
          </cell>
        </row>
        <row r="125">
          <cell r="A125" t="str">
            <v>ООО Останкино-Краснодар</v>
          </cell>
          <cell r="E125">
            <v>1.3</v>
          </cell>
        </row>
        <row r="126">
          <cell r="A126" t="str">
            <v>4063 МЯСНАЯ Папа может вар п/о_Л   ОСТАНКИНО</v>
          </cell>
          <cell r="E126">
            <v>1.3</v>
          </cell>
        </row>
        <row r="127">
          <cell r="A127" t="str">
            <v>ООО Останкино-Краснодар (ШТ)</v>
          </cell>
          <cell r="E127">
            <v>5</v>
          </cell>
        </row>
        <row r="128">
          <cell r="A128" t="str">
            <v>6392 ФИЛЕЙНАЯ Папа может вар п/о 0,4кг  ОСТАНКИНО</v>
          </cell>
          <cell r="E128">
            <v>2</v>
          </cell>
        </row>
        <row r="129">
          <cell r="A129" t="str">
            <v>6475 Сосиски Папа может 400г С сыром  ОСТАНКИНО</v>
          </cell>
          <cell r="E129">
            <v>1</v>
          </cell>
        </row>
        <row r="130">
          <cell r="A130" t="str">
            <v>6616 МОЛОЧНЫЕ КЛАССИЧЕСКИЕ сос п/о в/у 0,3 кг  Останкино</v>
          </cell>
          <cell r="E130">
            <v>1</v>
          </cell>
        </row>
        <row r="131">
          <cell r="A131" t="str">
            <v>6713 СОЧНЫЙ ГРИЛЬ ПМ сос п/о мгс 0,41кг 8 шт.  ОСТАНКИНО</v>
          </cell>
          <cell r="E131">
            <v>1</v>
          </cell>
        </row>
        <row r="132">
          <cell r="A132" t="str">
            <v>Останкино СЫР</v>
          </cell>
          <cell r="E132">
            <v>142.5</v>
          </cell>
        </row>
        <row r="133">
          <cell r="A133" t="str">
            <v>9988421 Творожный Сыр 60 % С маринованными огурчиками и укропом  Останкино</v>
          </cell>
          <cell r="E133">
            <v>1</v>
          </cell>
        </row>
        <row r="134">
          <cell r="A134" t="str">
            <v>9988445 Плавленый Сыр 45%"С грибами" СТМ"ПапаМожет" 180 гр  Останкино</v>
          </cell>
          <cell r="E134">
            <v>8</v>
          </cell>
        </row>
        <row r="135">
          <cell r="A135" t="str">
            <v>Масло "Папа может" 82,5% 180гр  Останкино</v>
          </cell>
          <cell r="E135">
            <v>3</v>
          </cell>
        </row>
        <row r="136">
          <cell r="A136" t="str">
            <v>Масло сливочное 72,5 % 180 гр.(10 шт) СЛАВЯНА  Останкино</v>
          </cell>
          <cell r="E136">
            <v>5</v>
          </cell>
        </row>
        <row r="137">
          <cell r="A137" t="str">
            <v>Сыр ПАПА МОЖЕТ "Гауда Голд" 45 % 180 гр (10шт) Останкино</v>
          </cell>
          <cell r="E137">
            <v>6</v>
          </cell>
        </row>
        <row r="138">
          <cell r="A138" t="str">
            <v>Сыр ПАПА МОЖЕТ "Голландский традиционный" 45% 180 гр (10шт)  Останкино</v>
          </cell>
          <cell r="E138">
            <v>14</v>
          </cell>
        </row>
        <row r="139">
          <cell r="A139" t="str">
            <v>Сыр ПАПА МОЖЕТ "Российский традиционный"45 % 180 г Останкино</v>
          </cell>
          <cell r="E139">
            <v>16</v>
          </cell>
        </row>
        <row r="140">
          <cell r="A140" t="str">
            <v>Сыр ПАПА МОЖЕТ "Тильзитер" фасованный массовая доля жира в сухом веществе 45%, 180г  Останкино</v>
          </cell>
          <cell r="E140">
            <v>39</v>
          </cell>
        </row>
        <row r="141">
          <cell r="A141" t="str">
            <v>Сыч/Прод Коровино Российский 50% 200г СЗМЖ  Останкино</v>
          </cell>
          <cell r="E141">
            <v>9</v>
          </cell>
        </row>
        <row r="142">
          <cell r="A142" t="str">
            <v>Сыч/Прод Коровино Российский Оригин 50% ВЕС (3,5 кг)  Останкино</v>
          </cell>
          <cell r="E142">
            <v>7</v>
          </cell>
        </row>
        <row r="143">
          <cell r="A143" t="str">
            <v>Сыч/Прод Коровино Тильзитер 50% 200г СЗМЖ  ОСТАНКИНО</v>
          </cell>
          <cell r="E143">
            <v>31</v>
          </cell>
        </row>
        <row r="144">
          <cell r="A144" t="str">
            <v>Сыч/Прод Коровино Тильзитер Оригин 50% ВЕС (3,5 кг брус) СЗМЖ  Останкино</v>
          </cell>
          <cell r="E144">
            <v>3.5</v>
          </cell>
        </row>
        <row r="145">
          <cell r="A145" t="str">
            <v>Ресурс Волга МК</v>
          </cell>
          <cell r="E145">
            <v>142.6</v>
          </cell>
        </row>
        <row r="146">
          <cell r="A146" t="str">
            <v>15002 Ароматная вар ТМ РОС(Ресурс Волга)  МК</v>
          </cell>
          <cell r="E146">
            <v>2.7</v>
          </cell>
        </row>
        <row r="147">
          <cell r="A147" t="str">
            <v>15007 Пражская с/к 0,2кг ТМ ДД(Ресурс Волга)  МК</v>
          </cell>
          <cell r="E147">
            <v>5</v>
          </cell>
        </row>
        <row r="148">
          <cell r="A148" t="str">
            <v>15008 Премьера с/к 0,2кг ТМ ДД(Ресурс Волга)  МК</v>
          </cell>
          <cell r="E148">
            <v>5</v>
          </cell>
        </row>
        <row r="149">
          <cell r="A149" t="str">
            <v>15010 С брусникой с/к 0,2кг ТМ ДД(Ресурс Волга)  МК</v>
          </cell>
          <cell r="E149">
            <v>1</v>
          </cell>
        </row>
        <row r="150">
          <cell r="A150" t="str">
            <v>15013 Сервелат Охотничий 0,3кг 1+1 ДД Акция(Ресурс Волга)  МК</v>
          </cell>
          <cell r="E150">
            <v>18</v>
          </cell>
        </row>
        <row r="151">
          <cell r="A151" t="str">
            <v>15015 Сосиски с сыром вес/1кгТМ ДД Москва(Ресурс Волга)  МК</v>
          </cell>
          <cell r="E151">
            <v>11</v>
          </cell>
        </row>
        <row r="152">
          <cell r="A152" t="str">
            <v>15016 Шпикачки Деревенские ТМ ДД (Ресурс Волга)  МК</v>
          </cell>
          <cell r="E152">
            <v>22</v>
          </cell>
        </row>
        <row r="153">
          <cell r="A153" t="str">
            <v>15020 Колбаса варен "Со сливками" вес(Рес Волга)  МК</v>
          </cell>
          <cell r="E153">
            <v>8.1</v>
          </cell>
        </row>
        <row r="154">
          <cell r="A154" t="str">
            <v>15021 Молочная вареная колбаса шт 0,6 кг ТМ ДД Коллекция (кольцо)  МК</v>
          </cell>
          <cell r="E154">
            <v>4</v>
          </cell>
        </row>
        <row r="155">
          <cell r="A155" t="str">
            <v>15022 Сардельки Нежные ТМ ДД(Ресурс Волга)  МК</v>
          </cell>
          <cell r="E155">
            <v>22.8</v>
          </cell>
        </row>
        <row r="156">
          <cell r="A156" t="str">
            <v>15023 Сардельки с говядиной н/о ТМ ДД(Ресурс Волга)  МК</v>
          </cell>
          <cell r="E156">
            <v>1</v>
          </cell>
        </row>
        <row r="157">
          <cell r="A157" t="str">
            <v>15024 Сосиски Венские шт 0,31 кг ТМ ДД Коллекция (жесткий лоток)  МК</v>
          </cell>
          <cell r="E157">
            <v>22</v>
          </cell>
        </row>
        <row r="158">
          <cell r="A158" t="str">
            <v>15027 Сервелат Брусничный 0,29 кг ТМ ДД кол Ресурс Волга  МК</v>
          </cell>
          <cell r="E158">
            <v>1</v>
          </cell>
        </row>
        <row r="159">
          <cell r="A159" t="str">
            <v>15028 Мини-колбаски Васаби 45г с/к ТМ Смачос  МК</v>
          </cell>
          <cell r="E159">
            <v>12</v>
          </cell>
        </row>
        <row r="160">
          <cell r="A160" t="str">
            <v>У_15015 Сосиски с сыром вес/1кгТМ ДД Москва(Ресурс Волга)  МК</v>
          </cell>
          <cell r="E160">
            <v>7</v>
          </cell>
        </row>
        <row r="161">
          <cell r="A161" t="str">
            <v>Рублевский ТД</v>
          </cell>
          <cell r="E161">
            <v>249</v>
          </cell>
        </row>
        <row r="162">
          <cell r="A162" t="str">
            <v>Рублевский ТД ШТ</v>
          </cell>
          <cell r="E162">
            <v>249</v>
          </cell>
        </row>
        <row r="163">
          <cell r="A163" t="str">
            <v>14387 Студень "Рублевский" классический 0,380кг  Рублевский</v>
          </cell>
          <cell r="E163">
            <v>10</v>
          </cell>
        </row>
        <row r="164">
          <cell r="A164" t="str">
            <v>15758 Крем-паштет с утиной печенью 0,175 гр  Рублевский</v>
          </cell>
          <cell r="E164">
            <v>17</v>
          </cell>
        </row>
        <row r="165">
          <cell r="A165" t="str">
            <v>15760 Паштет "Французский" с уткой, запеченный, охлажденный 0,175 кг  Рублевский</v>
          </cell>
          <cell r="E165">
            <v>14</v>
          </cell>
        </row>
        <row r="166">
          <cell r="A166" t="str">
            <v>15762 Паштет "Французский" с шапминьонами 175г  Рублевский</v>
          </cell>
          <cell r="E166">
            <v>14</v>
          </cell>
        </row>
        <row r="167">
          <cell r="A167" t="str">
            <v>15829  Бекон охлажденный 0,150 гр  Рублевский</v>
          </cell>
          <cell r="E167">
            <v>2</v>
          </cell>
        </row>
        <row r="168">
          <cell r="A168" t="str">
            <v>15830 Бекон -Рублевский 0,150 гр  Рублевский</v>
          </cell>
          <cell r="E168">
            <v>8</v>
          </cell>
        </row>
        <row r="169">
          <cell r="A169" t="str">
            <v>15861 Продукт из шпика соленый "Сало Белорусское" охлажденное  Рублевский</v>
          </cell>
          <cell r="E169">
            <v>7</v>
          </cell>
        </row>
        <row r="170">
          <cell r="A170" t="str">
            <v>17040  Паштет "Риет трюфельный" 175 г   Рублевский</v>
          </cell>
          <cell r="E170">
            <v>7</v>
          </cell>
        </row>
        <row r="171">
          <cell r="A171" t="str">
            <v>17184 Зельц «Стольный» 0,400гр  Рублевский</v>
          </cell>
          <cell r="E171">
            <v>8</v>
          </cell>
        </row>
        <row r="172">
          <cell r="A172" t="str">
            <v>17275  Намазка мясная Рублевская 0,150 гр  Рублевский</v>
          </cell>
          <cell r="E172">
            <v>37</v>
          </cell>
        </row>
        <row r="173">
          <cell r="A173" t="str">
            <v>17276 Намазка мясная с грибами 0,150 гр  Рублевский</v>
          </cell>
          <cell r="E173">
            <v>22</v>
          </cell>
        </row>
        <row r="174">
          <cell r="A174" t="str">
            <v>17277  Намазка мясная с томатами  0,150 гр Рублевский</v>
          </cell>
          <cell r="E174">
            <v>14</v>
          </cell>
        </row>
        <row r="175">
          <cell r="A175" t="str">
            <v>17279 Намазка мясная по-белорусски. 0,150 гр  Рублевкий</v>
          </cell>
          <cell r="E175">
            <v>35</v>
          </cell>
        </row>
        <row r="176">
          <cell r="A176" t="str">
            <v>17438 Мясной продукт из свинины  «Шейка». Сорра di рагсо. 0,070 гр Рублевский</v>
          </cell>
          <cell r="E176">
            <v>3</v>
          </cell>
        </row>
        <row r="177">
          <cell r="A177" t="str">
            <v>17665 Колбаса "Одесская" 350 гр  Рублевский</v>
          </cell>
          <cell r="E177">
            <v>1</v>
          </cell>
        </row>
        <row r="178">
          <cell r="A178" t="str">
            <v>17719 Колбаса "Брауншвейгская полусухая" 80гр  Рублевский</v>
          </cell>
          <cell r="E178">
            <v>1</v>
          </cell>
        </row>
        <row r="179">
          <cell r="A179" t="str">
            <v>17720 Колбаса "Лионская" 80гр  Рублевский</v>
          </cell>
          <cell r="E179">
            <v>18</v>
          </cell>
        </row>
        <row r="180">
          <cell r="A180" t="str">
            <v>17721 Колбаса полусухая "Сальчичон"  Рублевский</v>
          </cell>
          <cell r="E180">
            <v>5</v>
          </cell>
        </row>
        <row r="181">
          <cell r="A181" t="str">
            <v>17722 Колбаса полусухая "Салями Лучеза" 70 гр  Рублевский</v>
          </cell>
          <cell r="E181">
            <v>10</v>
          </cell>
        </row>
        <row r="182">
          <cell r="A182" t="str">
            <v>17723 Колбаса "Зернистая полусухая"  80 гр  Рублевский</v>
          </cell>
          <cell r="E182">
            <v>2</v>
          </cell>
        </row>
        <row r="183">
          <cell r="A183" t="str">
            <v>17724 Колбаса сырокопченая полусухая "Рублевская" 80 гр  Рублевский</v>
          </cell>
          <cell r="E183">
            <v>14</v>
          </cell>
        </row>
        <row r="184">
          <cell r="A184" t="str">
            <v>Рузком</v>
          </cell>
          <cell r="E184">
            <v>82.650999999999996</v>
          </cell>
        </row>
        <row r="185">
          <cell r="A185" t="str">
            <v>Рузком (Кг)</v>
          </cell>
          <cell r="E185">
            <v>51.651000000000003</v>
          </cell>
        </row>
        <row r="186">
          <cell r="A186" t="str">
            <v>Колбаса вареная Особая  Рузком</v>
          </cell>
          <cell r="E186">
            <v>9.91</v>
          </cell>
        </row>
        <row r="187">
          <cell r="A187" t="str">
            <v>Колбаса вареная Особая со шпиком  Рузком</v>
          </cell>
          <cell r="E187">
            <v>4</v>
          </cell>
        </row>
        <row r="188">
          <cell r="A188" t="str">
            <v>Колбаса Кавказская п/к в/у  Рузком</v>
          </cell>
          <cell r="E188">
            <v>5.4180000000000001</v>
          </cell>
        </row>
        <row r="189">
          <cell r="A189" t="str">
            <v>Сардельки Мусульманские (в газе)  Рузком</v>
          </cell>
          <cell r="E189">
            <v>10</v>
          </cell>
        </row>
        <row r="190">
          <cell r="A190" t="str">
            <v>Сардельки Мясные (в газе)  Рузком</v>
          </cell>
          <cell r="E190">
            <v>1</v>
          </cell>
        </row>
        <row r="191">
          <cell r="A191" t="str">
            <v>Сосиски Мусульманские (в газе)  Рузком</v>
          </cell>
          <cell r="E191">
            <v>11</v>
          </cell>
        </row>
        <row r="192">
          <cell r="A192" t="str">
            <v>У_Колбаса вареная Особая со шпиком  Рузком</v>
          </cell>
          <cell r="E192">
            <v>9.3230000000000004</v>
          </cell>
        </row>
        <row r="193">
          <cell r="A193" t="str">
            <v>У_Сардельки Мясные (в газе)  Рузком</v>
          </cell>
          <cell r="E193">
            <v>1</v>
          </cell>
        </row>
        <row r="194">
          <cell r="A194" t="str">
            <v>Рузком (Шт)</v>
          </cell>
          <cell r="E194">
            <v>31</v>
          </cell>
        </row>
        <row r="195">
          <cell r="A195" t="str">
            <v>Колбаса вареная С Телятиной (полукольцо) 0,800 Рузком</v>
          </cell>
          <cell r="E195">
            <v>5</v>
          </cell>
        </row>
        <row r="196">
          <cell r="A196" t="str">
            <v>Колбаса вареная С Телятиной 0,800  Рузком</v>
          </cell>
          <cell r="E196">
            <v>6</v>
          </cell>
        </row>
        <row r="197">
          <cell r="A197" t="str">
            <v>Колбаса Мусульманская п/к 600 г.  Рузком</v>
          </cell>
          <cell r="E197">
            <v>12</v>
          </cell>
        </row>
        <row r="198">
          <cell r="A198" t="str">
            <v>Колбаса Чеченская п/к 600 г  Рузком</v>
          </cell>
          <cell r="E198">
            <v>8</v>
          </cell>
        </row>
        <row r="199">
          <cell r="A199" t="str">
            <v>Рузком консервы (Шт)</v>
          </cell>
          <cell r="E199">
            <v>278</v>
          </cell>
        </row>
        <row r="200">
          <cell r="A200" t="str">
            <v>Ветчина из свинины 0,325 с/к  Рузком</v>
          </cell>
          <cell r="E200">
            <v>36</v>
          </cell>
        </row>
        <row r="201">
          <cell r="A201" t="str">
            <v>Паштет Печеночный "Гусь" 0,180 с/к  Рузком</v>
          </cell>
          <cell r="E201">
            <v>9</v>
          </cell>
        </row>
        <row r="202">
          <cell r="A202" t="str">
            <v>Паштет печеночный "Гусь" ГОСТ стекло 0,200  Рузком</v>
          </cell>
          <cell r="E202">
            <v>20</v>
          </cell>
        </row>
        <row r="203">
          <cell r="A203" t="str">
            <v>Паштет печеночный "Гусь" ламистер 0,100  Рузком</v>
          </cell>
          <cell r="E203">
            <v>55</v>
          </cell>
        </row>
        <row r="204">
          <cell r="A204" t="str">
            <v>Паштет Печеночный "Индейка" 0,180 с/к  Рузком</v>
          </cell>
          <cell r="E204">
            <v>20</v>
          </cell>
        </row>
        <row r="205">
          <cell r="A205" t="str">
            <v>Паштет печеночный "Индейка" ГОСТ стекло 0,200  Рузком</v>
          </cell>
          <cell r="E205">
            <v>25</v>
          </cell>
        </row>
        <row r="206">
          <cell r="A206" t="str">
            <v>Паштет печеночный "Индейка" ламистер 0,100  Рузком</v>
          </cell>
          <cell r="E206">
            <v>20</v>
          </cell>
        </row>
        <row r="207">
          <cell r="A207" t="str">
            <v>Паштет Печеночный "Курица" 0,180 с/к  Рузком</v>
          </cell>
          <cell r="E207">
            <v>12</v>
          </cell>
        </row>
        <row r="208">
          <cell r="A208" t="str">
            <v>Паштет печеночный "Курица" ГОСТ стекло 0,200  Рузком</v>
          </cell>
          <cell r="E208">
            <v>30</v>
          </cell>
        </row>
        <row r="209">
          <cell r="A209" t="str">
            <v>Паштет печеночный "Курица" ламистер 0,100  Рузком</v>
          </cell>
          <cell r="E209">
            <v>30</v>
          </cell>
        </row>
        <row r="210">
          <cell r="A210" t="str">
            <v>Паштет печеночный "Утка" ГОСТ стекло 0,200  Рузком</v>
          </cell>
          <cell r="E210">
            <v>15</v>
          </cell>
        </row>
        <row r="211">
          <cell r="A211" t="str">
            <v>Свинина рубленая 0,325 с/к  Рузком</v>
          </cell>
          <cell r="E211">
            <v>6</v>
          </cell>
        </row>
        <row r="212">
          <cell r="A212" t="str">
            <v>Сибирская Продовольственная Компания</v>
          </cell>
          <cell r="E212">
            <v>109.2</v>
          </cell>
        </row>
        <row r="213">
          <cell r="A213" t="str">
            <v>СибПродКомп (ВЕС)</v>
          </cell>
          <cell r="E213">
            <v>5.2</v>
          </cell>
        </row>
        <row r="214">
          <cell r="A214" t="str">
            <v>Оригинальная с перцем с/к  СПК</v>
          </cell>
          <cell r="E214">
            <v>4.2</v>
          </cell>
        </row>
        <row r="215">
          <cell r="A215" t="str">
            <v>Сосиски Мусульманские "Просто выгодно" (в ср.защ.атм.)  СПК</v>
          </cell>
          <cell r="E215">
            <v>1</v>
          </cell>
        </row>
        <row r="216">
          <cell r="A216" t="str">
            <v>СибПродКомп (ШТ)</v>
          </cell>
          <cell r="E216">
            <v>104</v>
          </cell>
        </row>
        <row r="217">
          <cell r="A217" t="str">
            <v>Балык свиной с/к "Эликатессе" 0,10 кг.шт. нарезка (лоток с ср.защ.атм.)  СПК</v>
          </cell>
          <cell r="E217">
            <v>3</v>
          </cell>
        </row>
        <row r="218">
          <cell r="A218" t="str">
            <v>Гуцульская с/к "КолбасГрад" 160 гр.шт. термоус.пак  СПК</v>
          </cell>
          <cell r="E218">
            <v>29</v>
          </cell>
        </row>
        <row r="219">
          <cell r="A219" t="str">
            <v>Ричеза с/к 230 гр.шт.  СПК</v>
          </cell>
          <cell r="E219">
            <v>1</v>
          </cell>
        </row>
        <row r="220">
          <cell r="A220" t="str">
            <v>Сальчетти с/к 230 гр.шт.  СПК</v>
          </cell>
          <cell r="E220">
            <v>3</v>
          </cell>
        </row>
        <row r="221">
          <cell r="A221" t="str">
            <v>Сибирская особая с/к 0,235 кг шт.  СПК</v>
          </cell>
          <cell r="E221">
            <v>12</v>
          </cell>
        </row>
        <row r="222">
          <cell r="A222" t="str">
            <v>Фестивальная пора с/к 0,235 гр.шт.  СПК</v>
          </cell>
          <cell r="E222">
            <v>20</v>
          </cell>
        </row>
        <row r="223">
          <cell r="A223" t="str">
            <v>Юбилейная с/к 0,235 кг.шт.  СПК</v>
          </cell>
          <cell r="E223">
            <v>36</v>
          </cell>
        </row>
        <row r="224">
          <cell r="A224" t="str">
            <v>ТМ ЧЕРКИЗОВО  МК (6000)</v>
          </cell>
          <cell r="E224">
            <v>98.204999999999998</v>
          </cell>
        </row>
        <row r="225">
          <cell r="A225" t="str">
            <v>6001 СК САЛЯМИ АСТОРИЯ СРЕЗ ФИБ ВУ ШТ 0,225кг (ТМ ЧЕРКИЗОВО) К1.35   МК</v>
          </cell>
          <cell r="E225">
            <v>3</v>
          </cell>
        </row>
        <row r="226">
          <cell r="A226" t="str">
            <v>6023 КОПЧ БЕКОН НАР ВУ ШТ 0.18КГ (ТМ ЧЕРКИЗОВО ПРЕМИУМ)  МК</v>
          </cell>
          <cell r="E226">
            <v>3</v>
          </cell>
        </row>
        <row r="227">
          <cell r="A227" t="str">
            <v>6025 СОС СЛИВОЧНЫЕ ПО-ЧЕРКИЗОВСКИ ПМО ЗА ПАК 1.5КГ (ТМ ЧЕРКИЗОВО)  МК</v>
          </cell>
          <cell r="E227">
            <v>10</v>
          </cell>
        </row>
        <row r="228">
          <cell r="A228" t="str">
            <v>6027 Сосиски Молоч.по-черк ПМО 1,5кг (Черкизово)  МК</v>
          </cell>
          <cell r="E228">
            <v>1.5</v>
          </cell>
        </row>
        <row r="229">
          <cell r="A229" t="str">
            <v>6029 Колбаса ЧЕСНОЧНАЯ П/К ФИБ ВУ СРЕЗ ШТ 0.3КГ (ТМ ЧЕРКИЗОВО)  МК</v>
          </cell>
          <cell r="E229">
            <v>21</v>
          </cell>
        </row>
        <row r="230">
          <cell r="A230" t="str">
            <v>6032 ВАР СОЧНАЯ СО ШПИКОМ  НМО 1,5КГ (ТМ ЧЕРКИЗОВО)  МК</v>
          </cell>
          <cell r="E230">
            <v>1</v>
          </cell>
        </row>
        <row r="231">
          <cell r="A231" t="str">
            <v>6033 Сосиски Молоч.по-черк ПМО 1,5кг (Черкизовский)  МК</v>
          </cell>
          <cell r="E231">
            <v>1.5</v>
          </cell>
        </row>
        <row r="232">
          <cell r="A232" t="str">
            <v>6034 Ветчина "С индейкой" 0,4 кг.(колбасное изделие вареное)(Черкизовский)  МК</v>
          </cell>
          <cell r="E232">
            <v>2</v>
          </cell>
        </row>
        <row r="233">
          <cell r="A233" t="str">
            <v>6035 ВЕТЧ СО СВИНЫМ ОКОРОКОМ МБ НМО ШТ 0,4КГ (ТМ ИМПЕРИЯ ВКУСА)К3,6  МК</v>
          </cell>
          <cell r="E233">
            <v>1</v>
          </cell>
        </row>
        <row r="234">
          <cell r="A234" t="str">
            <v>6036 ВК ИМПЕРСКАЯ СРЕЗ ФИБ В/У ШТ 0,3КГ(ТМ ЧЕРКИЗОВО П  МК</v>
          </cell>
          <cell r="E234">
            <v>1</v>
          </cell>
        </row>
        <row r="235">
          <cell r="A235" t="str">
            <v>6038 СОС МОЛОЧНЫЕ ЭКСТРА ЦО ЗА ЛОТ ШТ 0,4КГ(Черкиз)  МК</v>
          </cell>
          <cell r="E235">
            <v>7</v>
          </cell>
        </row>
        <row r="236">
          <cell r="A236" t="str">
            <v>6039 Сосиски Подкопчен ПМО за лот 0,4 кг (Черк  МК</v>
          </cell>
          <cell r="E236">
            <v>11</v>
          </cell>
        </row>
        <row r="237">
          <cell r="A237" t="str">
            <v>6040 Сосиски Копченые по-черкиз. 0,4 кг(Черкизовский)  МК</v>
          </cell>
          <cell r="E237">
            <v>2</v>
          </cell>
        </row>
        <row r="238">
          <cell r="A238" t="str">
            <v>6041 ВАР АРОМАТНАЯ ПО-ЧЕРКИЗОВСКИ ЦО ЗА 1,6КГ  МК</v>
          </cell>
          <cell r="E238">
            <v>1.6</v>
          </cell>
        </row>
        <row r="239">
          <cell r="A239" t="str">
            <v>6042 ВАР КЛАССИЧЕСКАЯ ПО-ЧЕРКИЗОВСКИ  1,6КГ  МК</v>
          </cell>
          <cell r="E239">
            <v>20.605</v>
          </cell>
        </row>
        <row r="240">
          <cell r="A240" t="str">
            <v>6045 ВК МОСКОВСКАЯ ГОСТ СРЕЗ ФИБ ВУ ШТ 0,5КГ (ТМ Черкиз  МК</v>
          </cell>
          <cell r="E240">
            <v>1</v>
          </cell>
        </row>
        <row r="241">
          <cell r="A241" t="str">
            <v>6046 СК Ассорти СЕРВЕЛАТ И ПРОШУТ НАР ФИБ ЗА ШТ 0,085  МК</v>
          </cell>
          <cell r="E241">
            <v>1</v>
          </cell>
        </row>
        <row r="242">
          <cell r="A242" t="str">
            <v>6047 СК СЕРВЕЛЕТТИ ПРЕСС СРЕЗ БО ВУ ШТ 0,25КГ (ТМ ЧЕРКИ  МК</v>
          </cell>
          <cell r="E242">
            <v>4</v>
          </cell>
        </row>
        <row r="243">
          <cell r="A243" t="str">
            <v>6048 СОС МИНИ ЗА ЛОТ ШТ 0,336КГ (ТМЧЕРКИЗОВО) К2.016  МК</v>
          </cell>
          <cell r="E243">
            <v>5</v>
          </cell>
        </row>
        <row r="244">
          <cell r="A244" t="str">
            <v>Царицыно ООО ТД Мир Колбас (колбаса (5000)</v>
          </cell>
          <cell r="E244">
            <v>2.1309999999999998</v>
          </cell>
        </row>
        <row r="245">
          <cell r="A245" t="str">
            <v>5031 Сервелат Строже ГОСТа (ПАР) с/к прес вак (Царицын)  МК</v>
          </cell>
          <cell r="E245">
            <v>0.93100000000000005</v>
          </cell>
        </row>
        <row r="246">
          <cell r="A246" t="str">
            <v>У_5017 БРАУН НОВАЯ 1с с/к охл вак (Цар.Эт)  МК</v>
          </cell>
          <cell r="E246">
            <v>1.2</v>
          </cell>
        </row>
        <row r="247">
          <cell r="A247" t="str">
            <v>Царицыно Фирм ТД АО</v>
          </cell>
          <cell r="E247">
            <v>123.809</v>
          </cell>
        </row>
        <row r="248">
          <cell r="A248" t="str">
            <v>Царицыно Фирм. ТД АО КГ</v>
          </cell>
          <cell r="E248">
            <v>34.009</v>
          </cell>
        </row>
        <row r="249">
          <cell r="A249" t="str">
            <v>ДАГЕСТАНСКАЯ П/к 2с н/об инд.атм  Царицыно</v>
          </cell>
          <cell r="E249">
            <v>5</v>
          </cell>
        </row>
        <row r="250">
          <cell r="A250" t="str">
            <v>КАВКАЗСКАЯ 2сорт П/к н/об инд.атм  Царицыно</v>
          </cell>
          <cell r="E250">
            <v>8.9090000000000007</v>
          </cell>
        </row>
        <row r="251">
          <cell r="A251" t="str">
            <v>МУСУЛЬМАНСКАЯ ВАР D80  Царицыно</v>
          </cell>
          <cell r="E251">
            <v>12.3</v>
          </cell>
        </row>
        <row r="252">
          <cell r="A252" t="str">
            <v>С/к БРАУН 1 сорт охл вак (В.В.) (Цар.Эт)  Царицыно ТД</v>
          </cell>
          <cell r="E252">
            <v>0.5</v>
          </cell>
        </row>
        <row r="253">
          <cell r="A253" t="str">
            <v>С/к ОХОТНИЧЬЯ 1 сорт пресс п/с охл вак (В.В.) (Цар.Эт)  Царицыно ТД</v>
          </cell>
          <cell r="E253">
            <v>3</v>
          </cell>
        </row>
        <row r="254">
          <cell r="A254" t="str">
            <v>У_ДОКТОРСКАЯ ГОСТ (ОХЛ) Вар. кат. А цел вак  Царицыно</v>
          </cell>
          <cell r="E254">
            <v>2</v>
          </cell>
        </row>
        <row r="255">
          <cell r="A255" t="str">
            <v>ФЕРМЕРСКАЯ ЭКСТРА СО ШПИКОМ(ОХЛ) ВАР  Царицыно</v>
          </cell>
          <cell r="E255">
            <v>2.2999999999999998</v>
          </cell>
        </row>
        <row r="256">
          <cell r="A256" t="str">
            <v>Царицыно Фирм. ТД АО ШТ</v>
          </cell>
          <cell r="E256">
            <v>89.8</v>
          </cell>
        </row>
        <row r="257">
          <cell r="A257" t="str">
            <v>БРАУН с/к 1с охл.вак. 0,250 кг срез (Цар.Эт)  Царицыно</v>
          </cell>
          <cell r="E257">
            <v>12</v>
          </cell>
        </row>
        <row r="258">
          <cell r="A258" t="str">
            <v>ГУБЕРНСКАЯ ТРАПЕЗА Вар 0,4кг D65 (Цар.Эт)  Царицыно</v>
          </cell>
          <cell r="E258">
            <v>7.8</v>
          </cell>
        </row>
        <row r="259">
          <cell r="A259" t="str">
            <v>ДОКТОРСКАЯ (ГОСТ) (0,4) Вар кат.А D65  Царицыно</v>
          </cell>
          <cell r="E259">
            <v>3</v>
          </cell>
        </row>
        <row r="260">
          <cell r="A260" t="str">
            <v>КОЛБ.СУЛТАНСКИЕ (0,3) П/к Кат.В колл инд.атм  Царицыно</v>
          </cell>
          <cell r="E260">
            <v>19</v>
          </cell>
        </row>
        <row r="261">
          <cell r="A261" t="str">
            <v>ОХОТНИЧЬЯ 1с пресс п/с с/к охл вак 0,250кг срез (Цар.Эт)  Царицыно</v>
          </cell>
          <cell r="E261">
            <v>17</v>
          </cell>
        </row>
        <row r="262">
          <cell r="A262" t="str">
            <v>ПРАЖСКАЯ С/к 0,2 кг п/с вак (Цар.Эт)  Царицыно</v>
          </cell>
          <cell r="E262">
            <v>5</v>
          </cell>
        </row>
        <row r="263">
          <cell r="A263" t="str">
            <v>САЛЬЧИЧОН С ГРЕЦКИМ ОРЕХОМ Cante Grande n/c с/к охл срез 0,250 вак  Царицыно</v>
          </cell>
          <cell r="E263">
            <v>2</v>
          </cell>
        </row>
        <row r="264">
          <cell r="A264" t="str">
            <v>САЛЬЧИЧОН С ПАРМЕЗАНОМ Cante Grande п/с с/к охл срез 0,250 вак  Царицыно</v>
          </cell>
          <cell r="E264">
            <v>2</v>
          </cell>
        </row>
        <row r="265">
          <cell r="A265" t="str">
            <v>СЕРВЕЛАТ ГУСАРСКИЙ (ПАР)(0,25)срез Пс/к 1с D50 вак  Царицыно ТД</v>
          </cell>
          <cell r="E265">
            <v>9</v>
          </cell>
        </row>
        <row r="266">
          <cell r="A266" t="str">
            <v>СЕРВЕЛАТ КОНЬЯЧНЫЙ (ПАР)(0,33) В/к 1сD55 вак  Царицыно</v>
          </cell>
          <cell r="E2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" sqref="S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50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105.94</v>
      </c>
      <c r="F5" s="4">
        <f>SUM(F6:F498)</f>
        <v>768.65100000000007</v>
      </c>
      <c r="G5" s="7"/>
      <c r="H5" s="1"/>
      <c r="I5" s="1"/>
      <c r="J5" s="4">
        <f t="shared" ref="J5:R5" si="0">SUM(J6:J498)</f>
        <v>142.5</v>
      </c>
      <c r="K5" s="4">
        <f t="shared" si="0"/>
        <v>-36.56</v>
      </c>
      <c r="L5" s="4">
        <f t="shared" si="0"/>
        <v>0</v>
      </c>
      <c r="M5" s="4">
        <f t="shared" si="0"/>
        <v>0</v>
      </c>
      <c r="N5" s="4">
        <f t="shared" si="0"/>
        <v>525.79999999999995</v>
      </c>
      <c r="O5" s="4">
        <f t="shared" si="0"/>
        <v>228</v>
      </c>
      <c r="P5" s="4">
        <f t="shared" si="0"/>
        <v>21.188000000000002</v>
      </c>
      <c r="Q5" s="4">
        <f t="shared" si="0"/>
        <v>80</v>
      </c>
      <c r="R5" s="4">
        <f t="shared" si="0"/>
        <v>0</v>
      </c>
      <c r="S5" s="1"/>
      <c r="T5" s="1"/>
      <c r="U5" s="1"/>
      <c r="V5" s="4">
        <f t="shared" ref="V5:AE5" si="1">SUM(V6:V498)</f>
        <v>41.7136</v>
      </c>
      <c r="W5" s="4">
        <f t="shared" si="1"/>
        <v>48.073399999999985</v>
      </c>
      <c r="X5" s="4">
        <f t="shared" si="1"/>
        <v>52.4482</v>
      </c>
      <c r="Y5" s="4">
        <f t="shared" si="1"/>
        <v>39.23980000000001</v>
      </c>
      <c r="Z5" s="4">
        <f t="shared" si="1"/>
        <v>49.214599999999997</v>
      </c>
      <c r="AA5" s="4">
        <f t="shared" si="1"/>
        <v>44.58</v>
      </c>
      <c r="AB5" s="4">
        <f t="shared" si="1"/>
        <v>56.931000000000004</v>
      </c>
      <c r="AC5" s="4">
        <f t="shared" si="1"/>
        <v>69.763199999999998</v>
      </c>
      <c r="AD5" s="4">
        <f t="shared" si="1"/>
        <v>121.79459999999997</v>
      </c>
      <c r="AE5" s="4">
        <f t="shared" si="1"/>
        <v>89.576599999999985</v>
      </c>
      <c r="AF5" s="1"/>
      <c r="AG5" s="4">
        <f>SUM(AG6:AG498)</f>
        <v>14.399999999999999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87</v>
      </c>
      <c r="D6" s="1">
        <v>3</v>
      </c>
      <c r="E6" s="1">
        <v>1</v>
      </c>
      <c r="F6" s="1">
        <v>89</v>
      </c>
      <c r="G6" s="7">
        <v>0.14000000000000001</v>
      </c>
      <c r="H6" s="1">
        <v>180</v>
      </c>
      <c r="I6" s="1">
        <v>9988421</v>
      </c>
      <c r="J6" s="1">
        <f>IFERROR(VLOOKUP(A6,[1]TDSheet!$A:$E,5,0),0)</f>
        <v>1</v>
      </c>
      <c r="K6" s="1">
        <f t="shared" ref="K6:K37" si="2">E6-J6</f>
        <v>0</v>
      </c>
      <c r="L6" s="1"/>
      <c r="M6" s="1"/>
      <c r="N6" s="1"/>
      <c r="O6" s="1"/>
      <c r="P6" s="1">
        <f>E6/5</f>
        <v>0.2</v>
      </c>
      <c r="Q6" s="5"/>
      <c r="R6" s="5"/>
      <c r="S6" s="1"/>
      <c r="T6" s="1">
        <f>(F6+N6+O6+Q6)/P6</f>
        <v>445</v>
      </c>
      <c r="U6" s="1">
        <f>(F6+N6+O6)/P6</f>
        <v>445</v>
      </c>
      <c r="V6" s="1">
        <v>0.4</v>
      </c>
      <c r="W6" s="1">
        <v>0.4</v>
      </c>
      <c r="X6" s="1">
        <v>1.6</v>
      </c>
      <c r="Y6" s="1">
        <v>0.8</v>
      </c>
      <c r="Z6" s="1">
        <v>2.2000000000000002</v>
      </c>
      <c r="AA6" s="1">
        <v>0.8</v>
      </c>
      <c r="AB6" s="1">
        <v>2</v>
      </c>
      <c r="AC6" s="1">
        <v>0.2</v>
      </c>
      <c r="AD6" s="1">
        <v>2.2000000000000002</v>
      </c>
      <c r="AE6" s="1">
        <v>0.6</v>
      </c>
      <c r="AF6" s="22" t="s">
        <v>80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37</v>
      </c>
      <c r="B7" s="1" t="s">
        <v>36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>
        <f>IFERROR(VLOOKUP(A7,[1]TDSheet!$A:$E,5,0),0)</f>
        <v>0</v>
      </c>
      <c r="K7" s="1">
        <f t="shared" si="2"/>
        <v>0</v>
      </c>
      <c r="L7" s="1"/>
      <c r="M7" s="1"/>
      <c r="N7" s="1">
        <v>12</v>
      </c>
      <c r="O7" s="1"/>
      <c r="P7" s="1">
        <f t="shared" ref="P7:P37" si="3">E7/5</f>
        <v>0</v>
      </c>
      <c r="Q7" s="5">
        <v>10</v>
      </c>
      <c r="R7" s="5"/>
      <c r="S7" s="1"/>
      <c r="T7" s="1" t="e">
        <f t="shared" ref="T7:T37" si="4">(F7+N7+O7+Q7)/P7</f>
        <v>#DIV/0!</v>
      </c>
      <c r="U7" s="1" t="e">
        <f t="shared" ref="U7:U37" si="5">(F7+N7+O7)/P7</f>
        <v>#DIV/0!</v>
      </c>
      <c r="V7" s="1">
        <v>0</v>
      </c>
      <c r="W7" s="1">
        <v>0.8</v>
      </c>
      <c r="X7" s="1">
        <v>1.6</v>
      </c>
      <c r="Y7" s="1">
        <v>0.6</v>
      </c>
      <c r="Z7" s="1">
        <v>0.6</v>
      </c>
      <c r="AA7" s="1">
        <v>0.4</v>
      </c>
      <c r="AB7" s="1">
        <v>1.6</v>
      </c>
      <c r="AC7" s="1">
        <v>2.4</v>
      </c>
      <c r="AD7" s="1">
        <v>4.4000000000000004</v>
      </c>
      <c r="AE7" s="1">
        <v>2</v>
      </c>
      <c r="AF7" s="1"/>
      <c r="AG7" s="1">
        <f>G7*Q7</f>
        <v>1.7999999999999998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36</v>
      </c>
      <c r="C8" s="1">
        <v>5</v>
      </c>
      <c r="D8" s="1"/>
      <c r="E8" s="1">
        <v>5</v>
      </c>
      <c r="F8" s="1"/>
      <c r="G8" s="7">
        <v>0.18</v>
      </c>
      <c r="H8" s="1">
        <v>270</v>
      </c>
      <c r="I8" s="1">
        <v>9988445</v>
      </c>
      <c r="J8" s="1">
        <f>IFERROR(VLOOKUP(A8,[1]TDSheet!$A:$E,5,0),0)</f>
        <v>8</v>
      </c>
      <c r="K8" s="1">
        <f t="shared" si="2"/>
        <v>-3</v>
      </c>
      <c r="L8" s="1"/>
      <c r="M8" s="1"/>
      <c r="N8" s="1"/>
      <c r="O8" s="1">
        <v>8</v>
      </c>
      <c r="P8" s="1">
        <f t="shared" si="3"/>
        <v>1</v>
      </c>
      <c r="Q8" s="5">
        <v>10</v>
      </c>
      <c r="R8" s="5"/>
      <c r="S8" s="1"/>
      <c r="T8" s="1">
        <f t="shared" si="4"/>
        <v>18</v>
      </c>
      <c r="U8" s="1">
        <f t="shared" si="5"/>
        <v>8</v>
      </c>
      <c r="V8" s="1">
        <v>0.6</v>
      </c>
      <c r="W8" s="1">
        <v>0.6</v>
      </c>
      <c r="X8" s="1">
        <v>2</v>
      </c>
      <c r="Y8" s="1">
        <v>0.8</v>
      </c>
      <c r="Z8" s="1">
        <v>1.2</v>
      </c>
      <c r="AA8" s="1">
        <v>0.4</v>
      </c>
      <c r="AB8" s="1">
        <v>0.8</v>
      </c>
      <c r="AC8" s="1">
        <v>2.8</v>
      </c>
      <c r="AD8" s="1">
        <v>3.8</v>
      </c>
      <c r="AE8" s="1">
        <v>2.4</v>
      </c>
      <c r="AF8" s="1"/>
      <c r="AG8" s="1">
        <f>G8*Q8</f>
        <v>1.7999999999999998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39</v>
      </c>
      <c r="B9" s="12" t="s">
        <v>36</v>
      </c>
      <c r="C9" s="12">
        <v>8</v>
      </c>
      <c r="D9" s="12"/>
      <c r="E9" s="12"/>
      <c r="F9" s="12"/>
      <c r="G9" s="13">
        <v>0</v>
      </c>
      <c r="H9" s="12" t="e">
        <v>#N/A</v>
      </c>
      <c r="I9" s="12" t="s">
        <v>40</v>
      </c>
      <c r="J9" s="12">
        <f>IFERROR(VLOOKUP(A9,[1]TDSheet!$A:$E,5,0),0)</f>
        <v>0</v>
      </c>
      <c r="K9" s="12">
        <f t="shared" si="2"/>
        <v>0</v>
      </c>
      <c r="L9" s="12"/>
      <c r="M9" s="12"/>
      <c r="N9" s="12"/>
      <c r="O9" s="12"/>
      <c r="P9" s="12">
        <f t="shared" si="3"/>
        <v>0</v>
      </c>
      <c r="Q9" s="14"/>
      <c r="R9" s="14"/>
      <c r="S9" s="12"/>
      <c r="T9" s="12" t="e">
        <f t="shared" si="4"/>
        <v>#DIV/0!</v>
      </c>
      <c r="U9" s="12" t="e">
        <f t="shared" si="5"/>
        <v>#DIV/0!</v>
      </c>
      <c r="V9" s="12">
        <v>0.2</v>
      </c>
      <c r="W9" s="12">
        <v>0.4</v>
      </c>
      <c r="X9" s="12">
        <v>0.8</v>
      </c>
      <c r="Y9" s="12">
        <v>1.2</v>
      </c>
      <c r="Z9" s="12">
        <v>0</v>
      </c>
      <c r="AA9" s="12">
        <v>1</v>
      </c>
      <c r="AB9" s="12">
        <v>1</v>
      </c>
      <c r="AC9" s="12">
        <v>0.2</v>
      </c>
      <c r="AD9" s="12">
        <v>0</v>
      </c>
      <c r="AE9" s="12">
        <v>0</v>
      </c>
      <c r="AF9" s="12"/>
      <c r="AG9" s="12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41</v>
      </c>
      <c r="B10" s="12" t="s">
        <v>36</v>
      </c>
      <c r="C10" s="12">
        <v>8</v>
      </c>
      <c r="D10" s="12">
        <v>8</v>
      </c>
      <c r="E10" s="12"/>
      <c r="F10" s="12">
        <v>8</v>
      </c>
      <c r="G10" s="13">
        <v>0</v>
      </c>
      <c r="H10" s="12" t="e">
        <v>#N/A</v>
      </c>
      <c r="I10" s="12" t="s">
        <v>40</v>
      </c>
      <c r="J10" s="12">
        <f>IFERROR(VLOOKUP(A10,[1]TDSheet!$A:$E,5,0),0)</f>
        <v>0</v>
      </c>
      <c r="K10" s="12">
        <f t="shared" si="2"/>
        <v>0</v>
      </c>
      <c r="L10" s="12"/>
      <c r="M10" s="12"/>
      <c r="N10" s="12"/>
      <c r="O10" s="12"/>
      <c r="P10" s="12">
        <f t="shared" si="3"/>
        <v>0</v>
      </c>
      <c r="Q10" s="14"/>
      <c r="R10" s="14"/>
      <c r="S10" s="12"/>
      <c r="T10" s="12" t="e">
        <f t="shared" si="4"/>
        <v>#DIV/0!</v>
      </c>
      <c r="U10" s="12" t="e">
        <f t="shared" si="5"/>
        <v>#DIV/0!</v>
      </c>
      <c r="V10" s="12">
        <v>0.2</v>
      </c>
      <c r="W10" s="12">
        <v>0.4</v>
      </c>
      <c r="X10" s="12">
        <v>0.8</v>
      </c>
      <c r="Y10" s="12">
        <v>1.2</v>
      </c>
      <c r="Z10" s="12">
        <v>0</v>
      </c>
      <c r="AA10" s="12">
        <v>0.4</v>
      </c>
      <c r="AB10" s="12">
        <v>1.6</v>
      </c>
      <c r="AC10" s="12">
        <v>0.2</v>
      </c>
      <c r="AD10" s="12">
        <v>0</v>
      </c>
      <c r="AE10" s="12">
        <v>0</v>
      </c>
      <c r="AF10" s="12"/>
      <c r="AG10" s="12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42</v>
      </c>
      <c r="B11" s="12" t="s">
        <v>36</v>
      </c>
      <c r="C11" s="12">
        <v>17</v>
      </c>
      <c r="D11" s="12"/>
      <c r="E11" s="12"/>
      <c r="F11" s="12"/>
      <c r="G11" s="13">
        <v>0</v>
      </c>
      <c r="H11" s="12" t="e">
        <v>#N/A</v>
      </c>
      <c r="I11" s="12" t="s">
        <v>40</v>
      </c>
      <c r="J11" s="12">
        <f>IFERROR(VLOOKUP(A11,[1]TDSheet!$A:$E,5,0),0)</f>
        <v>0</v>
      </c>
      <c r="K11" s="12">
        <f t="shared" si="2"/>
        <v>0</v>
      </c>
      <c r="L11" s="12"/>
      <c r="M11" s="12"/>
      <c r="N11" s="12"/>
      <c r="O11" s="12"/>
      <c r="P11" s="12">
        <f t="shared" si="3"/>
        <v>0</v>
      </c>
      <c r="Q11" s="14"/>
      <c r="R11" s="14"/>
      <c r="S11" s="12"/>
      <c r="T11" s="12" t="e">
        <f t="shared" si="4"/>
        <v>#DIV/0!</v>
      </c>
      <c r="U11" s="12" t="e">
        <f t="shared" si="5"/>
        <v>#DIV/0!</v>
      </c>
      <c r="V11" s="12">
        <v>0.2</v>
      </c>
      <c r="W11" s="12">
        <v>0.4</v>
      </c>
      <c r="X11" s="12">
        <v>0.4</v>
      </c>
      <c r="Y11" s="12">
        <v>0.4</v>
      </c>
      <c r="Z11" s="12">
        <v>0</v>
      </c>
      <c r="AA11" s="12">
        <v>0.6</v>
      </c>
      <c r="AB11" s="12">
        <v>0.8</v>
      </c>
      <c r="AC11" s="12">
        <v>0.2</v>
      </c>
      <c r="AD11" s="12">
        <v>0</v>
      </c>
      <c r="AE11" s="12">
        <v>0</v>
      </c>
      <c r="AF11" s="12"/>
      <c r="AG11" s="12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32</v>
      </c>
      <c r="D12" s="1"/>
      <c r="E12" s="1"/>
      <c r="F12" s="1">
        <v>32</v>
      </c>
      <c r="G12" s="7">
        <v>0.4</v>
      </c>
      <c r="H12" s="1">
        <v>270</v>
      </c>
      <c r="I12" s="1">
        <v>9988452</v>
      </c>
      <c r="J12" s="1">
        <f>IFERROR(VLOOKUP(A12,[1]TDSheet!$A:$E,5,0),0)</f>
        <v>0</v>
      </c>
      <c r="K12" s="1">
        <f t="shared" si="2"/>
        <v>0</v>
      </c>
      <c r="L12" s="1"/>
      <c r="M12" s="1"/>
      <c r="N12" s="1"/>
      <c r="O12" s="1"/>
      <c r="P12" s="1">
        <f t="shared" si="3"/>
        <v>0</v>
      </c>
      <c r="Q12" s="5"/>
      <c r="R12" s="5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0.4</v>
      </c>
      <c r="Y12" s="1">
        <v>0</v>
      </c>
      <c r="Z12" s="1">
        <v>0</v>
      </c>
      <c r="AA12" s="1">
        <v>0</v>
      </c>
      <c r="AB12" s="1">
        <v>0</v>
      </c>
      <c r="AC12" s="1">
        <v>0.4</v>
      </c>
      <c r="AD12" s="1">
        <v>0</v>
      </c>
      <c r="AE12" s="1">
        <v>0.2</v>
      </c>
      <c r="AF12" s="23" t="s">
        <v>43</v>
      </c>
      <c r="AG12" s="1">
        <f t="shared" ref="AG12:AG37" si="6"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47</v>
      </c>
      <c r="B13" s="1" t="s">
        <v>36</v>
      </c>
      <c r="C13" s="1"/>
      <c r="D13" s="1"/>
      <c r="E13" s="1"/>
      <c r="F13" s="1"/>
      <c r="G13" s="7">
        <v>0.4</v>
      </c>
      <c r="H13" s="1">
        <v>270</v>
      </c>
      <c r="I13" s="1">
        <v>9988476</v>
      </c>
      <c r="J13" s="1">
        <f>IFERROR(VLOOKUP(A13,[1]TDSheet!$A:$E,5,0),0)</f>
        <v>0</v>
      </c>
      <c r="K13" s="1">
        <f t="shared" si="2"/>
        <v>0</v>
      </c>
      <c r="L13" s="1"/>
      <c r="M13" s="1"/>
      <c r="N13" s="1">
        <v>28</v>
      </c>
      <c r="O13" s="1"/>
      <c r="P13" s="1">
        <f t="shared" si="3"/>
        <v>0</v>
      </c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0.4</v>
      </c>
      <c r="X13" s="1">
        <v>0</v>
      </c>
      <c r="Y13" s="1">
        <v>0.2</v>
      </c>
      <c r="Z13" s="1">
        <v>0.4</v>
      </c>
      <c r="AA13" s="1">
        <v>1</v>
      </c>
      <c r="AB13" s="1">
        <v>0.4</v>
      </c>
      <c r="AC13" s="1">
        <v>1.2</v>
      </c>
      <c r="AD13" s="1">
        <v>3.8</v>
      </c>
      <c r="AE13" s="1">
        <v>0.8</v>
      </c>
      <c r="AF13" s="1" t="s">
        <v>48</v>
      </c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49</v>
      </c>
      <c r="B14" s="16" t="s">
        <v>36</v>
      </c>
      <c r="C14" s="16"/>
      <c r="D14" s="16"/>
      <c r="E14" s="16"/>
      <c r="F14" s="16"/>
      <c r="G14" s="17">
        <v>0.18</v>
      </c>
      <c r="H14" s="16">
        <v>150</v>
      </c>
      <c r="I14" s="16">
        <v>5034819</v>
      </c>
      <c r="J14" s="16">
        <f>IFERROR(VLOOKUP(A14,[1]TDSheet!$A:$E,5,0),0)</f>
        <v>0</v>
      </c>
      <c r="K14" s="16">
        <f t="shared" si="2"/>
        <v>0</v>
      </c>
      <c r="L14" s="16"/>
      <c r="M14" s="16"/>
      <c r="N14" s="16"/>
      <c r="O14" s="16"/>
      <c r="P14" s="16">
        <f t="shared" si="3"/>
        <v>0</v>
      </c>
      <c r="Q14" s="18"/>
      <c r="R14" s="18"/>
      <c r="S14" s="16"/>
      <c r="T14" s="16" t="e">
        <f t="shared" si="4"/>
        <v>#DIV/0!</v>
      </c>
      <c r="U14" s="16" t="e">
        <f t="shared" si="5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50</v>
      </c>
      <c r="AG14" s="16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51</v>
      </c>
      <c r="B15" s="16" t="s">
        <v>52</v>
      </c>
      <c r="C15" s="16"/>
      <c r="D15" s="16"/>
      <c r="E15" s="16"/>
      <c r="F15" s="16"/>
      <c r="G15" s="17">
        <v>1</v>
      </c>
      <c r="H15" s="16">
        <v>150</v>
      </c>
      <c r="I15" s="16">
        <v>5041251</v>
      </c>
      <c r="J15" s="16">
        <f>IFERROR(VLOOKUP(A15,[1]TDSheet!$A:$E,5,0),0)</f>
        <v>0</v>
      </c>
      <c r="K15" s="16">
        <f t="shared" si="2"/>
        <v>0</v>
      </c>
      <c r="L15" s="16"/>
      <c r="M15" s="16"/>
      <c r="N15" s="16"/>
      <c r="O15" s="16"/>
      <c r="P15" s="16">
        <f t="shared" si="3"/>
        <v>0</v>
      </c>
      <c r="Q15" s="18"/>
      <c r="R15" s="18"/>
      <c r="S15" s="16"/>
      <c r="T15" s="16" t="e">
        <f t="shared" si="4"/>
        <v>#DIV/0!</v>
      </c>
      <c r="U15" s="16" t="e">
        <f t="shared" si="5"/>
        <v>#DIV/0!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 t="s">
        <v>50</v>
      </c>
      <c r="AG15" s="16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53</v>
      </c>
      <c r="B16" s="16" t="s">
        <v>36</v>
      </c>
      <c r="C16" s="16"/>
      <c r="D16" s="16"/>
      <c r="E16" s="16"/>
      <c r="F16" s="16"/>
      <c r="G16" s="17">
        <v>0.1</v>
      </c>
      <c r="H16" s="16">
        <v>90</v>
      </c>
      <c r="I16" s="16">
        <v>8444163</v>
      </c>
      <c r="J16" s="16">
        <f>IFERROR(VLOOKUP(A16,[1]TDSheet!$A:$E,5,0),0)</f>
        <v>0</v>
      </c>
      <c r="K16" s="16">
        <f t="shared" si="2"/>
        <v>0</v>
      </c>
      <c r="L16" s="16"/>
      <c r="M16" s="16"/>
      <c r="N16" s="16"/>
      <c r="O16" s="16"/>
      <c r="P16" s="16">
        <f t="shared" si="3"/>
        <v>0</v>
      </c>
      <c r="Q16" s="18"/>
      <c r="R16" s="18"/>
      <c r="S16" s="16"/>
      <c r="T16" s="16" t="e">
        <f t="shared" si="4"/>
        <v>#DIV/0!</v>
      </c>
      <c r="U16" s="16" t="e">
        <f t="shared" si="5"/>
        <v>#DIV/0!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 t="s">
        <v>50</v>
      </c>
      <c r="AG16" s="16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54</v>
      </c>
      <c r="B17" s="1" t="s">
        <v>36</v>
      </c>
      <c r="C17" s="1">
        <v>2</v>
      </c>
      <c r="D17" s="1"/>
      <c r="E17" s="1"/>
      <c r="F17" s="1"/>
      <c r="G17" s="7">
        <v>0.18</v>
      </c>
      <c r="H17" s="1">
        <v>150</v>
      </c>
      <c r="I17" s="1">
        <v>5038411</v>
      </c>
      <c r="J17" s="1">
        <f>IFERROR(VLOOKUP(A17,[1]TDSheet!$A:$E,5,0),0)</f>
        <v>6</v>
      </c>
      <c r="K17" s="1">
        <f t="shared" si="2"/>
        <v>-6</v>
      </c>
      <c r="L17" s="1"/>
      <c r="M17" s="1"/>
      <c r="N17" s="1">
        <v>49.8</v>
      </c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0.2</v>
      </c>
      <c r="W17" s="1">
        <v>3.4</v>
      </c>
      <c r="X17" s="1">
        <v>8.4</v>
      </c>
      <c r="Y17" s="1">
        <v>7.6</v>
      </c>
      <c r="Z17" s="1">
        <v>5.4</v>
      </c>
      <c r="AA17" s="1">
        <v>5.2</v>
      </c>
      <c r="AB17" s="1">
        <v>5.8</v>
      </c>
      <c r="AC17" s="1">
        <v>6</v>
      </c>
      <c r="AD17" s="1">
        <v>8.1999999999999993</v>
      </c>
      <c r="AE17" s="1">
        <v>10</v>
      </c>
      <c r="AF17" s="1"/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55</v>
      </c>
      <c r="B18" s="1" t="s">
        <v>36</v>
      </c>
      <c r="C18" s="1">
        <v>1</v>
      </c>
      <c r="D18" s="1"/>
      <c r="E18" s="1"/>
      <c r="F18" s="1"/>
      <c r="G18" s="7">
        <v>0.18</v>
      </c>
      <c r="H18" s="1">
        <v>150</v>
      </c>
      <c r="I18" s="1">
        <v>5038459</v>
      </c>
      <c r="J18" s="1">
        <f>IFERROR(VLOOKUP(A18,[1]TDSheet!$A:$E,5,0),0)</f>
        <v>14</v>
      </c>
      <c r="K18" s="1">
        <f t="shared" si="2"/>
        <v>-14</v>
      </c>
      <c r="L18" s="1"/>
      <c r="M18" s="1"/>
      <c r="N18" s="1">
        <v>109</v>
      </c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5</v>
      </c>
      <c r="W18" s="1">
        <v>7</v>
      </c>
      <c r="X18" s="1">
        <v>2.2000000000000002</v>
      </c>
      <c r="Y18" s="1">
        <v>4.4000000000000004</v>
      </c>
      <c r="Z18" s="1">
        <v>5.2</v>
      </c>
      <c r="AA18" s="1">
        <v>5</v>
      </c>
      <c r="AB18" s="1">
        <v>4</v>
      </c>
      <c r="AC18" s="1">
        <v>6.4</v>
      </c>
      <c r="AD18" s="1">
        <v>11</v>
      </c>
      <c r="AE18" s="1">
        <v>4.2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56</v>
      </c>
      <c r="B19" s="16" t="s">
        <v>36</v>
      </c>
      <c r="C19" s="16"/>
      <c r="D19" s="16"/>
      <c r="E19" s="16"/>
      <c r="F19" s="16"/>
      <c r="G19" s="17">
        <v>0.18</v>
      </c>
      <c r="H19" s="16">
        <v>150</v>
      </c>
      <c r="I19" s="16">
        <v>5038831</v>
      </c>
      <c r="J19" s="16">
        <f>IFERROR(VLOOKUP(A19,[1]TDSheet!$A:$E,5,0),0)</f>
        <v>0</v>
      </c>
      <c r="K19" s="16">
        <f t="shared" si="2"/>
        <v>0</v>
      </c>
      <c r="L19" s="16"/>
      <c r="M19" s="16"/>
      <c r="N19" s="16"/>
      <c r="O19" s="16"/>
      <c r="P19" s="16">
        <f t="shared" si="3"/>
        <v>0</v>
      </c>
      <c r="Q19" s="18"/>
      <c r="R19" s="18"/>
      <c r="S19" s="16"/>
      <c r="T19" s="16" t="e">
        <f t="shared" si="4"/>
        <v>#DIV/0!</v>
      </c>
      <c r="U19" s="16" t="e">
        <f t="shared" si="5"/>
        <v>#DIV/0!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 t="s">
        <v>50</v>
      </c>
      <c r="AG19" s="16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57</v>
      </c>
      <c r="B20" s="16" t="s">
        <v>36</v>
      </c>
      <c r="C20" s="16"/>
      <c r="D20" s="16"/>
      <c r="E20" s="16"/>
      <c r="F20" s="16"/>
      <c r="G20" s="17">
        <v>0.18</v>
      </c>
      <c r="H20" s="16">
        <v>120</v>
      </c>
      <c r="I20" s="16">
        <v>5038855</v>
      </c>
      <c r="J20" s="16">
        <f>IFERROR(VLOOKUP(A20,[1]TDSheet!$A:$E,5,0),0)</f>
        <v>0</v>
      </c>
      <c r="K20" s="16">
        <f t="shared" si="2"/>
        <v>0</v>
      </c>
      <c r="L20" s="16"/>
      <c r="M20" s="16"/>
      <c r="N20" s="16"/>
      <c r="O20" s="16"/>
      <c r="P20" s="16">
        <f t="shared" si="3"/>
        <v>0</v>
      </c>
      <c r="Q20" s="18"/>
      <c r="R20" s="18"/>
      <c r="S20" s="16"/>
      <c r="T20" s="16" t="e">
        <f t="shared" si="4"/>
        <v>#DIV/0!</v>
      </c>
      <c r="U20" s="16" t="e">
        <f t="shared" si="5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 t="s">
        <v>50</v>
      </c>
      <c r="AG20" s="16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58</v>
      </c>
      <c r="B21" s="1" t="s">
        <v>36</v>
      </c>
      <c r="C21" s="1">
        <v>11</v>
      </c>
      <c r="D21" s="1"/>
      <c r="E21" s="1">
        <v>11</v>
      </c>
      <c r="F21" s="1"/>
      <c r="G21" s="7">
        <v>0.18</v>
      </c>
      <c r="H21" s="1">
        <v>150</v>
      </c>
      <c r="I21" s="1">
        <v>5038435</v>
      </c>
      <c r="J21" s="1">
        <f>IFERROR(VLOOKUP(A21,[1]TDSheet!$A:$E,5,0),0)</f>
        <v>16</v>
      </c>
      <c r="K21" s="1">
        <f t="shared" si="2"/>
        <v>-5</v>
      </c>
      <c r="L21" s="1"/>
      <c r="M21" s="1"/>
      <c r="N21" s="1">
        <v>69</v>
      </c>
      <c r="O21" s="1">
        <v>124</v>
      </c>
      <c r="P21" s="1">
        <f t="shared" si="3"/>
        <v>2.2000000000000002</v>
      </c>
      <c r="Q21" s="5"/>
      <c r="R21" s="5"/>
      <c r="S21" s="1"/>
      <c r="T21" s="1">
        <f t="shared" si="4"/>
        <v>87.72727272727272</v>
      </c>
      <c r="U21" s="1">
        <f t="shared" si="5"/>
        <v>87.72727272727272</v>
      </c>
      <c r="V21" s="1">
        <v>10</v>
      </c>
      <c r="W21" s="1">
        <v>6.6</v>
      </c>
      <c r="X21" s="1">
        <v>2.6</v>
      </c>
      <c r="Y21" s="1">
        <v>2.8</v>
      </c>
      <c r="Z21" s="1">
        <v>7.2</v>
      </c>
      <c r="AA21" s="1">
        <v>5.6</v>
      </c>
      <c r="AB21" s="1">
        <v>4.5999999999999996</v>
      </c>
      <c r="AC21" s="1">
        <v>9.1999999999999993</v>
      </c>
      <c r="AD21" s="1">
        <v>13.2</v>
      </c>
      <c r="AE21" s="1">
        <v>6.2</v>
      </c>
      <c r="AF21" s="1"/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59</v>
      </c>
      <c r="B22" s="1" t="s">
        <v>36</v>
      </c>
      <c r="C22" s="1">
        <v>38</v>
      </c>
      <c r="D22" s="1"/>
      <c r="E22" s="1">
        <v>37</v>
      </c>
      <c r="F22" s="1"/>
      <c r="G22" s="7">
        <v>0.18</v>
      </c>
      <c r="H22" s="1">
        <v>120</v>
      </c>
      <c r="I22" s="1">
        <v>5038398</v>
      </c>
      <c r="J22" s="1">
        <f>IFERROR(VLOOKUP(A22,[1]TDSheet!$A:$E,5,0),0)</f>
        <v>39</v>
      </c>
      <c r="K22" s="1">
        <f t="shared" si="2"/>
        <v>-2</v>
      </c>
      <c r="L22" s="1"/>
      <c r="M22" s="1"/>
      <c r="N22" s="1">
        <v>21</v>
      </c>
      <c r="O22" s="1">
        <v>67</v>
      </c>
      <c r="P22" s="1">
        <f t="shared" si="3"/>
        <v>7.4</v>
      </c>
      <c r="Q22" s="24">
        <f>20*P22-O22-N22-F22</f>
        <v>60</v>
      </c>
      <c r="R22" s="5"/>
      <c r="S22" s="1"/>
      <c r="T22" s="1">
        <f t="shared" si="4"/>
        <v>20</v>
      </c>
      <c r="U22" s="1">
        <f t="shared" si="5"/>
        <v>11.891891891891891</v>
      </c>
      <c r="V22" s="1">
        <v>5.8</v>
      </c>
      <c r="W22" s="1">
        <v>4.2</v>
      </c>
      <c r="X22" s="1">
        <v>1.2</v>
      </c>
      <c r="Y22" s="1">
        <v>2.4</v>
      </c>
      <c r="Z22" s="1">
        <v>6.2</v>
      </c>
      <c r="AA22" s="1">
        <v>5.4</v>
      </c>
      <c r="AB22" s="1">
        <v>6</v>
      </c>
      <c r="AC22" s="1">
        <v>6.6</v>
      </c>
      <c r="AD22" s="1">
        <v>7</v>
      </c>
      <c r="AE22" s="1">
        <v>7.8</v>
      </c>
      <c r="AF22" s="1"/>
      <c r="AG22" s="1">
        <f t="shared" si="6"/>
        <v>10.799999999999999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60</v>
      </c>
      <c r="B23" s="16" t="s">
        <v>52</v>
      </c>
      <c r="C23" s="16"/>
      <c r="D23" s="16"/>
      <c r="E23" s="16"/>
      <c r="F23" s="16"/>
      <c r="G23" s="17">
        <v>1</v>
      </c>
      <c r="H23" s="16">
        <v>150</v>
      </c>
      <c r="I23" s="16">
        <v>5038596</v>
      </c>
      <c r="J23" s="16">
        <f>IFERROR(VLOOKUP(A23,[1]TDSheet!$A:$E,5,0),0)</f>
        <v>0</v>
      </c>
      <c r="K23" s="16">
        <f t="shared" si="2"/>
        <v>0</v>
      </c>
      <c r="L23" s="16"/>
      <c r="M23" s="16"/>
      <c r="N23" s="16"/>
      <c r="O23" s="16"/>
      <c r="P23" s="16">
        <f t="shared" si="3"/>
        <v>0</v>
      </c>
      <c r="Q23" s="18"/>
      <c r="R23" s="18"/>
      <c r="S23" s="16"/>
      <c r="T23" s="16" t="e">
        <f t="shared" si="4"/>
        <v>#DIV/0!</v>
      </c>
      <c r="U23" s="16" t="e">
        <f t="shared" si="5"/>
        <v>#DIV/0!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 t="s">
        <v>50</v>
      </c>
      <c r="AG23" s="16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9" t="s">
        <v>61</v>
      </c>
      <c r="B24" s="19" t="s">
        <v>52</v>
      </c>
      <c r="C24" s="19"/>
      <c r="D24" s="19"/>
      <c r="E24" s="19"/>
      <c r="F24" s="19"/>
      <c r="G24" s="20">
        <v>1</v>
      </c>
      <c r="H24" s="19">
        <v>120</v>
      </c>
      <c r="I24" s="19">
        <v>8785204</v>
      </c>
      <c r="J24" s="19">
        <f>IFERROR(VLOOKUP(A24,[1]TDSheet!$A:$E,5,0),0)</f>
        <v>0</v>
      </c>
      <c r="K24" s="19">
        <f t="shared" si="2"/>
        <v>0</v>
      </c>
      <c r="L24" s="19"/>
      <c r="M24" s="19"/>
      <c r="N24" s="19"/>
      <c r="O24" s="19"/>
      <c r="P24" s="19">
        <f t="shared" si="3"/>
        <v>0</v>
      </c>
      <c r="Q24" s="21"/>
      <c r="R24" s="21"/>
      <c r="S24" s="19"/>
      <c r="T24" s="19" t="e">
        <f t="shared" si="4"/>
        <v>#DIV/0!</v>
      </c>
      <c r="U24" s="19" t="e">
        <f t="shared" si="5"/>
        <v>#DIV/0!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 t="s">
        <v>79</v>
      </c>
      <c r="AG24" s="19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62</v>
      </c>
      <c r="B25" s="16" t="s">
        <v>52</v>
      </c>
      <c r="C25" s="16"/>
      <c r="D25" s="16"/>
      <c r="E25" s="16"/>
      <c r="F25" s="16"/>
      <c r="G25" s="17">
        <v>1</v>
      </c>
      <c r="H25" s="16">
        <v>180</v>
      </c>
      <c r="I25" s="16">
        <v>5038619</v>
      </c>
      <c r="J25" s="16">
        <f>IFERROR(VLOOKUP(A25,[1]TDSheet!$A:$E,5,0),0)</f>
        <v>0</v>
      </c>
      <c r="K25" s="16">
        <f t="shared" si="2"/>
        <v>0</v>
      </c>
      <c r="L25" s="16"/>
      <c r="M25" s="16"/>
      <c r="N25" s="16"/>
      <c r="O25" s="16"/>
      <c r="P25" s="16">
        <f t="shared" si="3"/>
        <v>0</v>
      </c>
      <c r="Q25" s="18"/>
      <c r="R25" s="18"/>
      <c r="S25" s="16"/>
      <c r="T25" s="16" t="e">
        <f t="shared" si="4"/>
        <v>#DIV/0!</v>
      </c>
      <c r="U25" s="16" t="e">
        <f t="shared" si="5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50</v>
      </c>
      <c r="AG25" s="16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63</v>
      </c>
      <c r="B26" s="16" t="s">
        <v>52</v>
      </c>
      <c r="C26" s="16"/>
      <c r="D26" s="16"/>
      <c r="E26" s="16"/>
      <c r="F26" s="16"/>
      <c r="G26" s="17">
        <v>1</v>
      </c>
      <c r="H26" s="16">
        <v>150</v>
      </c>
      <c r="I26" s="16">
        <v>5038572</v>
      </c>
      <c r="J26" s="16">
        <f>IFERROR(VLOOKUP(A26,[1]TDSheet!$A:$E,5,0),0)</f>
        <v>0</v>
      </c>
      <c r="K26" s="16">
        <f t="shared" si="2"/>
        <v>0</v>
      </c>
      <c r="L26" s="16"/>
      <c r="M26" s="16"/>
      <c r="N26" s="16"/>
      <c r="O26" s="16"/>
      <c r="P26" s="16">
        <f t="shared" si="3"/>
        <v>0</v>
      </c>
      <c r="Q26" s="18"/>
      <c r="R26" s="18"/>
      <c r="S26" s="16"/>
      <c r="T26" s="16" t="e">
        <f t="shared" si="4"/>
        <v>#DIV/0!</v>
      </c>
      <c r="U26" s="16" t="e">
        <f t="shared" si="5"/>
        <v>#DIV/0!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 t="s">
        <v>50</v>
      </c>
      <c r="AG26" s="16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6" t="s">
        <v>64</v>
      </c>
      <c r="B27" s="16" t="s">
        <v>36</v>
      </c>
      <c r="C27" s="16"/>
      <c r="D27" s="16"/>
      <c r="E27" s="16"/>
      <c r="F27" s="16"/>
      <c r="G27" s="17">
        <v>0.1</v>
      </c>
      <c r="H27" s="16">
        <v>60</v>
      </c>
      <c r="I27" s="16">
        <v>8444170</v>
      </c>
      <c r="J27" s="16">
        <f>IFERROR(VLOOKUP(A27,[1]TDSheet!$A:$E,5,0),0)</f>
        <v>0</v>
      </c>
      <c r="K27" s="16">
        <f t="shared" si="2"/>
        <v>0</v>
      </c>
      <c r="L27" s="16"/>
      <c r="M27" s="16"/>
      <c r="N27" s="16"/>
      <c r="O27" s="16"/>
      <c r="P27" s="16">
        <f t="shared" si="3"/>
        <v>0</v>
      </c>
      <c r="Q27" s="18"/>
      <c r="R27" s="18"/>
      <c r="S27" s="16"/>
      <c r="T27" s="16" t="e">
        <f t="shared" si="4"/>
        <v>#DIV/0!</v>
      </c>
      <c r="U27" s="16" t="e">
        <f t="shared" si="5"/>
        <v>#DIV/0!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 t="s">
        <v>50</v>
      </c>
      <c r="AG27" s="16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65</v>
      </c>
      <c r="B28" s="16" t="s">
        <v>52</v>
      </c>
      <c r="C28" s="16"/>
      <c r="D28" s="16"/>
      <c r="E28" s="16"/>
      <c r="F28" s="16"/>
      <c r="G28" s="17">
        <v>1</v>
      </c>
      <c r="H28" s="16">
        <v>120</v>
      </c>
      <c r="I28" s="16">
        <v>5522704</v>
      </c>
      <c r="J28" s="16">
        <f>IFERROR(VLOOKUP(A28,[1]TDSheet!$A:$E,5,0),0)</f>
        <v>0</v>
      </c>
      <c r="K28" s="16">
        <f t="shared" si="2"/>
        <v>0</v>
      </c>
      <c r="L28" s="16"/>
      <c r="M28" s="16"/>
      <c r="N28" s="16"/>
      <c r="O28" s="16"/>
      <c r="P28" s="16">
        <f t="shared" si="3"/>
        <v>0</v>
      </c>
      <c r="Q28" s="18"/>
      <c r="R28" s="18"/>
      <c r="S28" s="16"/>
      <c r="T28" s="16" t="e">
        <f t="shared" si="4"/>
        <v>#DIV/0!</v>
      </c>
      <c r="U28" s="16" t="e">
        <f t="shared" si="5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0.53059999999999996</v>
      </c>
      <c r="AC28" s="16">
        <v>0.5746</v>
      </c>
      <c r="AD28" s="16">
        <v>2.9</v>
      </c>
      <c r="AE28" s="16">
        <v>1.0992</v>
      </c>
      <c r="AF28" s="16" t="s">
        <v>66</v>
      </c>
      <c r="AG28" s="16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67</v>
      </c>
      <c r="B29" s="16" t="s">
        <v>36</v>
      </c>
      <c r="C29" s="16"/>
      <c r="D29" s="16"/>
      <c r="E29" s="16"/>
      <c r="F29" s="16"/>
      <c r="G29" s="17">
        <v>0.14000000000000001</v>
      </c>
      <c r="H29" s="16">
        <v>180</v>
      </c>
      <c r="I29" s="16">
        <v>9988391</v>
      </c>
      <c r="J29" s="16">
        <f>IFERROR(VLOOKUP(A29,[1]TDSheet!$A:$E,5,0),0)</f>
        <v>0</v>
      </c>
      <c r="K29" s="16">
        <f t="shared" si="2"/>
        <v>0</v>
      </c>
      <c r="L29" s="16"/>
      <c r="M29" s="16"/>
      <c r="N29" s="16"/>
      <c r="O29" s="16"/>
      <c r="P29" s="16">
        <f t="shared" si="3"/>
        <v>0</v>
      </c>
      <c r="Q29" s="18"/>
      <c r="R29" s="18"/>
      <c r="S29" s="16"/>
      <c r="T29" s="16" t="e">
        <f t="shared" si="4"/>
        <v>#DIV/0!</v>
      </c>
      <c r="U29" s="16" t="e">
        <f t="shared" si="5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1</v>
      </c>
      <c r="AD29" s="16">
        <v>4.8</v>
      </c>
      <c r="AE29" s="16">
        <v>1.4</v>
      </c>
      <c r="AF29" s="16" t="s">
        <v>50</v>
      </c>
      <c r="AG29" s="16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6" t="s">
        <v>68</v>
      </c>
      <c r="B30" s="16" t="s">
        <v>36</v>
      </c>
      <c r="C30" s="16"/>
      <c r="D30" s="16"/>
      <c r="E30" s="16"/>
      <c r="F30" s="16"/>
      <c r="G30" s="17">
        <v>0.18</v>
      </c>
      <c r="H30" s="16">
        <v>270</v>
      </c>
      <c r="I30" s="16">
        <v>9988681</v>
      </c>
      <c r="J30" s="16">
        <f>IFERROR(VLOOKUP(A30,[1]TDSheet!$A:$E,5,0),0)</f>
        <v>0</v>
      </c>
      <c r="K30" s="16">
        <f t="shared" si="2"/>
        <v>0</v>
      </c>
      <c r="L30" s="16"/>
      <c r="M30" s="16"/>
      <c r="N30" s="16"/>
      <c r="O30" s="16"/>
      <c r="P30" s="16">
        <f t="shared" si="3"/>
        <v>0</v>
      </c>
      <c r="Q30" s="18"/>
      <c r="R30" s="18"/>
      <c r="S30" s="16"/>
      <c r="T30" s="16" t="e">
        <f t="shared" si="4"/>
        <v>#DIV/0!</v>
      </c>
      <c r="U30" s="16" t="e">
        <f t="shared" si="5"/>
        <v>#DIV/0!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50</v>
      </c>
      <c r="AG30" s="16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6" t="s">
        <v>69</v>
      </c>
      <c r="B31" s="16" t="s">
        <v>52</v>
      </c>
      <c r="C31" s="16"/>
      <c r="D31" s="16"/>
      <c r="E31" s="16"/>
      <c r="F31" s="16"/>
      <c r="G31" s="17">
        <v>1</v>
      </c>
      <c r="H31" s="16">
        <v>120</v>
      </c>
      <c r="I31" s="16">
        <v>8785198</v>
      </c>
      <c r="J31" s="16">
        <f>IFERROR(VLOOKUP(A31,[1]TDSheet!$A:$E,5,0),0)</f>
        <v>0</v>
      </c>
      <c r="K31" s="16">
        <f t="shared" si="2"/>
        <v>0</v>
      </c>
      <c r="L31" s="16"/>
      <c r="M31" s="16"/>
      <c r="N31" s="16"/>
      <c r="O31" s="16"/>
      <c r="P31" s="16">
        <f t="shared" si="3"/>
        <v>0</v>
      </c>
      <c r="Q31" s="18"/>
      <c r="R31" s="18"/>
      <c r="S31" s="16"/>
      <c r="T31" s="16" t="e">
        <f t="shared" si="4"/>
        <v>#DIV/0!</v>
      </c>
      <c r="U31" s="16" t="e">
        <f t="shared" si="5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50</v>
      </c>
      <c r="AG31" s="16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70</v>
      </c>
      <c r="B32" s="16" t="s">
        <v>36</v>
      </c>
      <c r="C32" s="16"/>
      <c r="D32" s="16"/>
      <c r="E32" s="16"/>
      <c r="F32" s="16"/>
      <c r="G32" s="17">
        <v>0.1</v>
      </c>
      <c r="H32" s="16">
        <v>60</v>
      </c>
      <c r="I32" s="16">
        <v>8444187</v>
      </c>
      <c r="J32" s="16">
        <f>IFERROR(VLOOKUP(A32,[1]TDSheet!$A:$E,5,0),0)</f>
        <v>0</v>
      </c>
      <c r="K32" s="16">
        <f t="shared" si="2"/>
        <v>0</v>
      </c>
      <c r="L32" s="16"/>
      <c r="M32" s="16"/>
      <c r="N32" s="16"/>
      <c r="O32" s="16"/>
      <c r="P32" s="16">
        <f t="shared" si="3"/>
        <v>0</v>
      </c>
      <c r="Q32" s="18"/>
      <c r="R32" s="18"/>
      <c r="S32" s="16"/>
      <c r="T32" s="16" t="e">
        <f t="shared" si="4"/>
        <v>#DIV/0!</v>
      </c>
      <c r="U32" s="16" t="e">
        <f t="shared" si="5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50</v>
      </c>
      <c r="AG32" s="16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71</v>
      </c>
      <c r="B33" s="16" t="s">
        <v>36</v>
      </c>
      <c r="C33" s="16"/>
      <c r="D33" s="16"/>
      <c r="E33" s="16"/>
      <c r="F33" s="16"/>
      <c r="G33" s="17">
        <v>0.1</v>
      </c>
      <c r="H33" s="16">
        <v>90</v>
      </c>
      <c r="I33" s="16">
        <v>8444194</v>
      </c>
      <c r="J33" s="16">
        <f>IFERROR(VLOOKUP(A33,[1]TDSheet!$A:$E,5,0),0)</f>
        <v>0</v>
      </c>
      <c r="K33" s="16">
        <f t="shared" si="2"/>
        <v>0</v>
      </c>
      <c r="L33" s="16"/>
      <c r="M33" s="16"/>
      <c r="N33" s="16"/>
      <c r="O33" s="16"/>
      <c r="P33" s="16">
        <f t="shared" si="3"/>
        <v>0</v>
      </c>
      <c r="Q33" s="18"/>
      <c r="R33" s="18"/>
      <c r="S33" s="16"/>
      <c r="T33" s="16" t="e">
        <f t="shared" si="4"/>
        <v>#DIV/0!</v>
      </c>
      <c r="U33" s="16" t="e">
        <f t="shared" si="5"/>
        <v>#DIV/0!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 t="s">
        <v>50</v>
      </c>
      <c r="AG33" s="16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72</v>
      </c>
      <c r="B34" s="1" t="s">
        <v>36</v>
      </c>
      <c r="C34" s="1"/>
      <c r="D34" s="1">
        <v>2</v>
      </c>
      <c r="E34" s="1">
        <v>2</v>
      </c>
      <c r="F34" s="1"/>
      <c r="G34" s="7">
        <v>0.2</v>
      </c>
      <c r="H34" s="1">
        <v>120</v>
      </c>
      <c r="I34" s="1">
        <v>783798</v>
      </c>
      <c r="J34" s="1">
        <f>IFERROR(VLOOKUP(A34,[1]TDSheet!$A:$E,5,0),0)</f>
        <v>9</v>
      </c>
      <c r="K34" s="1">
        <f t="shared" si="2"/>
        <v>-7</v>
      </c>
      <c r="L34" s="1"/>
      <c r="M34" s="1"/>
      <c r="N34" s="1">
        <v>137</v>
      </c>
      <c r="O34" s="1"/>
      <c r="P34" s="1">
        <f t="shared" si="3"/>
        <v>0.4</v>
      </c>
      <c r="Q34" s="5"/>
      <c r="R34" s="5"/>
      <c r="S34" s="1"/>
      <c r="T34" s="1">
        <f t="shared" si="4"/>
        <v>342.5</v>
      </c>
      <c r="U34" s="1">
        <f t="shared" si="5"/>
        <v>342.5</v>
      </c>
      <c r="V34" s="1">
        <v>5.4</v>
      </c>
      <c r="W34" s="1">
        <v>8.6</v>
      </c>
      <c r="X34" s="1">
        <v>9.4</v>
      </c>
      <c r="Y34" s="1">
        <v>5.8</v>
      </c>
      <c r="Z34" s="1">
        <v>7.2</v>
      </c>
      <c r="AA34" s="1">
        <v>5.6</v>
      </c>
      <c r="AB34" s="1">
        <v>8</v>
      </c>
      <c r="AC34" s="1">
        <v>10.199999999999999</v>
      </c>
      <c r="AD34" s="1">
        <v>15</v>
      </c>
      <c r="AE34" s="1">
        <v>10.199999999999999</v>
      </c>
      <c r="AF34" s="1" t="s">
        <v>73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52</v>
      </c>
      <c r="C35" s="1">
        <v>191.86500000000001</v>
      </c>
      <c r="D35" s="1"/>
      <c r="E35" s="1">
        <v>6.28</v>
      </c>
      <c r="F35" s="1">
        <v>185.58500000000001</v>
      </c>
      <c r="G35" s="7">
        <v>1</v>
      </c>
      <c r="H35" s="1">
        <v>120</v>
      </c>
      <c r="I35" s="1">
        <v>783811</v>
      </c>
      <c r="J35" s="1">
        <f>IFERROR(VLOOKUP(A35,[1]TDSheet!$A:$E,5,0),0)</f>
        <v>7</v>
      </c>
      <c r="K35" s="1">
        <f t="shared" si="2"/>
        <v>-0.71999999999999975</v>
      </c>
      <c r="L35" s="1"/>
      <c r="M35" s="1"/>
      <c r="N35" s="1"/>
      <c r="O35" s="1"/>
      <c r="P35" s="1">
        <f t="shared" si="3"/>
        <v>1.256</v>
      </c>
      <c r="Q35" s="5"/>
      <c r="R35" s="5"/>
      <c r="S35" s="1"/>
      <c r="T35" s="1">
        <f t="shared" si="4"/>
        <v>147.75875796178346</v>
      </c>
      <c r="U35" s="1">
        <f t="shared" si="5"/>
        <v>147.75875796178346</v>
      </c>
      <c r="V35" s="1">
        <v>1.18</v>
      </c>
      <c r="W35" s="1">
        <v>2.5649999999999999</v>
      </c>
      <c r="X35" s="1">
        <v>3.1230000000000002</v>
      </c>
      <c r="Y35" s="1">
        <v>1.927</v>
      </c>
      <c r="Z35" s="1">
        <v>2.4950000000000001</v>
      </c>
      <c r="AA35" s="1">
        <v>2.528</v>
      </c>
      <c r="AB35" s="1">
        <v>1.3919999999999999</v>
      </c>
      <c r="AC35" s="1">
        <v>4.3849999999999998</v>
      </c>
      <c r="AD35" s="1">
        <v>6.4037999999999986</v>
      </c>
      <c r="AE35" s="1">
        <v>10.047000000000001</v>
      </c>
      <c r="AF35" s="23" t="s">
        <v>75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36</v>
      </c>
      <c r="C36" s="1">
        <v>27</v>
      </c>
      <c r="D36" s="1"/>
      <c r="E36" s="1">
        <v>27</v>
      </c>
      <c r="F36" s="1"/>
      <c r="G36" s="7">
        <v>0.2</v>
      </c>
      <c r="H36" s="1">
        <v>120</v>
      </c>
      <c r="I36" s="1">
        <v>783804</v>
      </c>
      <c r="J36" s="1">
        <f>IFERROR(VLOOKUP(A36,[1]TDSheet!$A:$E,5,0),0)</f>
        <v>31</v>
      </c>
      <c r="K36" s="1">
        <f t="shared" si="2"/>
        <v>-4</v>
      </c>
      <c r="L36" s="1"/>
      <c r="M36" s="1"/>
      <c r="N36" s="1">
        <v>100</v>
      </c>
      <c r="O36" s="1">
        <v>29</v>
      </c>
      <c r="P36" s="1">
        <f t="shared" si="3"/>
        <v>5.4</v>
      </c>
      <c r="Q36" s="5"/>
      <c r="R36" s="5"/>
      <c r="S36" s="1"/>
      <c r="T36" s="1">
        <f t="shared" si="4"/>
        <v>23.888888888888886</v>
      </c>
      <c r="U36" s="1">
        <f t="shared" si="5"/>
        <v>23.888888888888886</v>
      </c>
      <c r="V36" s="1">
        <v>7.4</v>
      </c>
      <c r="W36" s="1">
        <v>8.1999999999999993</v>
      </c>
      <c r="X36" s="1">
        <v>7.2</v>
      </c>
      <c r="Y36" s="1">
        <v>3.6</v>
      </c>
      <c r="Z36" s="1">
        <v>7.8</v>
      </c>
      <c r="AA36" s="1">
        <v>6.4</v>
      </c>
      <c r="AB36" s="1">
        <v>8.4</v>
      </c>
      <c r="AC36" s="1">
        <v>9</v>
      </c>
      <c r="AD36" s="1">
        <v>14</v>
      </c>
      <c r="AE36" s="1">
        <v>9.6</v>
      </c>
      <c r="AF36" s="1"/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52</v>
      </c>
      <c r="C37" s="1">
        <v>89.725999999999999</v>
      </c>
      <c r="D37" s="1"/>
      <c r="E37" s="1">
        <v>3.66</v>
      </c>
      <c r="F37" s="1">
        <v>86.066000000000003</v>
      </c>
      <c r="G37" s="7">
        <v>1</v>
      </c>
      <c r="H37" s="1">
        <v>120</v>
      </c>
      <c r="I37" s="1">
        <v>783828</v>
      </c>
      <c r="J37" s="1">
        <f>IFERROR(VLOOKUP(A37,[1]TDSheet!$A:$E,5,0),0)</f>
        <v>3.5</v>
      </c>
      <c r="K37" s="1">
        <f t="shared" si="2"/>
        <v>0.16000000000000014</v>
      </c>
      <c r="L37" s="1"/>
      <c r="M37" s="1"/>
      <c r="N37" s="1"/>
      <c r="O37" s="1"/>
      <c r="P37" s="1">
        <f t="shared" si="3"/>
        <v>0.73199999999999998</v>
      </c>
      <c r="Q37" s="5"/>
      <c r="R37" s="5"/>
      <c r="S37" s="1"/>
      <c r="T37" s="1">
        <f t="shared" si="4"/>
        <v>117.57650273224044</v>
      </c>
      <c r="U37" s="1">
        <f t="shared" si="5"/>
        <v>117.57650273224044</v>
      </c>
      <c r="V37" s="1">
        <v>2.1335999999999999</v>
      </c>
      <c r="W37" s="1">
        <v>1.9084000000000001</v>
      </c>
      <c r="X37" s="1">
        <v>4.3252000000000006</v>
      </c>
      <c r="Y37" s="1">
        <v>0.71279999999999999</v>
      </c>
      <c r="Z37" s="1">
        <v>0.71960000000000002</v>
      </c>
      <c r="AA37" s="1">
        <v>1.452</v>
      </c>
      <c r="AB37" s="1">
        <v>3.6084000000000001</v>
      </c>
      <c r="AC37" s="1">
        <v>2.8035999999999999</v>
      </c>
      <c r="AD37" s="1">
        <v>5.6908000000000003</v>
      </c>
      <c r="AE37" s="1">
        <v>10.0304</v>
      </c>
      <c r="AF37" s="23" t="s">
        <v>78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44</v>
      </c>
      <c r="B39" s="1" t="s">
        <v>36</v>
      </c>
      <c r="C39" s="1">
        <v>50</v>
      </c>
      <c r="D39" s="1"/>
      <c r="E39" s="1">
        <v>3</v>
      </c>
      <c r="F39" s="1">
        <v>47</v>
      </c>
      <c r="G39" s="7">
        <v>0.18</v>
      </c>
      <c r="H39" s="1">
        <v>120</v>
      </c>
      <c r="I39" s="1"/>
      <c r="J39" s="1">
        <f>IFERROR(VLOOKUP(A39,[1]TDSheet!$A:$E,5,0),0)</f>
        <v>3</v>
      </c>
      <c r="K39" s="1">
        <f>E39-J39</f>
        <v>0</v>
      </c>
      <c r="L39" s="1"/>
      <c r="M39" s="1"/>
      <c r="N39" s="1"/>
      <c r="O39" s="1"/>
      <c r="P39" s="1">
        <f t="shared" ref="P39:P40" si="7">E39/5</f>
        <v>0.6</v>
      </c>
      <c r="Q39" s="5"/>
      <c r="R39" s="5"/>
      <c r="S39" s="1"/>
      <c r="T39" s="1">
        <f t="shared" ref="T39:T40" si="8">(F39+N39+O39+Q39)/P39</f>
        <v>78.333333333333343</v>
      </c>
      <c r="U39" s="1">
        <f t="shared" ref="U39:U40" si="9">(F39+N39+O39)/P39</f>
        <v>78.333333333333343</v>
      </c>
      <c r="V39" s="1">
        <v>0.6</v>
      </c>
      <c r="W39" s="1">
        <v>0.4</v>
      </c>
      <c r="X39" s="1">
        <v>2</v>
      </c>
      <c r="Y39" s="1">
        <v>1.2</v>
      </c>
      <c r="Z39" s="1">
        <v>1.4</v>
      </c>
      <c r="AA39" s="1">
        <v>2.2000000000000002</v>
      </c>
      <c r="AB39" s="1">
        <v>2.8</v>
      </c>
      <c r="AC39" s="1">
        <v>2.6</v>
      </c>
      <c r="AD39" s="1">
        <v>9.8000000000000007</v>
      </c>
      <c r="AE39" s="1">
        <v>5.8</v>
      </c>
      <c r="AF39" s="23" t="s">
        <v>43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45</v>
      </c>
      <c r="B40" s="1" t="s">
        <v>36</v>
      </c>
      <c r="C40" s="1">
        <v>331</v>
      </c>
      <c r="D40" s="1"/>
      <c r="E40" s="1">
        <v>10</v>
      </c>
      <c r="F40" s="1">
        <v>321</v>
      </c>
      <c r="G40" s="7">
        <v>0.18</v>
      </c>
      <c r="H40" s="1">
        <v>120</v>
      </c>
      <c r="I40" s="1"/>
      <c r="J40" s="1">
        <f>IFERROR(VLOOKUP(A40,[1]TDSheet!$A:$E,5,0),0)</f>
        <v>5</v>
      </c>
      <c r="K40" s="1">
        <f>E40-J40</f>
        <v>5</v>
      </c>
      <c r="L40" s="1"/>
      <c r="M40" s="1"/>
      <c r="N40" s="1"/>
      <c r="O40" s="1"/>
      <c r="P40" s="1">
        <f t="shared" si="7"/>
        <v>2</v>
      </c>
      <c r="Q40" s="5"/>
      <c r="R40" s="5"/>
      <c r="S40" s="1"/>
      <c r="T40" s="1">
        <f t="shared" si="8"/>
        <v>160.5</v>
      </c>
      <c r="U40" s="1">
        <f t="shared" si="9"/>
        <v>160.5</v>
      </c>
      <c r="V40" s="1">
        <v>2.4</v>
      </c>
      <c r="W40" s="1">
        <v>1.8</v>
      </c>
      <c r="X40" s="1">
        <v>4.4000000000000004</v>
      </c>
      <c r="Y40" s="1">
        <v>3.6</v>
      </c>
      <c r="Z40" s="1">
        <v>1.2</v>
      </c>
      <c r="AA40" s="1">
        <v>0.6</v>
      </c>
      <c r="AB40" s="1">
        <v>3.6</v>
      </c>
      <c r="AC40" s="1">
        <v>3.4</v>
      </c>
      <c r="AD40" s="1">
        <v>9.6</v>
      </c>
      <c r="AE40" s="1">
        <v>7.2</v>
      </c>
      <c r="AF40" s="23" t="s">
        <v>43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37" xr:uid="{0E2A8384-B6B1-4F31-AE30-00A2AC58D52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2025-06-16T10:00:05Z</dcterms:created>
  <dcterms:modified xsi:type="dcterms:W3CDTF">2025-06-16T10:10:17Z</dcterms:modified>
</cp:coreProperties>
</file>