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7,25 Симф Ост\"/>
    </mc:Choice>
  </mc:AlternateContent>
  <xr:revisionPtr revIDLastSave="0" documentId="13_ncr:1_{18FD45A7-3151-4977-A33E-945711E593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0" i="1"/>
  <c r="AC31" i="1"/>
  <c r="AC32" i="1"/>
  <c r="AC33" i="1"/>
  <c r="AC34" i="1"/>
  <c r="AC35" i="1"/>
  <c r="AC36" i="1"/>
  <c r="AC37" i="1"/>
  <c r="AC38" i="1"/>
  <c r="AC39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1" i="1"/>
  <c r="AB82" i="1"/>
  <c r="AB84" i="1"/>
  <c r="AB85" i="1"/>
  <c r="AB86" i="1"/>
  <c r="AB87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7" i="1"/>
  <c r="U7" i="1" s="1"/>
  <c r="J42" i="1"/>
  <c r="J44" i="1"/>
  <c r="J46" i="1"/>
  <c r="J4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" i="1"/>
  <c r="AG99" i="1" l="1"/>
  <c r="AF99" i="1"/>
  <c r="AE99" i="1"/>
  <c r="AG95" i="1"/>
  <c r="AF95" i="1"/>
  <c r="AE95" i="1"/>
  <c r="AG91" i="1"/>
  <c r="AF91" i="1"/>
  <c r="AE91" i="1"/>
  <c r="AG87" i="1"/>
  <c r="AF87" i="1"/>
  <c r="AE87" i="1"/>
  <c r="AG83" i="1"/>
  <c r="AF83" i="1"/>
  <c r="AE83" i="1"/>
  <c r="AF79" i="1"/>
  <c r="AG79" i="1"/>
  <c r="AE79" i="1"/>
  <c r="AF75" i="1"/>
  <c r="AG75" i="1"/>
  <c r="AE75" i="1"/>
  <c r="AF71" i="1"/>
  <c r="AG71" i="1"/>
  <c r="AE71" i="1"/>
  <c r="AF67" i="1"/>
  <c r="AG67" i="1"/>
  <c r="AE67" i="1"/>
  <c r="AF63" i="1"/>
  <c r="AG63" i="1"/>
  <c r="AE63" i="1"/>
  <c r="AF59" i="1"/>
  <c r="AG59" i="1"/>
  <c r="AE59" i="1"/>
  <c r="AF55" i="1"/>
  <c r="AG55" i="1"/>
  <c r="AE55" i="1"/>
  <c r="AF51" i="1"/>
  <c r="AG51" i="1"/>
  <c r="AE51" i="1"/>
  <c r="AF47" i="1"/>
  <c r="AG47" i="1"/>
  <c r="AE47" i="1"/>
  <c r="AF43" i="1"/>
  <c r="AG43" i="1"/>
  <c r="AE43" i="1"/>
  <c r="AF39" i="1"/>
  <c r="AG39" i="1"/>
  <c r="AE39" i="1"/>
  <c r="AF35" i="1"/>
  <c r="AG35" i="1"/>
  <c r="AE35" i="1"/>
  <c r="AF31" i="1"/>
  <c r="AG31" i="1"/>
  <c r="AE31" i="1"/>
  <c r="AF25" i="1"/>
  <c r="AG25" i="1"/>
  <c r="AE25" i="1"/>
  <c r="AF101" i="1"/>
  <c r="AG101" i="1"/>
  <c r="AE101" i="1"/>
  <c r="AF97" i="1"/>
  <c r="AG97" i="1"/>
  <c r="AE97" i="1"/>
  <c r="AF93" i="1"/>
  <c r="AG93" i="1"/>
  <c r="AE93" i="1"/>
  <c r="AF89" i="1"/>
  <c r="AG89" i="1"/>
  <c r="AE89" i="1"/>
  <c r="AF85" i="1"/>
  <c r="AG85" i="1"/>
  <c r="AE85" i="1"/>
  <c r="AF81" i="1"/>
  <c r="AG81" i="1"/>
  <c r="AE81" i="1"/>
  <c r="AF77" i="1"/>
  <c r="AG77" i="1"/>
  <c r="AE77" i="1"/>
  <c r="AF73" i="1"/>
  <c r="AG73" i="1"/>
  <c r="AE73" i="1"/>
  <c r="AF69" i="1"/>
  <c r="AG69" i="1"/>
  <c r="AE69" i="1"/>
  <c r="AF65" i="1"/>
  <c r="AG65" i="1"/>
  <c r="AE65" i="1"/>
  <c r="AF61" i="1"/>
  <c r="AG61" i="1"/>
  <c r="AE61" i="1"/>
  <c r="AF57" i="1"/>
  <c r="AG57" i="1"/>
  <c r="AE57" i="1"/>
  <c r="AF53" i="1"/>
  <c r="AG53" i="1"/>
  <c r="AE53" i="1"/>
  <c r="AF49" i="1"/>
  <c r="AG49" i="1"/>
  <c r="AE49" i="1"/>
  <c r="AF45" i="1"/>
  <c r="AG45" i="1"/>
  <c r="AE45" i="1"/>
  <c r="AF41" i="1"/>
  <c r="AG41" i="1"/>
  <c r="AE41" i="1"/>
  <c r="AF37" i="1"/>
  <c r="AG37" i="1"/>
  <c r="AE37" i="1"/>
  <c r="AF33" i="1"/>
  <c r="AG33" i="1"/>
  <c r="AE33" i="1"/>
  <c r="AF29" i="1"/>
  <c r="AG29" i="1"/>
  <c r="AE29" i="1"/>
  <c r="AF27" i="1"/>
  <c r="AG27" i="1"/>
  <c r="AE27" i="1"/>
  <c r="AF23" i="1"/>
  <c r="AG23" i="1"/>
  <c r="AE23" i="1"/>
  <c r="AF21" i="1"/>
  <c r="AG21" i="1"/>
  <c r="AE21" i="1"/>
  <c r="AF19" i="1"/>
  <c r="AG19" i="1"/>
  <c r="AE19" i="1"/>
  <c r="AF17" i="1"/>
  <c r="AG17" i="1"/>
  <c r="AE17" i="1"/>
  <c r="AF15" i="1"/>
  <c r="AG15" i="1"/>
  <c r="AE15" i="1"/>
  <c r="AF13" i="1"/>
  <c r="AG13" i="1"/>
  <c r="AE13" i="1"/>
  <c r="AF11" i="1"/>
  <c r="AG11" i="1"/>
  <c r="AE11" i="1"/>
  <c r="AF9" i="1"/>
  <c r="AG9" i="1"/>
  <c r="AE9" i="1"/>
  <c r="AG7" i="1"/>
  <c r="AF7" i="1"/>
  <c r="AE7" i="1"/>
  <c r="AG100" i="1"/>
  <c r="AE100" i="1"/>
  <c r="AF100" i="1"/>
  <c r="AG98" i="1"/>
  <c r="AF98" i="1"/>
  <c r="AE98" i="1"/>
  <c r="AG96" i="1"/>
  <c r="AE96" i="1"/>
  <c r="AF96" i="1"/>
  <c r="AG94" i="1"/>
  <c r="AF94" i="1"/>
  <c r="AE94" i="1"/>
  <c r="AG92" i="1"/>
  <c r="AE92" i="1"/>
  <c r="AF92" i="1"/>
  <c r="AG90" i="1"/>
  <c r="AF90" i="1"/>
  <c r="AE90" i="1"/>
  <c r="AG88" i="1"/>
  <c r="AE88" i="1"/>
  <c r="AF88" i="1"/>
  <c r="AG86" i="1"/>
  <c r="AF86" i="1"/>
  <c r="AE86" i="1"/>
  <c r="AG84" i="1"/>
  <c r="AE84" i="1"/>
  <c r="AF84" i="1"/>
  <c r="AG82" i="1"/>
  <c r="AF82" i="1"/>
  <c r="AE82" i="1"/>
  <c r="AG80" i="1"/>
  <c r="AF80" i="1"/>
  <c r="AE80" i="1"/>
  <c r="AG78" i="1"/>
  <c r="AE78" i="1"/>
  <c r="AF78" i="1"/>
  <c r="AG76" i="1"/>
  <c r="AF76" i="1"/>
  <c r="AE76" i="1"/>
  <c r="AG74" i="1"/>
  <c r="AF74" i="1"/>
  <c r="AE74" i="1"/>
  <c r="AG72" i="1"/>
  <c r="AF72" i="1"/>
  <c r="AE72" i="1"/>
  <c r="AG70" i="1"/>
  <c r="AE70" i="1"/>
  <c r="AF70" i="1"/>
  <c r="AG68" i="1"/>
  <c r="AF68" i="1"/>
  <c r="AE68" i="1"/>
  <c r="AG66" i="1"/>
  <c r="AE66" i="1"/>
  <c r="AF66" i="1"/>
  <c r="AG64" i="1"/>
  <c r="AF64" i="1"/>
  <c r="AE64" i="1"/>
  <c r="AG62" i="1"/>
  <c r="AE62" i="1"/>
  <c r="AF62" i="1"/>
  <c r="AG60" i="1"/>
  <c r="AF60" i="1"/>
  <c r="AE60" i="1"/>
  <c r="AG58" i="1"/>
  <c r="AE58" i="1"/>
  <c r="AF58" i="1"/>
  <c r="AG56" i="1"/>
  <c r="AF56" i="1"/>
  <c r="AE56" i="1"/>
  <c r="AG54" i="1"/>
  <c r="AE54" i="1"/>
  <c r="AF54" i="1"/>
  <c r="AG52" i="1"/>
  <c r="AF52" i="1"/>
  <c r="AE52" i="1"/>
  <c r="AG50" i="1"/>
  <c r="AE50" i="1"/>
  <c r="AF50" i="1"/>
  <c r="AG48" i="1"/>
  <c r="AF48" i="1"/>
  <c r="AE48" i="1"/>
  <c r="AG46" i="1"/>
  <c r="AE46" i="1"/>
  <c r="AF46" i="1"/>
  <c r="AG44" i="1"/>
  <c r="AF44" i="1"/>
  <c r="AE44" i="1"/>
  <c r="AG42" i="1"/>
  <c r="AE42" i="1"/>
  <c r="AF42" i="1"/>
  <c r="AG40" i="1"/>
  <c r="AF40" i="1"/>
  <c r="AE40" i="1"/>
  <c r="AG38" i="1"/>
  <c r="AE38" i="1"/>
  <c r="AF38" i="1"/>
  <c r="AG36" i="1"/>
  <c r="AF36" i="1"/>
  <c r="AE36" i="1"/>
  <c r="AG34" i="1"/>
  <c r="AE34" i="1"/>
  <c r="AF34" i="1"/>
  <c r="AG32" i="1"/>
  <c r="AF32" i="1"/>
  <c r="AE32" i="1"/>
  <c r="AG30" i="1"/>
  <c r="AE30" i="1"/>
  <c r="AF30" i="1"/>
  <c r="AG28" i="1"/>
  <c r="AF28" i="1"/>
  <c r="AE28" i="1"/>
  <c r="AG26" i="1"/>
  <c r="AE26" i="1"/>
  <c r="AF26" i="1"/>
  <c r="AG24" i="1"/>
  <c r="AF24" i="1"/>
  <c r="AE24" i="1"/>
  <c r="AG22" i="1"/>
  <c r="AE22" i="1"/>
  <c r="AF22" i="1"/>
  <c r="AG20" i="1"/>
  <c r="AF20" i="1"/>
  <c r="AE20" i="1"/>
  <c r="AG18" i="1"/>
  <c r="AE18" i="1"/>
  <c r="AF18" i="1"/>
  <c r="AG16" i="1"/>
  <c r="AF16" i="1"/>
  <c r="AE16" i="1"/>
  <c r="AG14" i="1"/>
  <c r="AE14" i="1"/>
  <c r="AF14" i="1"/>
  <c r="AG12" i="1"/>
  <c r="AF12" i="1"/>
  <c r="AE12" i="1"/>
  <c r="AG10" i="1"/>
  <c r="AE10" i="1"/>
  <c r="AF10" i="1"/>
  <c r="AG8" i="1"/>
  <c r="AG6" i="1" s="1"/>
  <c r="AF8" i="1"/>
  <c r="AE8" i="1"/>
  <c r="AE6" i="1" s="1"/>
  <c r="U101" i="1"/>
  <c r="U99" i="1"/>
  <c r="U97" i="1"/>
  <c r="U95" i="1"/>
  <c r="U93" i="1"/>
  <c r="U91" i="1"/>
  <c r="U89" i="1"/>
  <c r="U87" i="1"/>
  <c r="U85" i="1"/>
  <c r="U83" i="1"/>
  <c r="U48" i="1"/>
  <c r="AB6" i="1"/>
  <c r="AF6" i="1"/>
  <c r="U67" i="1"/>
  <c r="S6" i="1"/>
  <c r="AA6" i="1"/>
  <c r="Z6" i="1"/>
  <c r="Y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<sst xmlns="http://schemas.openxmlformats.org/spreadsheetml/2006/main" count="248" uniqueCount="133">
  <si>
    <t>Период: 04.07.2025 - 11.07.2025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</si>
  <si>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</si>
  <si>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</si>
  <si>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</si>
  <si>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</si>
  <si>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</si>
  <si>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</si>
  <si>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</si>
  <si>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</si>
  <si>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</si>
  <si>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</si>
  <si>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</si>
  <si>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</si>
  <si>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</si>
  <si>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</si>
  <si>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</si>
  <si>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</si>
  <si>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</si>
  <si>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</si>
  <si>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</si>
  <si>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</si>
  <si>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</si>
  <si>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</si>
  <si>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</si>
  <si>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</si>
  <si>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</si>
  <si>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</si>
  <si>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</si>
  <si>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</si>
  <si>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</si>
  <si>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</si>
  <si>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</si>
  <si>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</si>
  <si>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</si>
  <si>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</si>
  <si>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</si>
  <si>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</si>
  <si>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</si>
  <si>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</si>
  <si>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</si>
  <si>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</si>
  <si>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</si>
  <si>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</si>
  <si>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</si>
  <si>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</si>
  <si>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</si>
  <si>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</si>
  <si>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</si>
  <si>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</si>
  <si>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</si>
  <si>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</si>
  <si>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</si>
  <si>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</si>
  <si>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</si>
  <si>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</si>
  <si>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</si>
  <si>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</si>
  <si>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</si>
  <si>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</si>
  <si>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</si>
  <si>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</si>
  <si>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</si>
  <si>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</si>
  <si>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</si>
  <si>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</si>
  <si>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</si>
  <si>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</si>
  <si>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</si>
  <si>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</si>
  <si>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</si>
  <si>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</si>
  <si>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</si>
  <si>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</si>
  <si>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</si>
  <si>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</si>
  <si>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</si>
  <si>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</si>
  <si>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</si>
  <si>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</si>
  <si>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</si>
  <si>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</si>
  <si>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</si>
  <si>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</si>
  <si>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</si>
  <si>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</si>
  <si>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</si>
  <si>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</si>
  <si>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</si>
  <si>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</si>
  <si>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</si>
  <si>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</si>
  <si>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</si>
  <si>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</si>
  <si>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</si>
  <si>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</si>
  <si>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</si>
  <si>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</si>
  <si>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</si>
  <si>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</si>
  <si>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</si>
  <si>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</si>
  <si>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</si>
  <si>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</si>
  <si>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</si>
  <si>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</si>
  <si>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</si>
  <si>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</si>
  <si>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</si>
  <si>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</si>
  <si>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</si>
  <si>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</si>
  <si>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</si>
  <si>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</si>
  <si>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</si>
  <si>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</si>
  <si>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</si>
  <si>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</si>
  <si>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</si>
  <si>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12,07,</t>
  </si>
  <si>
    <t>15,07г</t>
  </si>
  <si>
    <t>15,07,</t>
  </si>
  <si>
    <t>20,06,</t>
  </si>
  <si>
    <t>28,06,</t>
  </si>
  <si>
    <t>04,07,</t>
  </si>
  <si>
    <t>11,07,</t>
  </si>
  <si>
    <t>16,07,</t>
  </si>
  <si>
    <t>17,07,</t>
  </si>
  <si>
    <t>18,07,</t>
  </si>
  <si>
    <t>8,1т</t>
  </si>
  <si>
    <t>8,4т</t>
  </si>
  <si>
    <t>Вит</t>
  </si>
  <si>
    <t>4,5т</t>
  </si>
  <si>
    <t>0,2рагу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</si>
</sst>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03.07.2025 - 10.07.2025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11,07,</v>
          </cell>
          <cell r="L5" t="str">
            <v>12,07,</v>
          </cell>
          <cell r="M5" t="str">
            <v>15,07г</v>
          </cell>
          <cell r="T5" t="str">
            <v>15,07,</v>
          </cell>
          <cell r="Y5" t="str">
            <v>20,06,</v>
          </cell>
          <cell r="Z5" t="str">
            <v>28,06,</v>
          </cell>
          <cell r="AA5" t="str">
            <v>04,07,</v>
          </cell>
          <cell r="AB5" t="str">
            <v>10,07,</v>
          </cell>
        </row>
        <row r="6">
          <cell r="E6">
            <v>103885.07199999997</v>
          </cell>
          <cell r="F6">
            <v>68406.739000000016</v>
          </cell>
          <cell r="I6">
            <v>104808.046</v>
          </cell>
          <cell r="J6">
            <v>-922.97399999999936</v>
          </cell>
          <cell r="K6">
            <v>21170</v>
          </cell>
          <cell r="L6">
            <v>14800</v>
          </cell>
          <cell r="M6">
            <v>36410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20777.0144</v>
          </cell>
          <cell r="T6">
            <v>13550</v>
          </cell>
          <cell r="W6">
            <v>0</v>
          </cell>
          <cell r="X6">
            <v>0</v>
          </cell>
          <cell r="Y6">
            <v>19478.202999999994</v>
          </cell>
          <cell r="Z6">
            <v>18775.933400000002</v>
          </cell>
          <cell r="AA6">
            <v>18694.092000000008</v>
          </cell>
          <cell r="AB6">
            <v>18664.941999999995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340</v>
          </cell>
          <cell r="D7">
            <v>1972</v>
          </cell>
          <cell r="E7">
            <v>904</v>
          </cell>
          <cell r="F7">
            <v>754</v>
          </cell>
          <cell r="G7">
            <v>0.4</v>
          </cell>
          <cell r="H7">
            <v>60</v>
          </cell>
          <cell r="I7">
            <v>968</v>
          </cell>
          <cell r="J7">
            <v>-64</v>
          </cell>
          <cell r="K7">
            <v>280</v>
          </cell>
          <cell r="L7">
            <v>80</v>
          </cell>
          <cell r="M7">
            <v>360</v>
          </cell>
          <cell r="S7">
            <v>180.8</v>
          </cell>
          <cell r="U7">
            <v>8.1526548672566364</v>
          </cell>
          <cell r="V7">
            <v>4.1703539823008846</v>
          </cell>
          <cell r="Y7">
            <v>181.8</v>
          </cell>
          <cell r="Z7">
            <v>138.6</v>
          </cell>
          <cell r="AA7">
            <v>195.4</v>
          </cell>
          <cell r="AB7">
            <v>255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96</v>
          </cell>
          <cell r="D8">
            <v>248</v>
          </cell>
          <cell r="E8">
            <v>130</v>
          </cell>
          <cell r="F8">
            <v>213</v>
          </cell>
          <cell r="G8">
            <v>0.25</v>
          </cell>
          <cell r="H8">
            <v>120</v>
          </cell>
          <cell r="I8">
            <v>131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S8">
            <v>26</v>
          </cell>
          <cell r="U8">
            <v>8.1923076923076916</v>
          </cell>
          <cell r="V8">
            <v>8.1923076923076916</v>
          </cell>
          <cell r="Y8">
            <v>20.2</v>
          </cell>
          <cell r="Z8">
            <v>13</v>
          </cell>
          <cell r="AA8">
            <v>24.8</v>
          </cell>
          <cell r="AB8">
            <v>32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1362.7190000000001</v>
          </cell>
          <cell r="D9">
            <v>1921.915</v>
          </cell>
          <cell r="E9">
            <v>2015.1130000000001</v>
          </cell>
          <cell r="F9">
            <v>1252.184</v>
          </cell>
          <cell r="G9">
            <v>1</v>
          </cell>
          <cell r="H9">
            <v>60</v>
          </cell>
          <cell r="I9">
            <v>1981.5</v>
          </cell>
          <cell r="J9">
            <v>33.613000000000056</v>
          </cell>
          <cell r="K9">
            <v>300</v>
          </cell>
          <cell r="L9">
            <v>100</v>
          </cell>
          <cell r="M9">
            <v>1000</v>
          </cell>
          <cell r="S9">
            <v>403.02260000000001</v>
          </cell>
          <cell r="T9">
            <v>500</v>
          </cell>
          <cell r="U9">
            <v>7.8213579089609366</v>
          </cell>
          <cell r="V9">
            <v>3.1069820898381377</v>
          </cell>
          <cell r="Y9">
            <v>373.51120000000003</v>
          </cell>
          <cell r="Z9">
            <v>362.05779999999999</v>
          </cell>
          <cell r="AA9">
            <v>344.06239999999997</v>
          </cell>
          <cell r="AB9">
            <v>276.49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55.024999999999999</v>
          </cell>
          <cell r="D10">
            <v>81.751999999999995</v>
          </cell>
          <cell r="E10">
            <v>38.36</v>
          </cell>
          <cell r="F10">
            <v>95.391000000000005</v>
          </cell>
          <cell r="G10">
            <v>1</v>
          </cell>
          <cell r="H10">
            <v>120</v>
          </cell>
          <cell r="I10">
            <v>41.6</v>
          </cell>
          <cell r="J10">
            <v>-3.240000000000002</v>
          </cell>
          <cell r="K10">
            <v>0</v>
          </cell>
          <cell r="L10">
            <v>0</v>
          </cell>
          <cell r="M10">
            <v>0</v>
          </cell>
          <cell r="S10">
            <v>7.6719999999999997</v>
          </cell>
          <cell r="U10">
            <v>12.433654848800835</v>
          </cell>
          <cell r="V10">
            <v>12.433654848800835</v>
          </cell>
          <cell r="Y10">
            <v>10.0634</v>
          </cell>
          <cell r="Z10">
            <v>8.8762000000000008</v>
          </cell>
          <cell r="AA10">
            <v>10.745000000000001</v>
          </cell>
          <cell r="AB10">
            <v>4.8959999999999999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84.37</v>
          </cell>
          <cell r="D11">
            <v>169.059</v>
          </cell>
          <cell r="E11">
            <v>111.02500000000001</v>
          </cell>
          <cell r="F11">
            <v>139.702</v>
          </cell>
          <cell r="G11">
            <v>1</v>
          </cell>
          <cell r="H11">
            <v>60</v>
          </cell>
          <cell r="I11">
            <v>108.95</v>
          </cell>
          <cell r="J11">
            <v>2.0750000000000028</v>
          </cell>
          <cell r="K11">
            <v>30</v>
          </cell>
          <cell r="L11">
            <v>0</v>
          </cell>
          <cell r="M11">
            <v>0</v>
          </cell>
          <cell r="S11">
            <v>22.205000000000002</v>
          </cell>
          <cell r="U11">
            <v>7.6425129475343381</v>
          </cell>
          <cell r="V11">
            <v>6.2914658860616974</v>
          </cell>
          <cell r="Y11">
            <v>25.138200000000001</v>
          </cell>
          <cell r="Z11">
            <v>26.0822</v>
          </cell>
          <cell r="AA11">
            <v>26.567599999999999</v>
          </cell>
          <cell r="AB11">
            <v>21.535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390.17200000000003</v>
          </cell>
          <cell r="D12">
            <v>907.84199999999998</v>
          </cell>
          <cell r="E12">
            <v>533.44100000000003</v>
          </cell>
          <cell r="F12">
            <v>589.26499999999999</v>
          </cell>
          <cell r="G12">
            <v>1</v>
          </cell>
          <cell r="H12">
            <v>60</v>
          </cell>
          <cell r="I12">
            <v>526.65</v>
          </cell>
          <cell r="J12">
            <v>6.7910000000000537</v>
          </cell>
          <cell r="K12">
            <v>100</v>
          </cell>
          <cell r="L12">
            <v>100</v>
          </cell>
          <cell r="M12">
            <v>0</v>
          </cell>
          <cell r="S12">
            <v>106.68820000000001</v>
          </cell>
          <cell r="T12">
            <v>100</v>
          </cell>
          <cell r="U12">
            <v>8.3351767112014254</v>
          </cell>
          <cell r="V12">
            <v>5.5232443700427973</v>
          </cell>
          <cell r="Y12">
            <v>123.61579999999999</v>
          </cell>
          <cell r="Z12">
            <v>101.8074</v>
          </cell>
          <cell r="AA12">
            <v>105.66279999999999</v>
          </cell>
          <cell r="AB12">
            <v>82.293999999999997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245</v>
          </cell>
          <cell r="D13">
            <v>826</v>
          </cell>
          <cell r="E13">
            <v>566</v>
          </cell>
          <cell r="F13">
            <v>495</v>
          </cell>
          <cell r="G13">
            <v>0.25</v>
          </cell>
          <cell r="H13">
            <v>120</v>
          </cell>
          <cell r="I13">
            <v>578</v>
          </cell>
          <cell r="J13">
            <v>-12</v>
          </cell>
          <cell r="K13">
            <v>120</v>
          </cell>
          <cell r="L13">
            <v>0</v>
          </cell>
          <cell r="M13">
            <v>200</v>
          </cell>
          <cell r="S13">
            <v>113.2</v>
          </cell>
          <cell r="U13">
            <v>7.1996466431095403</v>
          </cell>
          <cell r="V13">
            <v>4.372791519434629</v>
          </cell>
          <cell r="Y13">
            <v>110.2</v>
          </cell>
          <cell r="Z13">
            <v>83.2</v>
          </cell>
          <cell r="AA13">
            <v>112.6</v>
          </cell>
          <cell r="AB13">
            <v>153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68.674999999999997</v>
          </cell>
          <cell r="D14">
            <v>45.209000000000003</v>
          </cell>
          <cell r="E14">
            <v>76.31</v>
          </cell>
          <cell r="F14">
            <v>37.573999999999998</v>
          </cell>
          <cell r="G14">
            <v>1</v>
          </cell>
          <cell r="H14">
            <v>30</v>
          </cell>
          <cell r="I14">
            <v>76.099999999999994</v>
          </cell>
          <cell r="J14">
            <v>0.21000000000000796</v>
          </cell>
          <cell r="K14">
            <v>0</v>
          </cell>
          <cell r="L14">
            <v>0</v>
          </cell>
          <cell r="M14">
            <v>20</v>
          </cell>
          <cell r="S14">
            <v>15.262</v>
          </cell>
          <cell r="T14">
            <v>20</v>
          </cell>
          <cell r="U14">
            <v>5.082820076005766</v>
          </cell>
          <cell r="V14">
            <v>2.4619315948106406</v>
          </cell>
          <cell r="Y14">
            <v>10.8438</v>
          </cell>
          <cell r="Z14">
            <v>14.117599999999999</v>
          </cell>
          <cell r="AA14">
            <v>6.923</v>
          </cell>
          <cell r="AB14">
            <v>10.504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55.569000000000003</v>
          </cell>
          <cell r="D15">
            <v>36.11</v>
          </cell>
          <cell r="E15">
            <v>45.046999999999997</v>
          </cell>
          <cell r="F15">
            <v>46.631999999999998</v>
          </cell>
          <cell r="G15">
            <v>1</v>
          </cell>
          <cell r="H15">
            <v>30</v>
          </cell>
          <cell r="I15">
            <v>44.8</v>
          </cell>
          <cell r="J15">
            <v>0.24699999999999989</v>
          </cell>
          <cell r="K15">
            <v>0</v>
          </cell>
          <cell r="L15">
            <v>0</v>
          </cell>
          <cell r="M15">
            <v>20</v>
          </cell>
          <cell r="S15">
            <v>9.0093999999999994</v>
          </cell>
          <cell r="U15">
            <v>7.3958310209336924</v>
          </cell>
          <cell r="V15">
            <v>5.1759273647523703</v>
          </cell>
          <cell r="Y15">
            <v>10.116800000000001</v>
          </cell>
          <cell r="Z15">
            <v>11.712</v>
          </cell>
          <cell r="AA15">
            <v>7.1878000000000002</v>
          </cell>
          <cell r="AB15">
            <v>1.5169999999999999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308</v>
          </cell>
          <cell r="D16">
            <v>2441</v>
          </cell>
          <cell r="E16">
            <v>1025</v>
          </cell>
          <cell r="F16">
            <v>1696</v>
          </cell>
          <cell r="G16">
            <v>0.25</v>
          </cell>
          <cell r="H16">
            <v>120</v>
          </cell>
          <cell r="I16">
            <v>1046</v>
          </cell>
          <cell r="J16">
            <v>-21</v>
          </cell>
          <cell r="K16">
            <v>0</v>
          </cell>
          <cell r="L16">
            <v>0</v>
          </cell>
          <cell r="M16">
            <v>0</v>
          </cell>
          <cell r="S16">
            <v>205</v>
          </cell>
          <cell r="U16">
            <v>8.2731707317073173</v>
          </cell>
          <cell r="V16">
            <v>8.2731707317073173</v>
          </cell>
          <cell r="Y16">
            <v>185.2</v>
          </cell>
          <cell r="Z16">
            <v>164.8</v>
          </cell>
          <cell r="AA16">
            <v>242.6</v>
          </cell>
          <cell r="AB16">
            <v>213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752.61800000000005</v>
          </cell>
          <cell r="D17">
            <v>2552.598</v>
          </cell>
          <cell r="E17">
            <v>1151.924</v>
          </cell>
          <cell r="F17">
            <v>887.53399999999999</v>
          </cell>
          <cell r="G17">
            <v>1</v>
          </cell>
          <cell r="H17">
            <v>45</v>
          </cell>
          <cell r="I17">
            <v>1098.0999999999999</v>
          </cell>
          <cell r="J17">
            <v>53.824000000000069</v>
          </cell>
          <cell r="K17">
            <v>350</v>
          </cell>
          <cell r="L17">
            <v>100</v>
          </cell>
          <cell r="M17">
            <v>350</v>
          </cell>
          <cell r="S17">
            <v>230.38479999999998</v>
          </cell>
          <cell r="T17">
            <v>100</v>
          </cell>
          <cell r="U17">
            <v>7.7589059694910434</v>
          </cell>
          <cell r="V17">
            <v>3.8523982484955606</v>
          </cell>
          <cell r="Y17">
            <v>248.40180000000001</v>
          </cell>
          <cell r="Z17">
            <v>221.935</v>
          </cell>
          <cell r="AA17">
            <v>233.99799999999999</v>
          </cell>
          <cell r="AB17">
            <v>102.291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145</v>
          </cell>
          <cell r="D18">
            <v>586</v>
          </cell>
          <cell r="E18">
            <v>464</v>
          </cell>
          <cell r="F18">
            <v>251</v>
          </cell>
          <cell r="G18">
            <v>0.15</v>
          </cell>
          <cell r="H18">
            <v>60</v>
          </cell>
          <cell r="I18">
            <v>481</v>
          </cell>
          <cell r="J18">
            <v>-17</v>
          </cell>
          <cell r="K18">
            <v>120</v>
          </cell>
          <cell r="L18">
            <v>40</v>
          </cell>
          <cell r="M18">
            <v>120</v>
          </cell>
          <cell r="S18">
            <v>92.8</v>
          </cell>
          <cell r="T18">
            <v>120</v>
          </cell>
          <cell r="U18">
            <v>7.0150862068965516</v>
          </cell>
          <cell r="V18">
            <v>2.7047413793103448</v>
          </cell>
          <cell r="Y18">
            <v>77.599999999999994</v>
          </cell>
          <cell r="Z18">
            <v>70</v>
          </cell>
          <cell r="AA18">
            <v>85.2</v>
          </cell>
          <cell r="AB18">
            <v>122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1514</v>
          </cell>
          <cell r="D19">
            <v>3675</v>
          </cell>
          <cell r="E19">
            <v>3277</v>
          </cell>
          <cell r="F19">
            <v>1850</v>
          </cell>
          <cell r="G19">
            <v>0.12</v>
          </cell>
          <cell r="H19">
            <v>60</v>
          </cell>
          <cell r="I19">
            <v>3299</v>
          </cell>
          <cell r="J19">
            <v>-22</v>
          </cell>
          <cell r="K19">
            <v>800</v>
          </cell>
          <cell r="L19">
            <v>400</v>
          </cell>
          <cell r="M19">
            <v>1000</v>
          </cell>
          <cell r="S19">
            <v>655.4</v>
          </cell>
          <cell r="T19">
            <v>800</v>
          </cell>
          <cell r="U19">
            <v>7.4000610314311874</v>
          </cell>
          <cell r="V19">
            <v>2.8227036924015869</v>
          </cell>
          <cell r="Y19">
            <v>546.20000000000005</v>
          </cell>
          <cell r="Z19">
            <v>515.79999999999995</v>
          </cell>
          <cell r="AA19">
            <v>601.6</v>
          </cell>
          <cell r="AB19">
            <v>606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653</v>
          </cell>
          <cell r="D20">
            <v>1641</v>
          </cell>
          <cell r="E20">
            <v>951</v>
          </cell>
          <cell r="F20">
            <v>1321</v>
          </cell>
          <cell r="G20">
            <v>0.25</v>
          </cell>
          <cell r="H20">
            <v>120</v>
          </cell>
          <cell r="I20">
            <v>971</v>
          </cell>
          <cell r="J20">
            <v>-20</v>
          </cell>
          <cell r="K20">
            <v>0</v>
          </cell>
          <cell r="L20">
            <v>0</v>
          </cell>
          <cell r="M20">
            <v>400</v>
          </cell>
          <cell r="S20">
            <v>190.2</v>
          </cell>
          <cell r="U20">
            <v>9.0483701366982121</v>
          </cell>
          <cell r="V20">
            <v>6.9453207150368037</v>
          </cell>
          <cell r="Y20">
            <v>170.4</v>
          </cell>
          <cell r="Z20">
            <v>154.80000000000001</v>
          </cell>
          <cell r="AA20">
            <v>189.4</v>
          </cell>
          <cell r="AB20">
            <v>249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82.989000000000004</v>
          </cell>
          <cell r="D21">
            <v>103.38200000000001</v>
          </cell>
          <cell r="E21">
            <v>91.825000000000003</v>
          </cell>
          <cell r="F21">
            <v>93.534000000000006</v>
          </cell>
          <cell r="G21">
            <v>1</v>
          </cell>
          <cell r="H21">
            <v>120</v>
          </cell>
          <cell r="I21">
            <v>90.3</v>
          </cell>
          <cell r="J21">
            <v>1.5250000000000057</v>
          </cell>
          <cell r="K21">
            <v>0</v>
          </cell>
          <cell r="L21">
            <v>0</v>
          </cell>
          <cell r="M21">
            <v>50</v>
          </cell>
          <cell r="S21">
            <v>18.365000000000002</v>
          </cell>
          <cell r="U21">
            <v>7.8156275524094729</v>
          </cell>
          <cell r="V21">
            <v>5.0930574462292402</v>
          </cell>
          <cell r="Y21">
            <v>16.800999999999998</v>
          </cell>
          <cell r="Z21">
            <v>12.7232</v>
          </cell>
          <cell r="AA21">
            <v>10.9526</v>
          </cell>
          <cell r="AB21">
            <v>32.781999999999996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237.53100000000001</v>
          </cell>
          <cell r="D22">
            <v>355.30799999999999</v>
          </cell>
          <cell r="E22">
            <v>300.77100000000002</v>
          </cell>
          <cell r="F22">
            <v>289.35500000000002</v>
          </cell>
          <cell r="G22">
            <v>1</v>
          </cell>
          <cell r="H22">
            <v>60</v>
          </cell>
          <cell r="I22">
            <v>290.8</v>
          </cell>
          <cell r="J22">
            <v>9.9710000000000036</v>
          </cell>
          <cell r="K22">
            <v>0</v>
          </cell>
          <cell r="L22">
            <v>50</v>
          </cell>
          <cell r="M22">
            <v>100</v>
          </cell>
          <cell r="S22">
            <v>60.154200000000003</v>
          </cell>
          <cell r="U22">
            <v>7.3038125351180794</v>
          </cell>
          <cell r="V22">
            <v>4.8102210651957806</v>
          </cell>
          <cell r="Y22">
            <v>59.964999999999996</v>
          </cell>
          <cell r="Z22">
            <v>50.684800000000003</v>
          </cell>
          <cell r="AA22">
            <v>54.325400000000002</v>
          </cell>
          <cell r="AB22">
            <v>55.145000000000003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915</v>
          </cell>
          <cell r="D23">
            <v>2035</v>
          </cell>
          <cell r="E23">
            <v>1466</v>
          </cell>
          <cell r="F23">
            <v>1461</v>
          </cell>
          <cell r="G23">
            <v>0.22</v>
          </cell>
          <cell r="H23">
            <v>120</v>
          </cell>
          <cell r="I23">
            <v>1483</v>
          </cell>
          <cell r="J23">
            <v>-17</v>
          </cell>
          <cell r="K23">
            <v>0</v>
          </cell>
          <cell r="L23">
            <v>400</v>
          </cell>
          <cell r="M23">
            <v>400</v>
          </cell>
          <cell r="S23">
            <v>293.2</v>
          </cell>
          <cell r="U23">
            <v>7.7114597544338341</v>
          </cell>
          <cell r="V23">
            <v>4.9829467939972716</v>
          </cell>
          <cell r="Y23">
            <v>295.60000000000002</v>
          </cell>
          <cell r="Z23">
            <v>239.4</v>
          </cell>
          <cell r="AA23">
            <v>269.2</v>
          </cell>
          <cell r="AB23">
            <v>289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1339</v>
          </cell>
          <cell r="D24">
            <v>1330</v>
          </cell>
          <cell r="E24">
            <v>1628</v>
          </cell>
          <cell r="F24">
            <v>1033</v>
          </cell>
          <cell r="G24">
            <v>0.4</v>
          </cell>
          <cell r="H24" t="e">
            <v>#N/A</v>
          </cell>
          <cell r="I24">
            <v>1632</v>
          </cell>
          <cell r="J24">
            <v>-4</v>
          </cell>
          <cell r="K24">
            <v>320</v>
          </cell>
          <cell r="L24">
            <v>400</v>
          </cell>
          <cell r="M24">
            <v>600</v>
          </cell>
          <cell r="S24">
            <v>325.60000000000002</v>
          </cell>
          <cell r="U24">
            <v>7.2266584766584758</v>
          </cell>
          <cell r="V24">
            <v>3.1726044226044223</v>
          </cell>
          <cell r="Y24">
            <v>372.6</v>
          </cell>
          <cell r="Z24">
            <v>321.2</v>
          </cell>
          <cell r="AA24">
            <v>281.2</v>
          </cell>
          <cell r="AB24">
            <v>61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</v>
          </cell>
          <cell r="D25">
            <v>128</v>
          </cell>
          <cell r="E25">
            <v>17</v>
          </cell>
          <cell r="F25">
            <v>10</v>
          </cell>
          <cell r="G25">
            <v>0.09</v>
          </cell>
          <cell r="H25" t="e">
            <v>#N/A</v>
          </cell>
          <cell r="I25">
            <v>281</v>
          </cell>
          <cell r="J25">
            <v>-264</v>
          </cell>
          <cell r="K25">
            <v>80</v>
          </cell>
          <cell r="L25">
            <v>80</v>
          </cell>
          <cell r="M25">
            <v>120</v>
          </cell>
          <cell r="S25">
            <v>3.4</v>
          </cell>
          <cell r="T25">
            <v>80</v>
          </cell>
          <cell r="U25">
            <v>108.82352941176471</v>
          </cell>
          <cell r="V25">
            <v>2.9411764705882355</v>
          </cell>
          <cell r="Y25">
            <v>84.2</v>
          </cell>
          <cell r="Z25">
            <v>90</v>
          </cell>
          <cell r="AA25">
            <v>66.400000000000006</v>
          </cell>
          <cell r="AB25">
            <v>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317</v>
          </cell>
          <cell r="D26">
            <v>558</v>
          </cell>
          <cell r="E26">
            <v>525</v>
          </cell>
          <cell r="F26">
            <v>347</v>
          </cell>
          <cell r="G26">
            <v>0.09</v>
          </cell>
          <cell r="H26">
            <v>45</v>
          </cell>
          <cell r="I26">
            <v>527</v>
          </cell>
          <cell r="J26">
            <v>-2</v>
          </cell>
          <cell r="K26">
            <v>200</v>
          </cell>
          <cell r="L26">
            <v>80</v>
          </cell>
          <cell r="M26">
            <v>120</v>
          </cell>
          <cell r="S26">
            <v>105</v>
          </cell>
          <cell r="U26">
            <v>7.1142857142857139</v>
          </cell>
          <cell r="V26">
            <v>3.3047619047619046</v>
          </cell>
          <cell r="Y26">
            <v>107.6</v>
          </cell>
          <cell r="Z26">
            <v>101.4</v>
          </cell>
          <cell r="AA26">
            <v>104.6</v>
          </cell>
          <cell r="AB26">
            <v>100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140</v>
          </cell>
          <cell r="D27">
            <v>52</v>
          </cell>
          <cell r="E27">
            <v>126</v>
          </cell>
          <cell r="F27">
            <v>62</v>
          </cell>
          <cell r="G27">
            <v>0.4</v>
          </cell>
          <cell r="H27">
            <v>60</v>
          </cell>
          <cell r="I27">
            <v>129</v>
          </cell>
          <cell r="J27">
            <v>-3</v>
          </cell>
          <cell r="K27">
            <v>40</v>
          </cell>
          <cell r="L27">
            <v>40</v>
          </cell>
          <cell r="M27">
            <v>0</v>
          </cell>
          <cell r="S27">
            <v>25.2</v>
          </cell>
          <cell r="T27">
            <v>40</v>
          </cell>
          <cell r="U27">
            <v>7.2222222222222223</v>
          </cell>
          <cell r="V27">
            <v>2.4603174603174605</v>
          </cell>
          <cell r="Y27">
            <v>25.2</v>
          </cell>
          <cell r="Z27">
            <v>27.8</v>
          </cell>
          <cell r="AA27">
            <v>21.8</v>
          </cell>
          <cell r="AB27">
            <v>23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349</v>
          </cell>
          <cell r="D28">
            <v>2293</v>
          </cell>
          <cell r="E28">
            <v>1396</v>
          </cell>
          <cell r="F28">
            <v>969</v>
          </cell>
          <cell r="G28">
            <v>0.4</v>
          </cell>
          <cell r="H28">
            <v>60</v>
          </cell>
          <cell r="I28">
            <v>1469</v>
          </cell>
          <cell r="J28">
            <v>-73</v>
          </cell>
          <cell r="K28">
            <v>200</v>
          </cell>
          <cell r="L28">
            <v>280</v>
          </cell>
          <cell r="M28">
            <v>400</v>
          </cell>
          <cell r="S28">
            <v>279.2</v>
          </cell>
          <cell r="T28">
            <v>400</v>
          </cell>
          <cell r="U28">
            <v>8.0551575931232087</v>
          </cell>
          <cell r="V28">
            <v>3.4706303724928369</v>
          </cell>
          <cell r="Y28">
            <v>95.8</v>
          </cell>
          <cell r="Z28">
            <v>102.8</v>
          </cell>
          <cell r="AA28">
            <v>212.6</v>
          </cell>
          <cell r="AB28">
            <v>348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261</v>
          </cell>
          <cell r="D29">
            <v>693</v>
          </cell>
          <cell r="E29">
            <v>587</v>
          </cell>
          <cell r="F29">
            <v>358</v>
          </cell>
          <cell r="G29">
            <v>0.15</v>
          </cell>
          <cell r="H29" t="e">
            <v>#N/A</v>
          </cell>
          <cell r="I29">
            <v>595</v>
          </cell>
          <cell r="J29">
            <v>-8</v>
          </cell>
          <cell r="K29">
            <v>160</v>
          </cell>
          <cell r="L29">
            <v>80</v>
          </cell>
          <cell r="M29">
            <v>160</v>
          </cell>
          <cell r="S29">
            <v>117.4</v>
          </cell>
          <cell r="T29">
            <v>80</v>
          </cell>
          <cell r="U29">
            <v>7.1379897785349229</v>
          </cell>
          <cell r="V29">
            <v>3.049403747870528</v>
          </cell>
          <cell r="Y29">
            <v>87</v>
          </cell>
          <cell r="Z29">
            <v>90.4</v>
          </cell>
          <cell r="AA29">
            <v>105</v>
          </cell>
          <cell r="AB29">
            <v>132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387.18299999999999</v>
          </cell>
          <cell r="D30">
            <v>488.38200000000001</v>
          </cell>
          <cell r="E30">
            <v>586.44000000000005</v>
          </cell>
          <cell r="F30">
            <v>276.50900000000001</v>
          </cell>
          <cell r="G30">
            <v>1</v>
          </cell>
          <cell r="H30">
            <v>45</v>
          </cell>
          <cell r="I30">
            <v>575.29999999999995</v>
          </cell>
          <cell r="J30">
            <v>11.1400000000001</v>
          </cell>
          <cell r="K30">
            <v>150</v>
          </cell>
          <cell r="L30">
            <v>80</v>
          </cell>
          <cell r="M30">
            <v>200</v>
          </cell>
          <cell r="S30">
            <v>117.28800000000001</v>
          </cell>
          <cell r="T30">
            <v>120</v>
          </cell>
          <cell r="U30">
            <v>7.0468334356455902</v>
          </cell>
          <cell r="V30">
            <v>2.3575216560943999</v>
          </cell>
          <cell r="Y30">
            <v>121.92159999999998</v>
          </cell>
          <cell r="Z30">
            <v>106.99380000000001</v>
          </cell>
          <cell r="AA30">
            <v>101.67859999999999</v>
          </cell>
          <cell r="AB30">
            <v>161.505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</v>
          </cell>
          <cell r="D31">
            <v>209</v>
          </cell>
          <cell r="E31">
            <v>121</v>
          </cell>
          <cell r="F31">
            <v>88</v>
          </cell>
          <cell r="G31">
            <v>0.4</v>
          </cell>
          <cell r="H31">
            <v>60</v>
          </cell>
          <cell r="I31">
            <v>121</v>
          </cell>
          <cell r="J31">
            <v>0</v>
          </cell>
          <cell r="K31">
            <v>40</v>
          </cell>
          <cell r="L31">
            <v>0</v>
          </cell>
          <cell r="M31">
            <v>0</v>
          </cell>
          <cell r="S31">
            <v>24.2</v>
          </cell>
          <cell r="T31">
            <v>40</v>
          </cell>
          <cell r="U31">
            <v>6.9421487603305785</v>
          </cell>
          <cell r="V31">
            <v>3.6363636363636367</v>
          </cell>
          <cell r="Y31">
            <v>17.399999999999999</v>
          </cell>
          <cell r="Z31">
            <v>12.6</v>
          </cell>
          <cell r="AA31">
            <v>19.8</v>
          </cell>
          <cell r="AB31">
            <v>37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1825</v>
          </cell>
          <cell r="D32">
            <v>1439</v>
          </cell>
          <cell r="E32">
            <v>1931</v>
          </cell>
          <cell r="F32">
            <v>1324</v>
          </cell>
          <cell r="G32">
            <v>0.4</v>
          </cell>
          <cell r="H32">
            <v>60</v>
          </cell>
          <cell r="I32">
            <v>1937</v>
          </cell>
          <cell r="J32">
            <v>-6</v>
          </cell>
          <cell r="K32">
            <v>600</v>
          </cell>
          <cell r="L32">
            <v>400</v>
          </cell>
          <cell r="M32">
            <v>200</v>
          </cell>
          <cell r="S32">
            <v>386.2</v>
          </cell>
          <cell r="T32">
            <v>400</v>
          </cell>
          <cell r="U32">
            <v>7.5712066286897981</v>
          </cell>
          <cell r="V32">
            <v>3.4282755049197307</v>
          </cell>
          <cell r="Y32">
            <v>462.2</v>
          </cell>
          <cell r="Z32">
            <v>455.8</v>
          </cell>
          <cell r="AA32">
            <v>383.6</v>
          </cell>
          <cell r="AB32">
            <v>497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3985</v>
          </cell>
          <cell r="D33">
            <v>4498</v>
          </cell>
          <cell r="E33">
            <v>5061</v>
          </cell>
          <cell r="F33">
            <v>3370</v>
          </cell>
          <cell r="G33">
            <v>0.4</v>
          </cell>
          <cell r="H33">
            <v>60</v>
          </cell>
          <cell r="I33">
            <v>5104</v>
          </cell>
          <cell r="J33">
            <v>-43</v>
          </cell>
          <cell r="K33">
            <v>600</v>
          </cell>
          <cell r="L33">
            <v>1200</v>
          </cell>
          <cell r="M33">
            <v>1800</v>
          </cell>
          <cell r="S33">
            <v>1012.2</v>
          </cell>
          <cell r="T33">
            <v>400</v>
          </cell>
          <cell r="U33">
            <v>7.2811697293025093</v>
          </cell>
          <cell r="V33">
            <v>3.3293815451491797</v>
          </cell>
          <cell r="Y33">
            <v>875.4</v>
          </cell>
          <cell r="Z33">
            <v>922</v>
          </cell>
          <cell r="AA33">
            <v>867.2</v>
          </cell>
          <cell r="AB33">
            <v>763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300</v>
          </cell>
          <cell r="D34">
            <v>287</v>
          </cell>
          <cell r="E34">
            <v>325</v>
          </cell>
          <cell r="F34">
            <v>260</v>
          </cell>
          <cell r="G34">
            <v>0.5</v>
          </cell>
          <cell r="H34" t="e">
            <v>#N/A</v>
          </cell>
          <cell r="I34">
            <v>327</v>
          </cell>
          <cell r="J34">
            <v>-2</v>
          </cell>
          <cell r="K34">
            <v>80</v>
          </cell>
          <cell r="L34">
            <v>40</v>
          </cell>
          <cell r="M34">
            <v>80</v>
          </cell>
          <cell r="S34">
            <v>65</v>
          </cell>
          <cell r="U34">
            <v>7.0769230769230766</v>
          </cell>
          <cell r="V34">
            <v>4</v>
          </cell>
          <cell r="Y34">
            <v>74.400000000000006</v>
          </cell>
          <cell r="Z34">
            <v>72.2</v>
          </cell>
          <cell r="AA34">
            <v>64.599999999999994</v>
          </cell>
          <cell r="AB34">
            <v>80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2055</v>
          </cell>
          <cell r="D35">
            <v>909</v>
          </cell>
          <cell r="E35">
            <v>1368</v>
          </cell>
          <cell r="F35">
            <v>1583</v>
          </cell>
          <cell r="G35">
            <v>0.4</v>
          </cell>
          <cell r="H35">
            <v>60</v>
          </cell>
          <cell r="I35">
            <v>1373</v>
          </cell>
          <cell r="J35">
            <v>-5</v>
          </cell>
          <cell r="K35">
            <v>200</v>
          </cell>
          <cell r="L35">
            <v>400</v>
          </cell>
          <cell r="M35">
            <v>0</v>
          </cell>
          <cell r="S35">
            <v>273.60000000000002</v>
          </cell>
          <cell r="U35">
            <v>7.9788011695906427</v>
          </cell>
          <cell r="V35">
            <v>5.7858187134502916</v>
          </cell>
          <cell r="Y35">
            <v>482.2</v>
          </cell>
          <cell r="Z35">
            <v>392.8</v>
          </cell>
          <cell r="AA35">
            <v>310.8</v>
          </cell>
          <cell r="AB35">
            <v>229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3130</v>
          </cell>
          <cell r="D36">
            <v>4924</v>
          </cell>
          <cell r="E36">
            <v>4752</v>
          </cell>
          <cell r="F36">
            <v>3215</v>
          </cell>
          <cell r="G36">
            <v>0.4</v>
          </cell>
          <cell r="H36">
            <v>60</v>
          </cell>
          <cell r="I36">
            <v>4819</v>
          </cell>
          <cell r="J36">
            <v>-67</v>
          </cell>
          <cell r="K36">
            <v>600</v>
          </cell>
          <cell r="L36">
            <v>1200</v>
          </cell>
          <cell r="M36">
            <v>1400</v>
          </cell>
          <cell r="S36">
            <v>950.4</v>
          </cell>
          <cell r="T36">
            <v>600</v>
          </cell>
          <cell r="U36">
            <v>7.3811026936026938</v>
          </cell>
          <cell r="V36">
            <v>3.3827861952861955</v>
          </cell>
          <cell r="Y36">
            <v>827.8</v>
          </cell>
          <cell r="Z36">
            <v>844.8</v>
          </cell>
          <cell r="AA36">
            <v>822.8</v>
          </cell>
          <cell r="AB36">
            <v>776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131</v>
          </cell>
          <cell r="D37">
            <v>358</v>
          </cell>
          <cell r="E37">
            <v>238</v>
          </cell>
          <cell r="F37">
            <v>236</v>
          </cell>
          <cell r="G37">
            <v>0.1</v>
          </cell>
          <cell r="H37" t="e">
            <v>#N/A</v>
          </cell>
          <cell r="I37">
            <v>250</v>
          </cell>
          <cell r="J37">
            <v>-12</v>
          </cell>
          <cell r="K37">
            <v>80</v>
          </cell>
          <cell r="L37">
            <v>0</v>
          </cell>
          <cell r="M37">
            <v>40</v>
          </cell>
          <cell r="S37">
            <v>47.6</v>
          </cell>
          <cell r="U37">
            <v>7.4789915966386555</v>
          </cell>
          <cell r="V37">
            <v>4.9579831932773111</v>
          </cell>
          <cell r="Y37">
            <v>62.6</v>
          </cell>
          <cell r="Z37">
            <v>42.6</v>
          </cell>
          <cell r="AA37">
            <v>54</v>
          </cell>
          <cell r="AB37">
            <v>57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1162</v>
          </cell>
          <cell r="D38">
            <v>3305</v>
          </cell>
          <cell r="E38">
            <v>2928</v>
          </cell>
          <cell r="F38">
            <v>1518</v>
          </cell>
          <cell r="G38">
            <v>0.1</v>
          </cell>
          <cell r="H38">
            <v>60</v>
          </cell>
          <cell r="I38">
            <v>2930</v>
          </cell>
          <cell r="J38">
            <v>-2</v>
          </cell>
          <cell r="K38">
            <v>700</v>
          </cell>
          <cell r="L38">
            <v>280</v>
          </cell>
          <cell r="M38">
            <v>980</v>
          </cell>
          <cell r="S38">
            <v>585.6</v>
          </cell>
          <cell r="T38">
            <v>700</v>
          </cell>
          <cell r="U38">
            <v>7.1345628415300544</v>
          </cell>
          <cell r="V38">
            <v>2.5922131147540983</v>
          </cell>
          <cell r="Y38">
            <v>480</v>
          </cell>
          <cell r="Z38">
            <v>437.4</v>
          </cell>
          <cell r="AA38">
            <v>516.6</v>
          </cell>
          <cell r="AB38">
            <v>695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1100</v>
          </cell>
          <cell r="D39">
            <v>3036</v>
          </cell>
          <cell r="E39">
            <v>2549</v>
          </cell>
          <cell r="F39">
            <v>1552</v>
          </cell>
          <cell r="G39">
            <v>0.1</v>
          </cell>
          <cell r="H39">
            <v>60</v>
          </cell>
          <cell r="I39">
            <v>2586</v>
          </cell>
          <cell r="J39">
            <v>-37</v>
          </cell>
          <cell r="K39">
            <v>700</v>
          </cell>
          <cell r="L39">
            <v>140</v>
          </cell>
          <cell r="M39">
            <v>700</v>
          </cell>
          <cell r="S39">
            <v>509.8</v>
          </cell>
          <cell r="T39">
            <v>700</v>
          </cell>
          <cell r="U39">
            <v>7.438211063162024</v>
          </cell>
          <cell r="V39">
            <v>3.0443311102393094</v>
          </cell>
          <cell r="Y39">
            <v>417.6</v>
          </cell>
          <cell r="Z39">
            <v>390.6</v>
          </cell>
          <cell r="AA39">
            <v>460.4</v>
          </cell>
          <cell r="AB39">
            <v>581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374</v>
          </cell>
          <cell r="D40">
            <v>948</v>
          </cell>
          <cell r="E40">
            <v>947</v>
          </cell>
          <cell r="F40">
            <v>363</v>
          </cell>
          <cell r="G40">
            <v>0.1</v>
          </cell>
          <cell r="H40" t="e">
            <v>#N/A</v>
          </cell>
          <cell r="I40">
            <v>961</v>
          </cell>
          <cell r="J40">
            <v>-14</v>
          </cell>
          <cell r="K40">
            <v>240</v>
          </cell>
          <cell r="L40">
            <v>80</v>
          </cell>
          <cell r="M40">
            <v>480</v>
          </cell>
          <cell r="S40">
            <v>189.4</v>
          </cell>
          <cell r="T40">
            <v>200</v>
          </cell>
          <cell r="U40">
            <v>7.1964097148891231</v>
          </cell>
          <cell r="V40">
            <v>1.9165786694825766</v>
          </cell>
          <cell r="Y40">
            <v>157</v>
          </cell>
          <cell r="Z40">
            <v>151.80000000000001</v>
          </cell>
          <cell r="AA40">
            <v>159.80000000000001</v>
          </cell>
          <cell r="AB40">
            <v>211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27.574999999999999</v>
          </cell>
          <cell r="D41">
            <v>59.981999999999999</v>
          </cell>
          <cell r="E41">
            <v>78.051000000000002</v>
          </cell>
          <cell r="F41">
            <v>9.5060000000000002</v>
          </cell>
          <cell r="G41">
            <v>1</v>
          </cell>
          <cell r="H41">
            <v>45</v>
          </cell>
          <cell r="I41">
            <v>83</v>
          </cell>
          <cell r="J41">
            <v>-4.9489999999999981</v>
          </cell>
          <cell r="K41">
            <v>20</v>
          </cell>
          <cell r="L41">
            <v>10</v>
          </cell>
          <cell r="M41">
            <v>40</v>
          </cell>
          <cell r="S41">
            <v>15.610200000000001</v>
          </cell>
          <cell r="T41">
            <v>30</v>
          </cell>
          <cell r="U41">
            <v>7.0150286351231887</v>
          </cell>
          <cell r="V41">
            <v>0.60896080767703165</v>
          </cell>
          <cell r="Y41">
            <v>12.576600000000001</v>
          </cell>
          <cell r="Z41">
            <v>9.8591999999999995</v>
          </cell>
          <cell r="AA41">
            <v>11.321</v>
          </cell>
          <cell r="AB41">
            <v>13.172000000000001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40</v>
          </cell>
          <cell r="E42">
            <v>38</v>
          </cell>
          <cell r="F42">
            <v>2</v>
          </cell>
          <cell r="G42">
            <v>0</v>
          </cell>
          <cell r="H42" t="e">
            <v>#N/A</v>
          </cell>
          <cell r="I42">
            <v>41</v>
          </cell>
          <cell r="J42">
            <v>-3</v>
          </cell>
          <cell r="K42">
            <v>0</v>
          </cell>
          <cell r="L42">
            <v>0</v>
          </cell>
          <cell r="M42">
            <v>0</v>
          </cell>
          <cell r="S42">
            <v>7.6</v>
          </cell>
          <cell r="U42">
            <v>0.26315789473684209</v>
          </cell>
          <cell r="V42">
            <v>0.26315789473684209</v>
          </cell>
          <cell r="Y42">
            <v>0</v>
          </cell>
          <cell r="Z42">
            <v>0</v>
          </cell>
          <cell r="AA42">
            <v>7.8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188</v>
          </cell>
          <cell r="D43">
            <v>406</v>
          </cell>
          <cell r="E43">
            <v>356</v>
          </cell>
          <cell r="F43">
            <v>225</v>
          </cell>
          <cell r="G43">
            <v>0.3</v>
          </cell>
          <cell r="H43">
            <v>45</v>
          </cell>
          <cell r="I43">
            <v>368</v>
          </cell>
          <cell r="J43">
            <v>-12</v>
          </cell>
          <cell r="K43">
            <v>120</v>
          </cell>
          <cell r="L43">
            <v>30</v>
          </cell>
          <cell r="M43">
            <v>120</v>
          </cell>
          <cell r="S43">
            <v>71.2</v>
          </cell>
          <cell r="T43">
            <v>30</v>
          </cell>
          <cell r="U43">
            <v>7.3735955056179776</v>
          </cell>
          <cell r="V43">
            <v>3.1601123595505616</v>
          </cell>
          <cell r="Y43">
            <v>55.8</v>
          </cell>
          <cell r="Z43">
            <v>60.8</v>
          </cell>
          <cell r="AA43">
            <v>67</v>
          </cell>
          <cell r="AB43">
            <v>71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356.774</v>
          </cell>
          <cell r="D44">
            <v>391.798</v>
          </cell>
          <cell r="E44">
            <v>459.678</v>
          </cell>
          <cell r="F44">
            <v>280.608</v>
          </cell>
          <cell r="G44">
            <v>1</v>
          </cell>
          <cell r="H44">
            <v>45</v>
          </cell>
          <cell r="I44">
            <v>452.26499999999999</v>
          </cell>
          <cell r="J44">
            <v>7.4130000000000109</v>
          </cell>
          <cell r="K44">
            <v>150</v>
          </cell>
          <cell r="L44">
            <v>50</v>
          </cell>
          <cell r="M44">
            <v>100</v>
          </cell>
          <cell r="S44">
            <v>91.935599999999994</v>
          </cell>
          <cell r="T44">
            <v>90</v>
          </cell>
          <cell r="U44">
            <v>7.2943234176967353</v>
          </cell>
          <cell r="V44">
            <v>3.0522235129808259</v>
          </cell>
          <cell r="Y44">
            <v>95.948599999999999</v>
          </cell>
          <cell r="Z44">
            <v>96.9392</v>
          </cell>
          <cell r="AA44">
            <v>84.557000000000002</v>
          </cell>
          <cell r="AB44">
            <v>110.31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52</v>
          </cell>
          <cell r="D45">
            <v>95</v>
          </cell>
          <cell r="E45">
            <v>60</v>
          </cell>
          <cell r="F45">
            <v>79</v>
          </cell>
          <cell r="G45">
            <v>0.4</v>
          </cell>
          <cell r="H45" t="e">
            <v>#N/A</v>
          </cell>
          <cell r="I45">
            <v>67</v>
          </cell>
          <cell r="J45">
            <v>-7</v>
          </cell>
          <cell r="K45">
            <v>40</v>
          </cell>
          <cell r="L45">
            <v>0</v>
          </cell>
          <cell r="M45">
            <v>0</v>
          </cell>
          <cell r="S45">
            <v>12</v>
          </cell>
          <cell r="U45">
            <v>9.9166666666666661</v>
          </cell>
          <cell r="V45">
            <v>6.583333333333333</v>
          </cell>
          <cell r="Y45">
            <v>11.8</v>
          </cell>
          <cell r="Z45">
            <v>13.6</v>
          </cell>
          <cell r="AA45">
            <v>15.4</v>
          </cell>
          <cell r="AB45">
            <v>18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107</v>
          </cell>
          <cell r="D46">
            <v>360</v>
          </cell>
          <cell r="E46">
            <v>240</v>
          </cell>
          <cell r="F46">
            <v>227</v>
          </cell>
          <cell r="G46">
            <v>0.09</v>
          </cell>
          <cell r="H46">
            <v>45</v>
          </cell>
          <cell r="I46">
            <v>816</v>
          </cell>
          <cell r="J46">
            <v>-576</v>
          </cell>
          <cell r="K46">
            <v>120</v>
          </cell>
          <cell r="L46">
            <v>80</v>
          </cell>
          <cell r="M46">
            <v>120</v>
          </cell>
          <cell r="S46">
            <v>48</v>
          </cell>
          <cell r="U46">
            <v>11.395833333333334</v>
          </cell>
          <cell r="V46">
            <v>4.729166666666667</v>
          </cell>
          <cell r="Y46">
            <v>32.200000000000003</v>
          </cell>
          <cell r="Z46">
            <v>32.799999999999997</v>
          </cell>
          <cell r="AA46">
            <v>49.8</v>
          </cell>
          <cell r="AB46">
            <v>31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86</v>
          </cell>
          <cell r="D47">
            <v>69</v>
          </cell>
          <cell r="E47">
            <v>95</v>
          </cell>
          <cell r="F47">
            <v>56</v>
          </cell>
          <cell r="G47">
            <v>0.4</v>
          </cell>
          <cell r="H47" t="e">
            <v>#N/A</v>
          </cell>
          <cell r="I47">
            <v>91</v>
          </cell>
          <cell r="J47">
            <v>4</v>
          </cell>
          <cell r="K47">
            <v>20</v>
          </cell>
          <cell r="L47">
            <v>0</v>
          </cell>
          <cell r="M47">
            <v>40</v>
          </cell>
          <cell r="S47">
            <v>19</v>
          </cell>
          <cell r="T47">
            <v>40</v>
          </cell>
          <cell r="U47">
            <v>8.2105263157894743</v>
          </cell>
          <cell r="V47">
            <v>2.9473684210526314</v>
          </cell>
          <cell r="Y47">
            <v>17.2</v>
          </cell>
          <cell r="Z47">
            <v>17.8</v>
          </cell>
          <cell r="AA47">
            <v>16.600000000000001</v>
          </cell>
          <cell r="AB47">
            <v>36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2026</v>
          </cell>
          <cell r="D48">
            <v>2876</v>
          </cell>
          <cell r="E48">
            <v>2955</v>
          </cell>
          <cell r="F48">
            <v>2208</v>
          </cell>
          <cell r="G48">
            <v>0.3</v>
          </cell>
          <cell r="H48" t="e">
            <v>#N/A</v>
          </cell>
          <cell r="I48">
            <v>2845</v>
          </cell>
          <cell r="J48">
            <v>110</v>
          </cell>
          <cell r="K48">
            <v>840</v>
          </cell>
          <cell r="L48">
            <v>480</v>
          </cell>
          <cell r="M48">
            <v>720</v>
          </cell>
          <cell r="S48">
            <v>591</v>
          </cell>
          <cell r="U48">
            <v>7.187817258883249</v>
          </cell>
          <cell r="V48">
            <v>3.7360406091370559</v>
          </cell>
          <cell r="Y48">
            <v>624.79999999999995</v>
          </cell>
          <cell r="Z48">
            <v>615.20000000000005</v>
          </cell>
          <cell r="AA48">
            <v>566.4</v>
          </cell>
          <cell r="AB48">
            <v>372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4163</v>
          </cell>
          <cell r="D49">
            <v>4750</v>
          </cell>
          <cell r="E49">
            <v>5356</v>
          </cell>
          <cell r="F49">
            <v>3443</v>
          </cell>
          <cell r="G49">
            <v>0.35</v>
          </cell>
          <cell r="H49">
            <v>45</v>
          </cell>
          <cell r="I49">
            <v>5435</v>
          </cell>
          <cell r="J49">
            <v>-79</v>
          </cell>
          <cell r="K49">
            <v>1200</v>
          </cell>
          <cell r="L49">
            <v>1200</v>
          </cell>
          <cell r="M49">
            <v>1200</v>
          </cell>
          <cell r="S49">
            <v>1071.2</v>
          </cell>
          <cell r="T49">
            <v>800</v>
          </cell>
          <cell r="U49">
            <v>7.3216952949962657</v>
          </cell>
          <cell r="V49">
            <v>3.2141523525018671</v>
          </cell>
          <cell r="Y49">
            <v>1016.6</v>
          </cell>
          <cell r="Z49">
            <v>1097.4000000000001</v>
          </cell>
          <cell r="AA49">
            <v>990.8</v>
          </cell>
          <cell r="AB49">
            <v>982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2042</v>
          </cell>
          <cell r="D50">
            <v>2145</v>
          </cell>
          <cell r="E50">
            <v>2433</v>
          </cell>
          <cell r="F50">
            <v>1675</v>
          </cell>
          <cell r="G50">
            <v>0.41</v>
          </cell>
          <cell r="H50">
            <v>45</v>
          </cell>
          <cell r="I50">
            <v>2483</v>
          </cell>
          <cell r="J50">
            <v>-50</v>
          </cell>
          <cell r="K50">
            <v>640</v>
          </cell>
          <cell r="L50">
            <v>480</v>
          </cell>
          <cell r="M50">
            <v>600</v>
          </cell>
          <cell r="S50">
            <v>486.6</v>
          </cell>
          <cell r="T50">
            <v>120</v>
          </cell>
          <cell r="U50">
            <v>7.2235922729140976</v>
          </cell>
          <cell r="V50">
            <v>3.4422523633374431</v>
          </cell>
          <cell r="Y50">
            <v>513</v>
          </cell>
          <cell r="Z50">
            <v>536.79999999999995</v>
          </cell>
          <cell r="AA50">
            <v>461.8</v>
          </cell>
          <cell r="AB50">
            <v>360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599</v>
          </cell>
          <cell r="D51">
            <v>774</v>
          </cell>
          <cell r="E51">
            <v>946</v>
          </cell>
          <cell r="F51">
            <v>410</v>
          </cell>
          <cell r="G51">
            <v>0.41</v>
          </cell>
          <cell r="H51" t="e">
            <v>#N/A</v>
          </cell>
          <cell r="I51">
            <v>961</v>
          </cell>
          <cell r="J51">
            <v>-15</v>
          </cell>
          <cell r="K51">
            <v>240</v>
          </cell>
          <cell r="L51">
            <v>80</v>
          </cell>
          <cell r="M51">
            <v>360</v>
          </cell>
          <cell r="S51">
            <v>189.2</v>
          </cell>
          <cell r="T51">
            <v>240</v>
          </cell>
          <cell r="U51">
            <v>7.0295983086680769</v>
          </cell>
          <cell r="V51">
            <v>2.1670190274841441</v>
          </cell>
          <cell r="Y51">
            <v>158.19999999999999</v>
          </cell>
          <cell r="Z51">
            <v>169.8</v>
          </cell>
          <cell r="AA51">
            <v>158.4</v>
          </cell>
          <cell r="AB51">
            <v>301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415</v>
          </cell>
          <cell r="D52">
            <v>719</v>
          </cell>
          <cell r="E52">
            <v>652</v>
          </cell>
          <cell r="F52">
            <v>475</v>
          </cell>
          <cell r="G52">
            <v>0.36</v>
          </cell>
          <cell r="H52" t="e">
            <v>#N/A</v>
          </cell>
          <cell r="I52">
            <v>655</v>
          </cell>
          <cell r="J52">
            <v>-3</v>
          </cell>
          <cell r="K52">
            <v>180</v>
          </cell>
          <cell r="L52">
            <v>60</v>
          </cell>
          <cell r="M52">
            <v>60</v>
          </cell>
          <cell r="S52">
            <v>130.4</v>
          </cell>
          <cell r="T52">
            <v>150</v>
          </cell>
          <cell r="U52">
            <v>7.0935582822085887</v>
          </cell>
          <cell r="V52">
            <v>3.6426380368098159</v>
          </cell>
          <cell r="Y52">
            <v>143.6</v>
          </cell>
          <cell r="Z52">
            <v>125.4</v>
          </cell>
          <cell r="AA52">
            <v>133.6</v>
          </cell>
          <cell r="AB52">
            <v>153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133</v>
          </cell>
          <cell r="D53">
            <v>253</v>
          </cell>
          <cell r="E53">
            <v>229</v>
          </cell>
          <cell r="F53">
            <v>149</v>
          </cell>
          <cell r="G53">
            <v>0.33</v>
          </cell>
          <cell r="H53" t="e">
            <v>#N/A</v>
          </cell>
          <cell r="I53">
            <v>236</v>
          </cell>
          <cell r="J53">
            <v>-7</v>
          </cell>
          <cell r="K53">
            <v>80</v>
          </cell>
          <cell r="L53">
            <v>0</v>
          </cell>
          <cell r="M53">
            <v>40</v>
          </cell>
          <cell r="S53">
            <v>45.8</v>
          </cell>
          <cell r="T53">
            <v>80</v>
          </cell>
          <cell r="U53">
            <v>7.6200873362445423</v>
          </cell>
          <cell r="V53">
            <v>3.253275109170306</v>
          </cell>
          <cell r="Y53">
            <v>44.4</v>
          </cell>
          <cell r="Z53">
            <v>41.6</v>
          </cell>
          <cell r="AA53">
            <v>42.8</v>
          </cell>
          <cell r="AB53">
            <v>49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201</v>
          </cell>
          <cell r="D54">
            <v>96</v>
          </cell>
          <cell r="E54">
            <v>213</v>
          </cell>
          <cell r="F54">
            <v>74</v>
          </cell>
          <cell r="G54">
            <v>0.33</v>
          </cell>
          <cell r="H54" t="e">
            <v>#N/A</v>
          </cell>
          <cell r="I54">
            <v>223</v>
          </cell>
          <cell r="J54">
            <v>-10</v>
          </cell>
          <cell r="K54">
            <v>40</v>
          </cell>
          <cell r="L54">
            <v>0</v>
          </cell>
          <cell r="M54">
            <v>120</v>
          </cell>
          <cell r="S54">
            <v>42.6</v>
          </cell>
          <cell r="T54">
            <v>80</v>
          </cell>
          <cell r="U54">
            <v>7.3708920187793421</v>
          </cell>
          <cell r="V54">
            <v>1.7370892018779343</v>
          </cell>
          <cell r="Y54">
            <v>43.6</v>
          </cell>
          <cell r="Z54">
            <v>47</v>
          </cell>
          <cell r="AA54">
            <v>31.8</v>
          </cell>
          <cell r="AB54">
            <v>35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383</v>
          </cell>
          <cell r="D55">
            <v>295</v>
          </cell>
          <cell r="E55">
            <v>399</v>
          </cell>
          <cell r="F55">
            <v>267</v>
          </cell>
          <cell r="G55">
            <v>0.33</v>
          </cell>
          <cell r="H55" t="e">
            <v>#N/A</v>
          </cell>
          <cell r="I55">
            <v>410</v>
          </cell>
          <cell r="J55">
            <v>-11</v>
          </cell>
          <cell r="K55">
            <v>80</v>
          </cell>
          <cell r="L55">
            <v>40</v>
          </cell>
          <cell r="M55">
            <v>120</v>
          </cell>
          <cell r="S55">
            <v>79.8</v>
          </cell>
          <cell r="T55">
            <v>80</v>
          </cell>
          <cell r="U55">
            <v>7.355889724310777</v>
          </cell>
          <cell r="V55">
            <v>3.3458646616541357</v>
          </cell>
          <cell r="Y55">
            <v>98.8</v>
          </cell>
          <cell r="Z55">
            <v>93.6</v>
          </cell>
          <cell r="AA55">
            <v>75.400000000000006</v>
          </cell>
          <cell r="AB55">
            <v>68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440.05799999999999</v>
          </cell>
          <cell r="D56">
            <v>1332.732</v>
          </cell>
          <cell r="E56">
            <v>1117</v>
          </cell>
          <cell r="F56">
            <v>699</v>
          </cell>
          <cell r="G56">
            <v>1</v>
          </cell>
          <cell r="H56" t="e">
            <v>#N/A</v>
          </cell>
          <cell r="I56">
            <v>1048.5</v>
          </cell>
          <cell r="J56">
            <v>68.5</v>
          </cell>
          <cell r="K56">
            <v>300</v>
          </cell>
          <cell r="L56">
            <v>120</v>
          </cell>
          <cell r="M56">
            <v>250</v>
          </cell>
          <cell r="S56">
            <v>223.4</v>
          </cell>
          <cell r="T56">
            <v>250</v>
          </cell>
          <cell r="U56">
            <v>7.2470904207699194</v>
          </cell>
          <cell r="V56">
            <v>3.1289167412712624</v>
          </cell>
          <cell r="Y56">
            <v>204.4</v>
          </cell>
          <cell r="Z56">
            <v>179.4</v>
          </cell>
          <cell r="AA56">
            <v>208</v>
          </cell>
          <cell r="AB56">
            <v>213.58799999999999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996</v>
          </cell>
          <cell r="D57">
            <v>1330</v>
          </cell>
          <cell r="E57">
            <v>1389</v>
          </cell>
          <cell r="F57">
            <v>902</v>
          </cell>
          <cell r="G57">
            <v>0.4</v>
          </cell>
          <cell r="H57" t="e">
            <v>#N/A</v>
          </cell>
          <cell r="I57">
            <v>1391</v>
          </cell>
          <cell r="J57">
            <v>-2</v>
          </cell>
          <cell r="K57">
            <v>360</v>
          </cell>
          <cell r="L57">
            <v>240</v>
          </cell>
          <cell r="M57">
            <v>480</v>
          </cell>
          <cell r="S57">
            <v>277.8</v>
          </cell>
          <cell r="T57">
            <v>120</v>
          </cell>
          <cell r="U57">
            <v>7.5665946724262056</v>
          </cell>
          <cell r="V57">
            <v>3.2469402447804177</v>
          </cell>
          <cell r="Y57">
            <v>241.2</v>
          </cell>
          <cell r="Z57">
            <v>255.2</v>
          </cell>
          <cell r="AA57">
            <v>253.4</v>
          </cell>
          <cell r="AB57">
            <v>220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30</v>
          </cell>
          <cell r="D58">
            <v>47</v>
          </cell>
          <cell r="E58">
            <v>70</v>
          </cell>
          <cell r="G58">
            <v>0.3</v>
          </cell>
          <cell r="H58" t="e">
            <v>#N/A</v>
          </cell>
          <cell r="I58">
            <v>133</v>
          </cell>
          <cell r="J58">
            <v>-63</v>
          </cell>
          <cell r="K58">
            <v>0</v>
          </cell>
          <cell r="L58">
            <v>0</v>
          </cell>
          <cell r="M58">
            <v>120</v>
          </cell>
          <cell r="S58">
            <v>14</v>
          </cell>
          <cell r="U58">
            <v>8.5714285714285712</v>
          </cell>
          <cell r="V58">
            <v>0</v>
          </cell>
          <cell r="Y58">
            <v>1.6</v>
          </cell>
          <cell r="Z58">
            <v>3.2</v>
          </cell>
          <cell r="AA58">
            <v>3</v>
          </cell>
          <cell r="AB58">
            <v>0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155.983</v>
          </cell>
          <cell r="D59">
            <v>171.65600000000001</v>
          </cell>
          <cell r="E59">
            <v>205.43700000000001</v>
          </cell>
          <cell r="F59">
            <v>122.202</v>
          </cell>
          <cell r="G59">
            <v>1</v>
          </cell>
          <cell r="H59" t="e">
            <v>#N/A</v>
          </cell>
          <cell r="I59">
            <v>210.9</v>
          </cell>
          <cell r="J59">
            <v>-5.4629999999999939</v>
          </cell>
          <cell r="K59">
            <v>50</v>
          </cell>
          <cell r="L59">
            <v>30</v>
          </cell>
          <cell r="M59">
            <v>90</v>
          </cell>
          <cell r="S59">
            <v>41.087400000000002</v>
          </cell>
          <cell r="T59">
            <v>50</v>
          </cell>
          <cell r="U59">
            <v>8.3286360295370354</v>
          </cell>
          <cell r="V59">
            <v>2.9741964689904932</v>
          </cell>
          <cell r="Y59">
            <v>51.312599999999996</v>
          </cell>
          <cell r="Z59">
            <v>39.085999999999999</v>
          </cell>
          <cell r="AA59">
            <v>37.317599999999999</v>
          </cell>
          <cell r="AB59">
            <v>30.821999999999999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371.00900000000001</v>
          </cell>
          <cell r="D60">
            <v>101.337</v>
          </cell>
          <cell r="E60">
            <v>308.32799999999997</v>
          </cell>
          <cell r="F60">
            <v>159.49100000000001</v>
          </cell>
          <cell r="G60">
            <v>1</v>
          </cell>
          <cell r="H60" t="e">
            <v>#N/A</v>
          </cell>
          <cell r="I60">
            <v>304.3</v>
          </cell>
          <cell r="J60">
            <v>4.0279999999999632</v>
          </cell>
          <cell r="K60">
            <v>0</v>
          </cell>
          <cell r="L60">
            <v>0</v>
          </cell>
          <cell r="M60">
            <v>200</v>
          </cell>
          <cell r="S60">
            <v>61.665599999999998</v>
          </cell>
          <cell r="T60">
            <v>90</v>
          </cell>
          <cell r="U60">
            <v>7.2891693261721286</v>
          </cell>
          <cell r="V60">
            <v>2.5863852780156202</v>
          </cell>
          <cell r="Y60">
            <v>68.227999999999994</v>
          </cell>
          <cell r="Z60">
            <v>49.996200000000002</v>
          </cell>
          <cell r="AA60">
            <v>37.587599999999995</v>
          </cell>
          <cell r="AB60">
            <v>54.198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201.46700000000001</v>
          </cell>
          <cell r="D61">
            <v>236.19499999999999</v>
          </cell>
          <cell r="E61">
            <v>290.43099999999998</v>
          </cell>
          <cell r="F61">
            <v>145.15899999999999</v>
          </cell>
          <cell r="G61">
            <v>1</v>
          </cell>
          <cell r="H61" t="e">
            <v>#N/A</v>
          </cell>
          <cell r="I61">
            <v>283.8</v>
          </cell>
          <cell r="J61">
            <v>6.6309999999999718</v>
          </cell>
          <cell r="K61">
            <v>80</v>
          </cell>
          <cell r="L61">
            <v>20</v>
          </cell>
          <cell r="M61">
            <v>0</v>
          </cell>
          <cell r="S61">
            <v>58.086199999999998</v>
          </cell>
          <cell r="T61">
            <v>150</v>
          </cell>
          <cell r="U61">
            <v>6.8029755776759373</v>
          </cell>
          <cell r="V61">
            <v>2.4990273076909832</v>
          </cell>
          <cell r="Y61">
            <v>70.339200000000005</v>
          </cell>
          <cell r="Z61">
            <v>48.805199999999999</v>
          </cell>
          <cell r="AA61">
            <v>51.812800000000003</v>
          </cell>
          <cell r="AB61">
            <v>124.283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71.736000000000004</v>
          </cell>
          <cell r="D62">
            <v>173.98599999999999</v>
          </cell>
          <cell r="E62">
            <v>119.23099999999999</v>
          </cell>
          <cell r="F62">
            <v>114.22199999999999</v>
          </cell>
          <cell r="G62">
            <v>1</v>
          </cell>
          <cell r="H62" t="e">
            <v>#N/A</v>
          </cell>
          <cell r="I62">
            <v>143.5</v>
          </cell>
          <cell r="J62">
            <v>-24.269000000000005</v>
          </cell>
          <cell r="K62">
            <v>40</v>
          </cell>
          <cell r="L62">
            <v>0</v>
          </cell>
          <cell r="M62">
            <v>0</v>
          </cell>
          <cell r="S62">
            <v>23.8462</v>
          </cell>
          <cell r="T62">
            <v>30</v>
          </cell>
          <cell r="U62">
            <v>7.7254237572443403</v>
          </cell>
          <cell r="V62">
            <v>4.7899455678472878</v>
          </cell>
          <cell r="Y62">
            <v>23.876799999999999</v>
          </cell>
          <cell r="Z62">
            <v>23.819200000000002</v>
          </cell>
          <cell r="AA62">
            <v>26.6538</v>
          </cell>
          <cell r="AB62">
            <v>23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25</v>
          </cell>
          <cell r="D63">
            <v>367</v>
          </cell>
          <cell r="E63">
            <v>155</v>
          </cell>
          <cell r="F63">
            <v>188</v>
          </cell>
          <cell r="G63">
            <v>0.27</v>
          </cell>
          <cell r="H63" t="e">
            <v>#N/A</v>
          </cell>
          <cell r="I63">
            <v>169</v>
          </cell>
          <cell r="J63">
            <v>-14</v>
          </cell>
          <cell r="K63">
            <v>40</v>
          </cell>
          <cell r="L63">
            <v>0</v>
          </cell>
          <cell r="M63">
            <v>0</v>
          </cell>
          <cell r="S63">
            <v>31</v>
          </cell>
          <cell r="U63">
            <v>7.354838709677419</v>
          </cell>
          <cell r="V63">
            <v>6.064516129032258</v>
          </cell>
          <cell r="Y63">
            <v>36.799999999999997</v>
          </cell>
          <cell r="Z63">
            <v>26</v>
          </cell>
          <cell r="AA63">
            <v>38.799999999999997</v>
          </cell>
          <cell r="AB63">
            <v>65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373</v>
          </cell>
          <cell r="D64">
            <v>420</v>
          </cell>
          <cell r="E64">
            <v>529</v>
          </cell>
          <cell r="F64">
            <v>255</v>
          </cell>
          <cell r="G64">
            <v>0.3</v>
          </cell>
          <cell r="H64" t="e">
            <v>#N/A</v>
          </cell>
          <cell r="I64">
            <v>541</v>
          </cell>
          <cell r="J64">
            <v>-12</v>
          </cell>
          <cell r="K64">
            <v>120</v>
          </cell>
          <cell r="L64">
            <v>40</v>
          </cell>
          <cell r="M64">
            <v>240</v>
          </cell>
          <cell r="S64">
            <v>105.8</v>
          </cell>
          <cell r="T64">
            <v>120</v>
          </cell>
          <cell r="U64">
            <v>7.3251417769376186</v>
          </cell>
          <cell r="V64">
            <v>2.4102079395085068</v>
          </cell>
          <cell r="Y64">
            <v>131.6</v>
          </cell>
          <cell r="Z64">
            <v>92.2</v>
          </cell>
          <cell r="AA64">
            <v>92.6</v>
          </cell>
          <cell r="AB64">
            <v>98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48</v>
          </cell>
          <cell r="E65">
            <v>41</v>
          </cell>
          <cell r="F65">
            <v>7</v>
          </cell>
          <cell r="G65">
            <v>0</v>
          </cell>
          <cell r="H65" t="e">
            <v>#N/A</v>
          </cell>
          <cell r="I65">
            <v>42</v>
          </cell>
          <cell r="J65">
            <v>-1</v>
          </cell>
          <cell r="K65">
            <v>0</v>
          </cell>
          <cell r="L65">
            <v>0</v>
          </cell>
          <cell r="M65">
            <v>0</v>
          </cell>
          <cell r="S65">
            <v>8.1999999999999993</v>
          </cell>
          <cell r="U65">
            <v>0.85365853658536595</v>
          </cell>
          <cell r="V65">
            <v>0.85365853658536595</v>
          </cell>
          <cell r="Y65">
            <v>0</v>
          </cell>
          <cell r="Z65">
            <v>0</v>
          </cell>
          <cell r="AA65">
            <v>3.8</v>
          </cell>
          <cell r="AB65">
            <v>5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6152</v>
          </cell>
          <cell r="D66">
            <v>8674</v>
          </cell>
          <cell r="E66">
            <v>9540</v>
          </cell>
          <cell r="F66">
            <v>5907</v>
          </cell>
          <cell r="G66">
            <v>0.41</v>
          </cell>
          <cell r="H66" t="e">
            <v>#N/A</v>
          </cell>
          <cell r="I66">
            <v>9326</v>
          </cell>
          <cell r="J66">
            <v>214</v>
          </cell>
          <cell r="K66">
            <v>1800</v>
          </cell>
          <cell r="L66">
            <v>1600</v>
          </cell>
          <cell r="M66">
            <v>4000</v>
          </cell>
          <cell r="S66">
            <v>1908</v>
          </cell>
          <cell r="T66">
            <v>1000</v>
          </cell>
          <cell r="U66">
            <v>7.4984276729559749</v>
          </cell>
          <cell r="V66">
            <v>3.0959119496855347</v>
          </cell>
          <cell r="Y66">
            <v>1579.4</v>
          </cell>
          <cell r="Z66">
            <v>1792.4</v>
          </cell>
          <cell r="AA66">
            <v>1688.4</v>
          </cell>
          <cell r="AB66">
            <v>1248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3504.5450000000001</v>
          </cell>
          <cell r="D67">
            <v>4200.82</v>
          </cell>
          <cell r="E67">
            <v>5422</v>
          </cell>
          <cell r="F67">
            <v>1968</v>
          </cell>
          <cell r="G67">
            <v>1</v>
          </cell>
          <cell r="H67" t="e">
            <v>#N/A</v>
          </cell>
          <cell r="I67">
            <v>4821.6499999999996</v>
          </cell>
          <cell r="J67">
            <v>600.35000000000036</v>
          </cell>
          <cell r="K67">
            <v>800</v>
          </cell>
          <cell r="L67">
            <v>400</v>
          </cell>
          <cell r="M67">
            <v>4100</v>
          </cell>
          <cell r="S67">
            <v>1084.4000000000001</v>
          </cell>
          <cell r="T67">
            <v>500</v>
          </cell>
          <cell r="U67">
            <v>7.1634083364072296</v>
          </cell>
          <cell r="V67">
            <v>1.8148284765769087</v>
          </cell>
          <cell r="Y67">
            <v>920.8</v>
          </cell>
          <cell r="Z67">
            <v>1011</v>
          </cell>
          <cell r="AA67">
            <v>828</v>
          </cell>
          <cell r="AB67">
            <v>722.54300000000001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1552</v>
          </cell>
          <cell r="D68">
            <v>2668</v>
          </cell>
          <cell r="E68">
            <v>2284</v>
          </cell>
          <cell r="F68">
            <v>1882</v>
          </cell>
          <cell r="G68">
            <v>0.35</v>
          </cell>
          <cell r="H68" t="e">
            <v>#N/A</v>
          </cell>
          <cell r="I68">
            <v>2285</v>
          </cell>
          <cell r="J68">
            <v>-1</v>
          </cell>
          <cell r="K68">
            <v>640</v>
          </cell>
          <cell r="L68">
            <v>480</v>
          </cell>
          <cell r="M68">
            <v>0</v>
          </cell>
          <cell r="S68">
            <v>456.8</v>
          </cell>
          <cell r="T68">
            <v>280</v>
          </cell>
          <cell r="U68">
            <v>7.1847635726795094</v>
          </cell>
          <cell r="V68">
            <v>4.1199649737302977</v>
          </cell>
          <cell r="Y68">
            <v>515</v>
          </cell>
          <cell r="Z68">
            <v>465.8</v>
          </cell>
          <cell r="AA68">
            <v>492.6</v>
          </cell>
          <cell r="AB68">
            <v>440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40</v>
          </cell>
          <cell r="D69">
            <v>251</v>
          </cell>
          <cell r="E69">
            <v>119</v>
          </cell>
          <cell r="F69">
            <v>158</v>
          </cell>
          <cell r="G69">
            <v>0.6</v>
          </cell>
          <cell r="H69" t="e">
            <v>#N/A</v>
          </cell>
          <cell r="I69">
            <v>131</v>
          </cell>
          <cell r="J69">
            <v>-12</v>
          </cell>
          <cell r="K69">
            <v>40</v>
          </cell>
          <cell r="L69">
            <v>0</v>
          </cell>
          <cell r="M69">
            <v>0</v>
          </cell>
          <cell r="S69">
            <v>23.8</v>
          </cell>
          <cell r="U69">
            <v>8.3193277310924358</v>
          </cell>
          <cell r="V69">
            <v>6.6386554621848735</v>
          </cell>
          <cell r="Y69">
            <v>23.8</v>
          </cell>
          <cell r="Z69">
            <v>24.2</v>
          </cell>
          <cell r="AA69">
            <v>32.6</v>
          </cell>
          <cell r="AB69">
            <v>56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99.727000000000004</v>
          </cell>
          <cell r="D70">
            <v>113.111</v>
          </cell>
          <cell r="E70">
            <v>124.68899999999999</v>
          </cell>
          <cell r="F70">
            <v>88.149000000000001</v>
          </cell>
          <cell r="G70">
            <v>1</v>
          </cell>
          <cell r="H70" t="e">
            <v>#N/A</v>
          </cell>
          <cell r="I70">
            <v>119.8</v>
          </cell>
          <cell r="J70">
            <v>4.8889999999999958</v>
          </cell>
          <cell r="K70">
            <v>0</v>
          </cell>
          <cell r="L70">
            <v>0</v>
          </cell>
          <cell r="M70">
            <v>80</v>
          </cell>
          <cell r="S70">
            <v>24.937799999999999</v>
          </cell>
          <cell r="T70">
            <v>30</v>
          </cell>
          <cell r="U70">
            <v>7.9457289736865322</v>
          </cell>
          <cell r="V70">
            <v>3.5347544691191688</v>
          </cell>
          <cell r="Y70">
            <v>24.758000000000003</v>
          </cell>
          <cell r="Z70">
            <v>22.928800000000003</v>
          </cell>
          <cell r="AA70">
            <v>20.821199999999997</v>
          </cell>
          <cell r="AB70">
            <v>21.96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812</v>
          </cell>
          <cell r="D71">
            <v>3365</v>
          </cell>
          <cell r="E71">
            <v>2687</v>
          </cell>
          <cell r="F71">
            <v>1452</v>
          </cell>
          <cell r="G71">
            <v>0.4</v>
          </cell>
          <cell r="H71" t="e">
            <v>#N/A</v>
          </cell>
          <cell r="I71">
            <v>2718</v>
          </cell>
          <cell r="J71">
            <v>-31</v>
          </cell>
          <cell r="K71">
            <v>640</v>
          </cell>
          <cell r="L71">
            <v>240</v>
          </cell>
          <cell r="M71">
            <v>1200</v>
          </cell>
          <cell r="S71">
            <v>537.4</v>
          </cell>
          <cell r="T71">
            <v>480</v>
          </cell>
          <cell r="U71">
            <v>7.4655749906959441</v>
          </cell>
          <cell r="V71">
            <v>2.7018980275400075</v>
          </cell>
          <cell r="Y71">
            <v>324.2</v>
          </cell>
          <cell r="Z71">
            <v>295.8</v>
          </cell>
          <cell r="AA71">
            <v>452.2</v>
          </cell>
          <cell r="AB71">
            <v>527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2546</v>
          </cell>
          <cell r="D72">
            <v>4422</v>
          </cell>
          <cell r="E72">
            <v>4560</v>
          </cell>
          <cell r="F72">
            <v>2338</v>
          </cell>
          <cell r="G72">
            <v>0.41</v>
          </cell>
          <cell r="H72" t="e">
            <v>#N/A</v>
          </cell>
          <cell r="I72">
            <v>4609</v>
          </cell>
          <cell r="J72">
            <v>-49</v>
          </cell>
          <cell r="K72">
            <v>1000</v>
          </cell>
          <cell r="L72">
            <v>900</v>
          </cell>
          <cell r="M72">
            <v>1800</v>
          </cell>
          <cell r="S72">
            <v>912</v>
          </cell>
          <cell r="T72">
            <v>600</v>
          </cell>
          <cell r="U72">
            <v>7.2785087719298245</v>
          </cell>
          <cell r="V72">
            <v>2.5635964912280702</v>
          </cell>
          <cell r="Y72">
            <v>783.8</v>
          </cell>
          <cell r="Z72">
            <v>773</v>
          </cell>
          <cell r="AA72">
            <v>785.6</v>
          </cell>
          <cell r="AB72">
            <v>856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145.72999999999999</v>
          </cell>
          <cell r="D73">
            <v>151.43199999999999</v>
          </cell>
          <cell r="E73">
            <v>192.453</v>
          </cell>
          <cell r="F73">
            <v>103.149</v>
          </cell>
          <cell r="G73">
            <v>1</v>
          </cell>
          <cell r="H73" t="e">
            <v>#N/A</v>
          </cell>
          <cell r="I73">
            <v>186.9</v>
          </cell>
          <cell r="J73">
            <v>5.5529999999999973</v>
          </cell>
          <cell r="K73">
            <v>40</v>
          </cell>
          <cell r="L73">
            <v>0</v>
          </cell>
          <cell r="M73">
            <v>100</v>
          </cell>
          <cell r="S73">
            <v>38.490600000000001</v>
          </cell>
          <cell r="T73">
            <v>50</v>
          </cell>
          <cell r="U73">
            <v>7.6161192602869274</v>
          </cell>
          <cell r="V73">
            <v>2.6798491060154945</v>
          </cell>
          <cell r="Y73">
            <v>33.977999999999994</v>
          </cell>
          <cell r="Z73">
            <v>38.2956</v>
          </cell>
          <cell r="AA73">
            <v>33.323799999999999</v>
          </cell>
          <cell r="AB73">
            <v>43.375999999999998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145</v>
          </cell>
          <cell r="D74">
            <v>145</v>
          </cell>
          <cell r="E74">
            <v>182</v>
          </cell>
          <cell r="F74">
            <v>42</v>
          </cell>
          <cell r="G74">
            <v>0.3</v>
          </cell>
          <cell r="H74">
            <v>50</v>
          </cell>
          <cell r="I74">
            <v>311</v>
          </cell>
          <cell r="J74">
            <v>-129</v>
          </cell>
          <cell r="K74">
            <v>40</v>
          </cell>
          <cell r="L74">
            <v>0</v>
          </cell>
          <cell r="M74">
            <v>240</v>
          </cell>
          <cell r="S74">
            <v>36.4</v>
          </cell>
          <cell r="U74">
            <v>8.8461538461538467</v>
          </cell>
          <cell r="V74">
            <v>1.153846153846154</v>
          </cell>
          <cell r="Y74">
            <v>26.4</v>
          </cell>
          <cell r="Z74">
            <v>31.2</v>
          </cell>
          <cell r="AA74">
            <v>23.4</v>
          </cell>
          <cell r="AB74">
            <v>0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630</v>
          </cell>
          <cell r="D75">
            <v>902</v>
          </cell>
          <cell r="E75">
            <v>883</v>
          </cell>
          <cell r="F75">
            <v>636</v>
          </cell>
          <cell r="G75">
            <v>0.3</v>
          </cell>
          <cell r="H75" t="e">
            <v>#N/A</v>
          </cell>
          <cell r="I75">
            <v>888</v>
          </cell>
          <cell r="J75">
            <v>-5</v>
          </cell>
          <cell r="K75">
            <v>240</v>
          </cell>
          <cell r="L75">
            <v>0</v>
          </cell>
          <cell r="M75">
            <v>360</v>
          </cell>
          <cell r="S75">
            <v>176.6</v>
          </cell>
          <cell r="T75">
            <v>120</v>
          </cell>
          <cell r="U75">
            <v>7.6783691959229898</v>
          </cell>
          <cell r="V75">
            <v>3.6013590033975085</v>
          </cell>
          <cell r="Y75">
            <v>160.4</v>
          </cell>
          <cell r="Z75">
            <v>160.19999999999999</v>
          </cell>
          <cell r="AA75">
            <v>160</v>
          </cell>
          <cell r="AB75">
            <v>93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413</v>
          </cell>
          <cell r="D76">
            <v>2025</v>
          </cell>
          <cell r="E76">
            <v>1390</v>
          </cell>
          <cell r="F76">
            <v>1025</v>
          </cell>
          <cell r="G76">
            <v>0.14000000000000001</v>
          </cell>
          <cell r="H76" t="e">
            <v>#N/A</v>
          </cell>
          <cell r="I76">
            <v>1413</v>
          </cell>
          <cell r="J76">
            <v>-23</v>
          </cell>
          <cell r="K76">
            <v>360</v>
          </cell>
          <cell r="L76">
            <v>0</v>
          </cell>
          <cell r="M76">
            <v>280</v>
          </cell>
          <cell r="S76">
            <v>278</v>
          </cell>
          <cell r="T76">
            <v>360</v>
          </cell>
          <cell r="U76">
            <v>7.2841726618705032</v>
          </cell>
          <cell r="V76">
            <v>3.6870503597122304</v>
          </cell>
          <cell r="Y76">
            <v>258.8</v>
          </cell>
          <cell r="Z76">
            <v>199.2</v>
          </cell>
          <cell r="AA76">
            <v>264</v>
          </cell>
          <cell r="AB76">
            <v>424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65</v>
          </cell>
          <cell r="D77">
            <v>12</v>
          </cell>
          <cell r="E77">
            <v>61</v>
          </cell>
          <cell r="F77">
            <v>4</v>
          </cell>
          <cell r="G77">
            <v>0</v>
          </cell>
          <cell r="H77">
            <v>60</v>
          </cell>
          <cell r="I77">
            <v>72</v>
          </cell>
          <cell r="J77">
            <v>-11</v>
          </cell>
          <cell r="K77">
            <v>0</v>
          </cell>
          <cell r="L77">
            <v>0</v>
          </cell>
          <cell r="M77">
            <v>60</v>
          </cell>
          <cell r="S77">
            <v>12.2</v>
          </cell>
          <cell r="U77">
            <v>5.2459016393442628</v>
          </cell>
          <cell r="V77">
            <v>0.32786885245901642</v>
          </cell>
          <cell r="Y77">
            <v>16.600000000000001</v>
          </cell>
          <cell r="Z77">
            <v>4.5999999999999996</v>
          </cell>
          <cell r="AA77">
            <v>13.4</v>
          </cell>
          <cell r="AB77">
            <v>8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120</v>
          </cell>
          <cell r="D78">
            <v>65</v>
          </cell>
          <cell r="E78">
            <v>174</v>
          </cell>
          <cell r="F78">
            <v>-1</v>
          </cell>
          <cell r="G78">
            <v>0</v>
          </cell>
          <cell r="H78">
            <v>60</v>
          </cell>
          <cell r="I78">
            <v>192</v>
          </cell>
          <cell r="J78">
            <v>-18</v>
          </cell>
          <cell r="K78">
            <v>0</v>
          </cell>
          <cell r="L78">
            <v>0</v>
          </cell>
          <cell r="M78">
            <v>60</v>
          </cell>
          <cell r="S78">
            <v>34.799999999999997</v>
          </cell>
          <cell r="U78">
            <v>1.6954022988505748</v>
          </cell>
          <cell r="V78">
            <v>-2.8735632183908049E-2</v>
          </cell>
          <cell r="Y78">
            <v>28.4</v>
          </cell>
          <cell r="Z78">
            <v>37.4</v>
          </cell>
          <cell r="AA78">
            <v>36.6</v>
          </cell>
          <cell r="AB78">
            <v>11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68</v>
          </cell>
          <cell r="D79">
            <v>15</v>
          </cell>
          <cell r="E79">
            <v>71</v>
          </cell>
          <cell r="F79">
            <v>2</v>
          </cell>
          <cell r="G79">
            <v>0.09</v>
          </cell>
          <cell r="H79">
            <v>60</v>
          </cell>
          <cell r="I79">
            <v>88</v>
          </cell>
          <cell r="J79">
            <v>-17</v>
          </cell>
          <cell r="K79">
            <v>0</v>
          </cell>
          <cell r="L79">
            <v>0</v>
          </cell>
          <cell r="M79">
            <v>0</v>
          </cell>
          <cell r="S79">
            <v>14.2</v>
          </cell>
          <cell r="T79">
            <v>80</v>
          </cell>
          <cell r="U79">
            <v>5.774647887323944</v>
          </cell>
          <cell r="V79">
            <v>0.14084507042253522</v>
          </cell>
          <cell r="Y79">
            <v>33</v>
          </cell>
          <cell r="Z79">
            <v>15</v>
          </cell>
          <cell r="AA79">
            <v>30.2</v>
          </cell>
          <cell r="AB79">
            <v>1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4</v>
          </cell>
          <cell r="D80">
            <v>2</v>
          </cell>
          <cell r="E80">
            <v>1</v>
          </cell>
          <cell r="F80">
            <v>3</v>
          </cell>
          <cell r="G80">
            <v>0</v>
          </cell>
          <cell r="H80" t="e">
            <v>#N/A</v>
          </cell>
          <cell r="I80">
            <v>2</v>
          </cell>
          <cell r="J80">
            <v>-1</v>
          </cell>
          <cell r="K80">
            <v>0</v>
          </cell>
          <cell r="L80">
            <v>0</v>
          </cell>
          <cell r="M80">
            <v>0</v>
          </cell>
          <cell r="S80">
            <v>0.2</v>
          </cell>
          <cell r="U80">
            <v>15</v>
          </cell>
          <cell r="V80">
            <v>15</v>
          </cell>
          <cell r="Y80">
            <v>0.4</v>
          </cell>
          <cell r="Z80">
            <v>0</v>
          </cell>
          <cell r="AA80">
            <v>0.6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C81">
            <v>1</v>
          </cell>
          <cell r="E81">
            <v>0</v>
          </cell>
          <cell r="G81">
            <v>0</v>
          </cell>
          <cell r="H81">
            <v>120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</v>
          </cell>
          <cell r="U81" t="e">
            <v>#DIV/0!</v>
          </cell>
          <cell r="V81" t="e">
            <v>#DIV/0!</v>
          </cell>
          <cell r="Y81">
            <v>5</v>
          </cell>
          <cell r="Z81">
            <v>2</v>
          </cell>
          <cell r="AA81">
            <v>0</v>
          </cell>
          <cell r="AB81">
            <v>0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D82">
            <v>120</v>
          </cell>
          <cell r="E82">
            <v>48</v>
          </cell>
          <cell r="F82">
            <v>72</v>
          </cell>
          <cell r="G82">
            <v>0.22</v>
          </cell>
          <cell r="H82">
            <v>120</v>
          </cell>
          <cell r="I82">
            <v>56</v>
          </cell>
          <cell r="J82">
            <v>-8</v>
          </cell>
          <cell r="K82">
            <v>0</v>
          </cell>
          <cell r="L82">
            <v>0</v>
          </cell>
          <cell r="M82">
            <v>40</v>
          </cell>
          <cell r="S82">
            <v>9.6</v>
          </cell>
          <cell r="T82">
            <v>40</v>
          </cell>
          <cell r="U82">
            <v>15.833333333333334</v>
          </cell>
          <cell r="V82">
            <v>7.5</v>
          </cell>
          <cell r="Y82">
            <v>19</v>
          </cell>
          <cell r="Z82">
            <v>2</v>
          </cell>
          <cell r="AA82">
            <v>0</v>
          </cell>
          <cell r="AB82">
            <v>26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19</v>
          </cell>
          <cell r="D83">
            <v>79</v>
          </cell>
          <cell r="E83">
            <v>39</v>
          </cell>
          <cell r="F83">
            <v>51</v>
          </cell>
          <cell r="G83">
            <v>0.84</v>
          </cell>
          <cell r="H83">
            <v>50</v>
          </cell>
          <cell r="I83">
            <v>53</v>
          </cell>
          <cell r="J83">
            <v>-14</v>
          </cell>
          <cell r="K83">
            <v>0</v>
          </cell>
          <cell r="L83">
            <v>0</v>
          </cell>
          <cell r="M83">
            <v>30</v>
          </cell>
          <cell r="S83">
            <v>7.8</v>
          </cell>
          <cell r="U83">
            <v>10.384615384615385</v>
          </cell>
          <cell r="V83">
            <v>6.5384615384615383</v>
          </cell>
          <cell r="Y83">
            <v>8.8000000000000007</v>
          </cell>
          <cell r="Z83">
            <v>6.4</v>
          </cell>
          <cell r="AA83">
            <v>7.6</v>
          </cell>
          <cell r="AB83">
            <v>6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6.2039999999999997</v>
          </cell>
          <cell r="E84">
            <v>5.1319999999999997</v>
          </cell>
          <cell r="F84">
            <v>0.374</v>
          </cell>
          <cell r="G84">
            <v>1</v>
          </cell>
          <cell r="H84" t="e">
            <v>#N/A</v>
          </cell>
          <cell r="I84">
            <v>9.0109999999999992</v>
          </cell>
          <cell r="J84">
            <v>-3.8789999999999996</v>
          </cell>
          <cell r="K84">
            <v>0</v>
          </cell>
          <cell r="L84">
            <v>0</v>
          </cell>
          <cell r="M84">
            <v>20</v>
          </cell>
          <cell r="S84">
            <v>1.0264</v>
          </cell>
          <cell r="U84">
            <v>19.84996102883866</v>
          </cell>
          <cell r="V84">
            <v>0.36438035853468437</v>
          </cell>
          <cell r="Y84">
            <v>2.9729999999999999</v>
          </cell>
          <cell r="Z84">
            <v>1.6388000000000003</v>
          </cell>
          <cell r="AA84">
            <v>0.4128</v>
          </cell>
          <cell r="AB84">
            <v>2.0419999999999998</v>
          </cell>
          <cell r="AC84" t="str">
            <v>Вит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6135</v>
          </cell>
          <cell r="D85">
            <v>477</v>
          </cell>
          <cell r="E85">
            <v>3907</v>
          </cell>
          <cell r="F85">
            <v>2662</v>
          </cell>
          <cell r="G85">
            <v>0.35</v>
          </cell>
          <cell r="H85" t="e">
            <v>#N/A</v>
          </cell>
          <cell r="I85">
            <v>3925</v>
          </cell>
          <cell r="J85">
            <v>-18</v>
          </cell>
          <cell r="K85">
            <v>400</v>
          </cell>
          <cell r="L85">
            <v>400</v>
          </cell>
          <cell r="M85">
            <v>1800</v>
          </cell>
          <cell r="S85">
            <v>781.4</v>
          </cell>
          <cell r="T85">
            <v>400</v>
          </cell>
          <cell r="U85">
            <v>7.2459687739953935</v>
          </cell>
          <cell r="V85">
            <v>3.4067059124648069</v>
          </cell>
          <cell r="Y85">
            <v>1103.8</v>
          </cell>
          <cell r="Z85">
            <v>700.8</v>
          </cell>
          <cell r="AA85">
            <v>655</v>
          </cell>
          <cell r="AB85">
            <v>673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337.64400000000001</v>
          </cell>
          <cell r="D86">
            <v>565.51800000000003</v>
          </cell>
          <cell r="E86">
            <v>547.96799999999996</v>
          </cell>
          <cell r="F86">
            <v>264.33600000000001</v>
          </cell>
          <cell r="G86">
            <v>1</v>
          </cell>
          <cell r="H86" t="e">
            <v>#N/A</v>
          </cell>
          <cell r="I86">
            <v>526.6</v>
          </cell>
          <cell r="J86">
            <v>21.367999999999938</v>
          </cell>
          <cell r="K86">
            <v>100</v>
          </cell>
          <cell r="L86">
            <v>100</v>
          </cell>
          <cell r="M86">
            <v>260</v>
          </cell>
          <cell r="S86">
            <v>109.5936</v>
          </cell>
          <cell r="T86">
            <v>100</v>
          </cell>
          <cell r="U86">
            <v>7.5217530950712455</v>
          </cell>
          <cell r="V86">
            <v>2.4119656622284515</v>
          </cell>
          <cell r="Y86">
            <v>107.19179999999999</v>
          </cell>
          <cell r="Z86">
            <v>99.4756</v>
          </cell>
          <cell r="AA86">
            <v>95.807400000000001</v>
          </cell>
          <cell r="AB86">
            <v>77.084999999999994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2972</v>
          </cell>
          <cell r="D87">
            <v>3699</v>
          </cell>
          <cell r="E87">
            <v>4250</v>
          </cell>
          <cell r="F87">
            <v>2340</v>
          </cell>
          <cell r="G87">
            <v>0.35</v>
          </cell>
          <cell r="H87" t="e">
            <v>#N/A</v>
          </cell>
          <cell r="I87">
            <v>4298</v>
          </cell>
          <cell r="J87">
            <v>-48</v>
          </cell>
          <cell r="K87">
            <v>1000</v>
          </cell>
          <cell r="L87">
            <v>800</v>
          </cell>
          <cell r="M87">
            <v>1600</v>
          </cell>
          <cell r="S87">
            <v>850</v>
          </cell>
          <cell r="T87">
            <v>400</v>
          </cell>
          <cell r="U87">
            <v>7.223529411764706</v>
          </cell>
          <cell r="V87">
            <v>2.7529411764705882</v>
          </cell>
          <cell r="Y87">
            <v>726.4</v>
          </cell>
          <cell r="Z87">
            <v>754.2</v>
          </cell>
          <cell r="AA87">
            <v>718.8</v>
          </cell>
          <cell r="AB87">
            <v>769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463</v>
          </cell>
          <cell r="D88">
            <v>552</v>
          </cell>
          <cell r="E88">
            <v>767</v>
          </cell>
          <cell r="F88">
            <v>226</v>
          </cell>
          <cell r="G88">
            <v>0.3</v>
          </cell>
          <cell r="H88" t="e">
            <v>#N/A</v>
          </cell>
          <cell r="I88">
            <v>779</v>
          </cell>
          <cell r="J88">
            <v>-12</v>
          </cell>
          <cell r="K88">
            <v>120</v>
          </cell>
          <cell r="L88">
            <v>120</v>
          </cell>
          <cell r="M88">
            <v>640</v>
          </cell>
          <cell r="S88">
            <v>153.4</v>
          </cell>
          <cell r="U88">
            <v>7.2099087353324638</v>
          </cell>
          <cell r="V88">
            <v>1.4732724902216427</v>
          </cell>
          <cell r="Y88">
            <v>129.6</v>
          </cell>
          <cell r="Z88">
            <v>126.6</v>
          </cell>
          <cell r="AA88">
            <v>113.8</v>
          </cell>
          <cell r="AB88">
            <v>152</v>
          </cell>
          <cell r="AC88" t="e">
            <v>#N/A</v>
          </cell>
          <cell r="AD88" t="e">
            <v>#N/A</v>
          </cell>
        </row>
        <row r="89">
          <cell r="A89" t="str">
            <v>7226 ЧОРИЗО ПРЕМИУМ Останкино с/к в/у 1/180  ОСТАНКИНО</v>
          </cell>
          <cell r="B89" t="str">
            <v>шт</v>
          </cell>
          <cell r="C89">
            <v>2</v>
          </cell>
          <cell r="D89">
            <v>40</v>
          </cell>
          <cell r="E89">
            <v>0</v>
          </cell>
          <cell r="F89">
            <v>42</v>
          </cell>
          <cell r="G89">
            <v>0.18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40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0.6</v>
          </cell>
          <cell r="Z89">
            <v>0</v>
          </cell>
          <cell r="AA89">
            <v>0</v>
          </cell>
          <cell r="AB89">
            <v>0</v>
          </cell>
          <cell r="AC89" t="str">
            <v>Вит</v>
          </cell>
          <cell r="AD89" t="e">
            <v>#N/A</v>
          </cell>
        </row>
        <row r="90">
          <cell r="A90" t="str">
            <v>7227 САЛЯМИ ФИНСКАЯ Папа может с/к в/у 1/180  ОСТАНКИНО</v>
          </cell>
          <cell r="B90" t="str">
            <v>шт</v>
          </cell>
          <cell r="C90">
            <v>-1</v>
          </cell>
          <cell r="D90">
            <v>121</v>
          </cell>
          <cell r="E90">
            <v>18</v>
          </cell>
          <cell r="F90">
            <v>102</v>
          </cell>
          <cell r="G90">
            <v>0.18</v>
          </cell>
          <cell r="H90" t="e">
            <v>#N/A</v>
          </cell>
          <cell r="I90">
            <v>21</v>
          </cell>
          <cell r="J90">
            <v>-3</v>
          </cell>
          <cell r="K90">
            <v>40</v>
          </cell>
          <cell r="L90">
            <v>0</v>
          </cell>
          <cell r="M90">
            <v>0</v>
          </cell>
          <cell r="S90">
            <v>3.6</v>
          </cell>
          <cell r="U90">
            <v>39.444444444444443</v>
          </cell>
          <cell r="V90">
            <v>28.333333333333332</v>
          </cell>
          <cell r="Y90">
            <v>0</v>
          </cell>
          <cell r="Z90">
            <v>0.8</v>
          </cell>
          <cell r="AA90">
            <v>15.6</v>
          </cell>
          <cell r="AB90">
            <v>16</v>
          </cell>
          <cell r="AC90" t="str">
            <v>Вит</v>
          </cell>
          <cell r="AD90" t="e">
            <v>#N/A</v>
          </cell>
        </row>
        <row r="91">
          <cell r="A91" t="str">
            <v>7231 КЛАССИЧЕСКАЯ ПМ вар п/о 0,3кг 8шт_209к ОСТАНКИНО</v>
          </cell>
          <cell r="B91" t="str">
            <v>шт</v>
          </cell>
          <cell r="C91">
            <v>1682</v>
          </cell>
          <cell r="D91">
            <v>775</v>
          </cell>
          <cell r="E91">
            <v>1575</v>
          </cell>
          <cell r="F91">
            <v>878</v>
          </cell>
          <cell r="G91">
            <v>0.3</v>
          </cell>
          <cell r="H91" t="e">
            <v>#N/A</v>
          </cell>
          <cell r="I91">
            <v>1575</v>
          </cell>
          <cell r="J91">
            <v>0</v>
          </cell>
          <cell r="K91">
            <v>280</v>
          </cell>
          <cell r="L91">
            <v>200</v>
          </cell>
          <cell r="M91">
            <v>800</v>
          </cell>
          <cell r="S91">
            <v>315</v>
          </cell>
          <cell r="T91">
            <v>120</v>
          </cell>
          <cell r="U91">
            <v>7.2317460317460318</v>
          </cell>
          <cell r="V91">
            <v>2.7873015873015872</v>
          </cell>
          <cell r="Y91">
            <v>317.60000000000002</v>
          </cell>
          <cell r="Z91">
            <v>332.2</v>
          </cell>
          <cell r="AA91">
            <v>251.2</v>
          </cell>
          <cell r="AB91">
            <v>175</v>
          </cell>
          <cell r="AC91" t="e">
            <v>#N/A</v>
          </cell>
          <cell r="AD91" t="e">
            <v>#N/A</v>
          </cell>
        </row>
        <row r="92">
          <cell r="A92" t="str">
            <v>7232 БОЯNСКАЯ ПМ п/к в/у 0,28кг 8шт_209к ОСТАНКИНО</v>
          </cell>
          <cell r="B92" t="str">
            <v>шт</v>
          </cell>
          <cell r="C92">
            <v>1301</v>
          </cell>
          <cell r="D92">
            <v>2761</v>
          </cell>
          <cell r="E92">
            <v>1716</v>
          </cell>
          <cell r="F92">
            <v>1242</v>
          </cell>
          <cell r="G92">
            <v>0.28000000000000003</v>
          </cell>
          <cell r="H92" t="e">
            <v>#N/A</v>
          </cell>
          <cell r="I92">
            <v>1745</v>
          </cell>
          <cell r="J92">
            <v>-29</v>
          </cell>
          <cell r="K92">
            <v>400</v>
          </cell>
          <cell r="L92">
            <v>0</v>
          </cell>
          <cell r="M92">
            <v>600</v>
          </cell>
          <cell r="S92">
            <v>343.2</v>
          </cell>
          <cell r="T92">
            <v>200</v>
          </cell>
          <cell r="U92">
            <v>7.1153846153846159</v>
          </cell>
          <cell r="V92">
            <v>3.6188811188811192</v>
          </cell>
          <cell r="Y92">
            <v>373</v>
          </cell>
          <cell r="Z92">
            <v>340.8</v>
          </cell>
          <cell r="AA92">
            <v>327</v>
          </cell>
          <cell r="AB92">
            <v>430</v>
          </cell>
          <cell r="AC92" t="e">
            <v>#N/A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C93">
            <v>22</v>
          </cell>
          <cell r="D93">
            <v>97</v>
          </cell>
          <cell r="E93">
            <v>56</v>
          </cell>
          <cell r="F93">
            <v>24</v>
          </cell>
          <cell r="G93">
            <v>0.35</v>
          </cell>
          <cell r="H93" t="e">
            <v>#N/A</v>
          </cell>
          <cell r="I93">
            <v>56</v>
          </cell>
          <cell r="J93">
            <v>0</v>
          </cell>
          <cell r="K93">
            <v>0</v>
          </cell>
          <cell r="L93">
            <v>0</v>
          </cell>
          <cell r="M93">
            <v>40</v>
          </cell>
          <cell r="S93">
            <v>11.2</v>
          </cell>
          <cell r="T93">
            <v>40</v>
          </cell>
          <cell r="U93">
            <v>9.2857142857142865</v>
          </cell>
          <cell r="V93">
            <v>2.1428571428571428</v>
          </cell>
          <cell r="Y93">
            <v>9.4</v>
          </cell>
          <cell r="Z93">
            <v>8.8000000000000007</v>
          </cell>
          <cell r="AA93">
            <v>8.4</v>
          </cell>
          <cell r="AB93">
            <v>15</v>
          </cell>
          <cell r="AC93" t="str">
            <v>увел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3428</v>
          </cell>
          <cell r="D94">
            <v>4115</v>
          </cell>
          <cell r="E94">
            <v>3886</v>
          </cell>
          <cell r="F94">
            <v>2471</v>
          </cell>
          <cell r="G94">
            <v>0.28000000000000003</v>
          </cell>
          <cell r="H94">
            <v>45</v>
          </cell>
          <cell r="I94">
            <v>3887</v>
          </cell>
          <cell r="J94">
            <v>-1</v>
          </cell>
          <cell r="K94">
            <v>1000</v>
          </cell>
          <cell r="L94">
            <v>400</v>
          </cell>
          <cell r="M94">
            <v>1600</v>
          </cell>
          <cell r="S94">
            <v>777.2</v>
          </cell>
          <cell r="T94">
            <v>400</v>
          </cell>
          <cell r="U94">
            <v>7.5540401441070504</v>
          </cell>
          <cell r="V94">
            <v>3.1793618116314977</v>
          </cell>
          <cell r="Y94">
            <v>632.79999999999995</v>
          </cell>
          <cell r="Z94">
            <v>694</v>
          </cell>
          <cell r="AA94">
            <v>685.4</v>
          </cell>
          <cell r="AB94">
            <v>643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529</v>
          </cell>
          <cell r="D95">
            <v>1669</v>
          </cell>
          <cell r="E95">
            <v>1115</v>
          </cell>
          <cell r="F95">
            <v>709</v>
          </cell>
          <cell r="G95">
            <v>0.28000000000000003</v>
          </cell>
          <cell r="H95" t="e">
            <v>#N/A</v>
          </cell>
          <cell r="I95">
            <v>1125</v>
          </cell>
          <cell r="J95">
            <v>-10</v>
          </cell>
          <cell r="K95">
            <v>280</v>
          </cell>
          <cell r="L95">
            <v>120</v>
          </cell>
          <cell r="M95">
            <v>280</v>
          </cell>
          <cell r="S95">
            <v>223</v>
          </cell>
          <cell r="T95">
            <v>200</v>
          </cell>
          <cell r="U95">
            <v>7.1255605381165923</v>
          </cell>
          <cell r="V95">
            <v>3.1793721973094171</v>
          </cell>
          <cell r="Y95">
            <v>152.6</v>
          </cell>
          <cell r="Z95">
            <v>161.4</v>
          </cell>
          <cell r="AA95">
            <v>206.4</v>
          </cell>
          <cell r="AB95">
            <v>238</v>
          </cell>
          <cell r="AC95" t="str">
            <v>Мерч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C96">
            <v>0.73799999999999999</v>
          </cell>
          <cell r="E96">
            <v>0.73799999999999999</v>
          </cell>
          <cell r="G96">
            <v>1</v>
          </cell>
          <cell r="H96" t="e">
            <v>#N/A</v>
          </cell>
          <cell r="I96">
            <v>0.72</v>
          </cell>
          <cell r="J96">
            <v>1.8000000000000016E-2</v>
          </cell>
          <cell r="K96">
            <v>0</v>
          </cell>
          <cell r="L96">
            <v>0</v>
          </cell>
          <cell r="M96">
            <v>0</v>
          </cell>
          <cell r="S96">
            <v>0.14760000000000001</v>
          </cell>
          <cell r="U96">
            <v>0</v>
          </cell>
          <cell r="V96">
            <v>0</v>
          </cell>
          <cell r="Y96">
            <v>1.1865999999999999</v>
          </cell>
          <cell r="Z96">
            <v>1.6397999999999999</v>
          </cell>
          <cell r="AA96">
            <v>1.3348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C97">
            <v>49</v>
          </cell>
          <cell r="D97">
            <v>208</v>
          </cell>
          <cell r="E97">
            <v>152</v>
          </cell>
          <cell r="F97">
            <v>102</v>
          </cell>
          <cell r="G97">
            <v>0.4</v>
          </cell>
          <cell r="H97" t="e">
            <v>#N/A</v>
          </cell>
          <cell r="I97">
            <v>160</v>
          </cell>
          <cell r="J97">
            <v>-8</v>
          </cell>
          <cell r="K97">
            <v>40</v>
          </cell>
          <cell r="L97">
            <v>0</v>
          </cell>
          <cell r="M97">
            <v>0</v>
          </cell>
          <cell r="S97">
            <v>30.4</v>
          </cell>
          <cell r="T97">
            <v>80</v>
          </cell>
          <cell r="U97">
            <v>7.302631578947369</v>
          </cell>
          <cell r="V97">
            <v>3.3552631578947372</v>
          </cell>
          <cell r="Y97">
            <v>26.8</v>
          </cell>
          <cell r="Z97">
            <v>20.399999999999999</v>
          </cell>
          <cell r="AA97">
            <v>26</v>
          </cell>
          <cell r="AB97">
            <v>59</v>
          </cell>
          <cell r="AC97" t="e">
            <v>#N/A</v>
          </cell>
          <cell r="AD97" t="e">
            <v>#N/A</v>
          </cell>
        </row>
        <row r="98">
          <cell r="A98" t="str">
            <v>7276 СЛИВОЧНЫЕ ПМ сос п/о мгс 0,3кг 7шт ОСТАНКИНО</v>
          </cell>
          <cell r="B98" t="str">
            <v>шт</v>
          </cell>
          <cell r="C98">
            <v>2</v>
          </cell>
          <cell r="D98">
            <v>15</v>
          </cell>
          <cell r="E98">
            <v>17</v>
          </cell>
          <cell r="G98">
            <v>0.3</v>
          </cell>
          <cell r="H98" t="e">
            <v>#N/A</v>
          </cell>
          <cell r="I98">
            <v>27</v>
          </cell>
          <cell r="J98">
            <v>-10</v>
          </cell>
          <cell r="K98">
            <v>0</v>
          </cell>
          <cell r="L98">
            <v>0</v>
          </cell>
          <cell r="M98">
            <v>0</v>
          </cell>
          <cell r="S98">
            <v>3.4</v>
          </cell>
          <cell r="U98">
            <v>0</v>
          </cell>
          <cell r="V98">
            <v>0</v>
          </cell>
          <cell r="Y98">
            <v>31.4</v>
          </cell>
          <cell r="Z98">
            <v>23</v>
          </cell>
          <cell r="AA98">
            <v>3</v>
          </cell>
          <cell r="AB98">
            <v>0</v>
          </cell>
          <cell r="AC98" t="str">
            <v>увел</v>
          </cell>
          <cell r="AD98" t="e">
            <v>#N/A</v>
          </cell>
        </row>
        <row r="99">
          <cell r="A99" t="str">
            <v>7284 ДЛЯ ДЕТЕЙ сос п/о мгс 0,33кг 6шт  ОСТАНКИНО</v>
          </cell>
          <cell r="B99" t="str">
            <v>шт</v>
          </cell>
          <cell r="C99">
            <v>52</v>
          </cell>
          <cell r="D99">
            <v>291</v>
          </cell>
          <cell r="E99">
            <v>265</v>
          </cell>
          <cell r="F99">
            <v>63</v>
          </cell>
          <cell r="G99">
            <v>0.33</v>
          </cell>
          <cell r="H99">
            <v>30</v>
          </cell>
          <cell r="I99">
            <v>283</v>
          </cell>
          <cell r="J99">
            <v>-18</v>
          </cell>
          <cell r="K99">
            <v>60</v>
          </cell>
          <cell r="L99">
            <v>30</v>
          </cell>
          <cell r="M99">
            <v>60</v>
          </cell>
          <cell r="S99">
            <v>53</v>
          </cell>
          <cell r="T99">
            <v>120</v>
          </cell>
          <cell r="U99">
            <v>6.283018867924528</v>
          </cell>
          <cell r="V99">
            <v>1.1886792452830188</v>
          </cell>
          <cell r="Y99">
            <v>30.4</v>
          </cell>
          <cell r="Z99">
            <v>35</v>
          </cell>
          <cell r="AA99">
            <v>40.4</v>
          </cell>
          <cell r="AB99">
            <v>108</v>
          </cell>
          <cell r="AC99" t="e">
            <v>#N/A</v>
          </cell>
          <cell r="AD99" t="e">
            <v>#N/A</v>
          </cell>
        </row>
        <row r="100">
          <cell r="A100" t="str">
            <v>БОНУС МОЛОЧНЫЕ КЛАССИЧЕСКИЕ сос п/о в/у 0.3кг (6084)  ОСТАНКИНО</v>
          </cell>
          <cell r="B100" t="str">
            <v>шт</v>
          </cell>
          <cell r="C100">
            <v>296</v>
          </cell>
          <cell r="D100">
            <v>1</v>
          </cell>
          <cell r="E100">
            <v>79</v>
          </cell>
          <cell r="F100">
            <v>218</v>
          </cell>
          <cell r="G100">
            <v>0</v>
          </cell>
          <cell r="H100" t="e">
            <v>#N/A</v>
          </cell>
          <cell r="I100">
            <v>79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S100">
            <v>15.8</v>
          </cell>
          <cell r="U100">
            <v>13.797468354430379</v>
          </cell>
          <cell r="V100">
            <v>13.797468354430379</v>
          </cell>
          <cell r="Y100">
            <v>15.6</v>
          </cell>
          <cell r="Z100">
            <v>14.6</v>
          </cell>
          <cell r="AA100">
            <v>16.2</v>
          </cell>
          <cell r="AB100">
            <v>26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мгс 2*4_С (4980)  ОСТАНКИНО</v>
          </cell>
          <cell r="B101" t="str">
            <v>кг</v>
          </cell>
          <cell r="C101">
            <v>53.084000000000003</v>
          </cell>
          <cell r="E101">
            <v>29.7</v>
          </cell>
          <cell r="F101">
            <v>23.384</v>
          </cell>
          <cell r="G101">
            <v>0</v>
          </cell>
          <cell r="H101" t="e">
            <v>#N/A</v>
          </cell>
          <cell r="I101">
            <v>28</v>
          </cell>
          <cell r="J101">
            <v>1.6999999999999993</v>
          </cell>
          <cell r="K101">
            <v>0</v>
          </cell>
          <cell r="L101">
            <v>0</v>
          </cell>
          <cell r="M101">
            <v>0</v>
          </cell>
          <cell r="S101">
            <v>5.9399999999999995</v>
          </cell>
          <cell r="U101">
            <v>3.936700336700337</v>
          </cell>
          <cell r="V101">
            <v>3.936700336700337</v>
          </cell>
          <cell r="Y101">
            <v>11.8048</v>
          </cell>
          <cell r="Z101">
            <v>5.4752000000000001</v>
          </cell>
          <cell r="AA101">
            <v>5.4771999999999998</v>
          </cell>
          <cell r="AB101">
            <v>4.1230000000000002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440.209</v>
          </cell>
          <cell r="D102">
            <v>798.678</v>
          </cell>
          <cell r="E102">
            <v>472.98</v>
          </cell>
          <cell r="F102">
            <v>673.47900000000004</v>
          </cell>
          <cell r="G102">
            <v>0</v>
          </cell>
          <cell r="H102" t="e">
            <v>#N/A</v>
          </cell>
          <cell r="I102">
            <v>451</v>
          </cell>
          <cell r="J102">
            <v>21.980000000000018</v>
          </cell>
          <cell r="K102">
            <v>0</v>
          </cell>
          <cell r="L102">
            <v>0</v>
          </cell>
          <cell r="M102">
            <v>0</v>
          </cell>
          <cell r="S102">
            <v>94.596000000000004</v>
          </cell>
          <cell r="U102">
            <v>7.1195293669922624</v>
          </cell>
          <cell r="V102">
            <v>7.1195293669922624</v>
          </cell>
          <cell r="Y102">
            <v>71.650400000000005</v>
          </cell>
          <cell r="Z102">
            <v>90.184600000000003</v>
          </cell>
          <cell r="AA102">
            <v>55.161800000000007</v>
          </cell>
          <cell r="AB102">
            <v>26.481000000000002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705</v>
          </cell>
          <cell r="D103">
            <v>9</v>
          </cell>
          <cell r="E103">
            <v>281</v>
          </cell>
          <cell r="F103">
            <v>427</v>
          </cell>
          <cell r="G103">
            <v>0</v>
          </cell>
          <cell r="H103">
            <v>0</v>
          </cell>
          <cell r="I103">
            <v>295</v>
          </cell>
          <cell r="J103">
            <v>-14</v>
          </cell>
          <cell r="K103">
            <v>0</v>
          </cell>
          <cell r="L103">
            <v>0</v>
          </cell>
          <cell r="M103">
            <v>0</v>
          </cell>
          <cell r="S103">
            <v>56.2</v>
          </cell>
          <cell r="U103">
            <v>7.5978647686832739</v>
          </cell>
          <cell r="V103">
            <v>7.5978647686832739</v>
          </cell>
          <cell r="Y103">
            <v>56.4</v>
          </cell>
          <cell r="Z103">
            <v>54.4</v>
          </cell>
          <cell r="AA103">
            <v>58.8</v>
          </cell>
          <cell r="AB103">
            <v>76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05.07.2025 - 11.07.2025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6.6</v>
          </cell>
          <cell r="F7">
            <v>566.15099999999995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27.55</v>
          </cell>
          <cell r="F8">
            <v>788.63499999999999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81.7</v>
          </cell>
          <cell r="F9">
            <v>2733.2170000000001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2850</v>
          </cell>
          <cell r="F10">
            <v>5638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1410</v>
          </cell>
          <cell r="F11">
            <v>5364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2623</v>
          </cell>
          <cell r="F12">
            <v>7952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322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</v>
          </cell>
          <cell r="F17">
            <v>730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664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48.83</v>
          </cell>
          <cell r="F21">
            <v>617.35599999999999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172.05</v>
          </cell>
          <cell r="F22">
            <v>5141.7039999999997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3.05</v>
          </cell>
          <cell r="F23">
            <v>405.91899999999998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67.599999999999994</v>
          </cell>
          <cell r="F24">
            <v>1319.6279999999999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25.33</v>
          </cell>
          <cell r="F25">
            <v>717.77200000000005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5.48</v>
          </cell>
          <cell r="F26">
            <v>168.26400000000001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7.13</v>
          </cell>
          <cell r="F27">
            <v>187.33199999999999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</v>
          </cell>
          <cell r="F28">
            <v>633.33900000000006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114.825</v>
          </cell>
        </row>
        <row r="30">
          <cell r="A30" t="str">
            <v xml:space="preserve"> 248  Сардельки Сочные ТМ Особый рецепт,   ПОКОМ</v>
          </cell>
          <cell r="D30">
            <v>3.95</v>
          </cell>
          <cell r="F30">
            <v>175.018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144.005</v>
          </cell>
          <cell r="F31">
            <v>1966.7080000000001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94.9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8.4</v>
          </cell>
          <cell r="F33">
            <v>350.57600000000002</v>
          </cell>
        </row>
        <row r="34">
          <cell r="A34" t="str">
            <v xml:space="preserve"> 263  Шпикачки Стародворские, ВЕС.  ПОКОМ</v>
          </cell>
          <cell r="D34">
            <v>7.8</v>
          </cell>
          <cell r="F34">
            <v>142.352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25.024000000000001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17.2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18.8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</v>
          </cell>
          <cell r="F38">
            <v>1654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1298</v>
          </cell>
          <cell r="F39">
            <v>5279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2635</v>
          </cell>
          <cell r="F40">
            <v>6707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29.655000000000001</v>
          </cell>
          <cell r="F42">
            <v>1191.0039999999999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30</v>
          </cell>
          <cell r="F43">
            <v>664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</v>
          </cell>
          <cell r="F44">
            <v>1334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5.5</v>
          </cell>
          <cell r="F45">
            <v>257.88600000000002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20</v>
          </cell>
          <cell r="F46">
            <v>1248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</v>
          </cell>
          <cell r="F47">
            <v>2819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F48">
            <v>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170.685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27.981000000000002</v>
          </cell>
          <cell r="F50">
            <v>608.10599999999999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12</v>
          </cell>
          <cell r="F51">
            <v>1352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</v>
          </cell>
          <cell r="F52">
            <v>2088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1535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2.65</v>
          </cell>
          <cell r="F54">
            <v>283.267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11.5</v>
          </cell>
          <cell r="F55">
            <v>734.11500000000001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7.8</v>
          </cell>
          <cell r="F56">
            <v>39.6</v>
          </cell>
        </row>
        <row r="57">
          <cell r="A57" t="str">
            <v xml:space="preserve"> 318  Сосиски Датские ТМ Зареченские, ВЕС  ПОКОМ</v>
          </cell>
          <cell r="D57">
            <v>24.7</v>
          </cell>
          <cell r="F57">
            <v>3824.03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3069</v>
          </cell>
          <cell r="F58">
            <v>6472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1195</v>
          </cell>
          <cell r="F59">
            <v>5623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58</v>
          </cell>
          <cell r="F60">
            <v>2265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14</v>
          </cell>
          <cell r="F61">
            <v>419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13</v>
          </cell>
          <cell r="F62">
            <v>393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27.65</v>
          </cell>
          <cell r="F63">
            <v>954.97799999999995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16</v>
          </cell>
          <cell r="F64">
            <v>433</v>
          </cell>
        </row>
        <row r="65">
          <cell r="A65" t="str">
            <v xml:space="preserve"> 335  Колбаса Сливушка ТМ Вязанка. ВЕС.  ПОКОМ </v>
          </cell>
          <cell r="D65">
            <v>21.753</v>
          </cell>
          <cell r="F65">
            <v>820.49800000000005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1546</v>
          </cell>
          <cell r="F66">
            <v>5147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48</v>
          </cell>
          <cell r="F67">
            <v>3197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8.9019999999999992</v>
          </cell>
          <cell r="F68">
            <v>1080.1089999999999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5.2</v>
          </cell>
          <cell r="F69">
            <v>229.80199999999999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61.6</v>
          </cell>
          <cell r="F70">
            <v>540.09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3.5</v>
          </cell>
          <cell r="F71">
            <v>304.613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280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563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155.76400000000001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754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8</v>
          </cell>
          <cell r="F77">
            <v>1026</v>
          </cell>
        </row>
        <row r="78">
          <cell r="A78" t="str">
            <v xml:space="preserve"> 378  Колбаса Докторская Дугушка 0,6кг НЕГОСТ ТМ Стародворье  ПОКОМ 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19</v>
          </cell>
          <cell r="F79">
            <v>801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23</v>
          </cell>
          <cell r="F80">
            <v>934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</v>
          </cell>
          <cell r="F81">
            <v>531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15</v>
          </cell>
          <cell r="F82">
            <v>294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881</v>
          </cell>
          <cell r="F83">
            <v>4283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2949</v>
          </cell>
          <cell r="F84">
            <v>11783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13</v>
          </cell>
          <cell r="F85">
            <v>627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4.1500000000000004</v>
          </cell>
          <cell r="F86">
            <v>711.00900000000001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13</v>
          </cell>
          <cell r="F87">
            <v>303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4</v>
          </cell>
          <cell r="F88">
            <v>80.650000000000006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1109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</v>
          </cell>
          <cell r="F90">
            <v>444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16.079999999999998</v>
          </cell>
          <cell r="F91">
            <v>364.97300000000001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97.5</v>
          </cell>
          <cell r="F92">
            <v>3984.6280000000002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55.2</v>
          </cell>
          <cell r="F93">
            <v>6853.1760000000004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112.7</v>
          </cell>
          <cell r="F94">
            <v>7035.54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5.6</v>
          </cell>
          <cell r="F95">
            <v>233.029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169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1.3</v>
          </cell>
          <cell r="F97">
            <v>35.201000000000001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534</v>
          </cell>
          <cell r="F98">
            <v>1962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8</v>
          </cell>
          <cell r="F99">
            <v>769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98</v>
          </cell>
          <cell r="F100">
            <v>1297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6</v>
          </cell>
          <cell r="F101">
            <v>709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</v>
          </cell>
          <cell r="F102">
            <v>9.25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11</v>
          </cell>
        </row>
        <row r="104">
          <cell r="A104" t="str">
            <v xml:space="preserve"> 516  Сосиски Классические ТМ Ядрена копоть 0,3кг  ПОКОМ</v>
          </cell>
          <cell r="F104">
            <v>6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9</v>
          </cell>
          <cell r="F105">
            <v>231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120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4</v>
          </cell>
          <cell r="F107">
            <v>168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8</v>
          </cell>
          <cell r="F108">
            <v>335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6</v>
          </cell>
          <cell r="F109">
            <v>338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8</v>
          </cell>
          <cell r="F110">
            <v>263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9</v>
          </cell>
          <cell r="F111">
            <v>239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9</v>
          </cell>
          <cell r="F112">
            <v>271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111</v>
          </cell>
          <cell r="F113">
            <v>111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99.8</v>
          </cell>
          <cell r="F114">
            <v>99.8</v>
          </cell>
        </row>
        <row r="115">
          <cell r="A115" t="str">
            <v>0447 Сыр Голландский 45% Нарезка 125г ТМ Папа может ОСТАНКИНО</v>
          </cell>
          <cell r="D115">
            <v>88</v>
          </cell>
          <cell r="F115">
            <v>88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2504 Сыр Бурмакинский халуми ВЕС  ОСТАНКИНО</v>
          </cell>
          <cell r="D117">
            <v>29.184000000000001</v>
          </cell>
          <cell r="F117">
            <v>29.184000000000001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48</v>
          </cell>
          <cell r="F118">
            <v>48</v>
          </cell>
        </row>
        <row r="119">
          <cell r="A119" t="str">
            <v>3215 ВЕТЧ.МЯСНАЯ Папа может п/о 0.4кг 8шт.    ОСТАНКИНО</v>
          </cell>
          <cell r="D119">
            <v>983</v>
          </cell>
          <cell r="F119">
            <v>983</v>
          </cell>
        </row>
        <row r="120">
          <cell r="A120" t="str">
            <v>3684 ПРЕСИЖН с/к в/у 1/250 8шт.   ОСТАНКИНО</v>
          </cell>
          <cell r="D120">
            <v>111</v>
          </cell>
          <cell r="F120">
            <v>111</v>
          </cell>
        </row>
        <row r="121">
          <cell r="A121" t="str">
            <v>3798 Сыч/Прод Коровино Российский 50% 200г СЗМЖ  ОСТАНКИНО</v>
          </cell>
          <cell r="D121">
            <v>26</v>
          </cell>
          <cell r="F121">
            <v>26</v>
          </cell>
        </row>
        <row r="122">
          <cell r="A122" t="str">
            <v>3804 Сыч/Прод Коровино Тильзитер 50% 200г СЗМЖ  ОСТАНКИНО</v>
          </cell>
          <cell r="D122">
            <v>25</v>
          </cell>
          <cell r="F122">
            <v>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41.7</v>
          </cell>
          <cell r="F123">
            <v>41.7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122.6</v>
          </cell>
          <cell r="F124">
            <v>122.6</v>
          </cell>
        </row>
        <row r="125">
          <cell r="A125" t="str">
            <v>4063 МЯСНАЯ Папа может вар п/о_Л   ОСТАНКИНО</v>
          </cell>
          <cell r="D125">
            <v>2030.2</v>
          </cell>
          <cell r="F125">
            <v>2030.2</v>
          </cell>
        </row>
        <row r="126">
          <cell r="A126" t="str">
            <v>4117 ЭКСТРА Папа может с/к в/у_Л   ОСТАНКИНО</v>
          </cell>
          <cell r="D126">
            <v>43</v>
          </cell>
          <cell r="F126">
            <v>43</v>
          </cell>
        </row>
        <row r="127">
          <cell r="A127" t="str">
            <v>4163 Сыр Боккончини копченый 40% 100 гр.  ОСТАНКИНО</v>
          </cell>
          <cell r="D127">
            <v>207</v>
          </cell>
          <cell r="F127">
            <v>207</v>
          </cell>
        </row>
        <row r="128">
          <cell r="A128" t="str">
            <v>4170 Сыр Скаморца свежий 40% 100 гр.  ОСТАНКИНО</v>
          </cell>
          <cell r="D128">
            <v>247</v>
          </cell>
          <cell r="F128">
            <v>247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329</v>
          </cell>
          <cell r="F130">
            <v>329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298</v>
          </cell>
          <cell r="F132">
            <v>298</v>
          </cell>
        </row>
        <row r="133">
          <cell r="A133" t="str">
            <v>4342 Салями Финская п/к в/у ОСТАНКИНО</v>
          </cell>
          <cell r="D133">
            <v>1</v>
          </cell>
          <cell r="F133">
            <v>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115.75</v>
          </cell>
          <cell r="F134">
            <v>115.75</v>
          </cell>
        </row>
        <row r="135">
          <cell r="A135" t="str">
            <v>4574 Мясная со шпиком Папа может вар п/о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562.20000000000005</v>
          </cell>
          <cell r="F136">
            <v>562.20000000000005</v>
          </cell>
        </row>
        <row r="137">
          <cell r="A137" t="str">
            <v>4819 Сыр "Пармезан" 40% кусок 180 гр  ОСТАНКИНО</v>
          </cell>
          <cell r="D137">
            <v>189</v>
          </cell>
          <cell r="F137">
            <v>189</v>
          </cell>
        </row>
        <row r="138">
          <cell r="A138" t="str">
            <v>4903 Сыр Перлини 40% 100гр (8шт)  ОСТАНКИНО</v>
          </cell>
          <cell r="D138">
            <v>81</v>
          </cell>
          <cell r="F138">
            <v>81</v>
          </cell>
        </row>
        <row r="139">
          <cell r="A139" t="str">
            <v>4910 Сыр Перлини копченый 40% 100гр (8шт)  ОСТАНКИНО</v>
          </cell>
          <cell r="D139">
            <v>49</v>
          </cell>
          <cell r="F139">
            <v>49</v>
          </cell>
        </row>
        <row r="140">
          <cell r="A140" t="str">
            <v>4927 Сыр Перлини со вкусом Васаби 40% 100гр (8шт)  ОСТАНКИНО</v>
          </cell>
          <cell r="D140">
            <v>80</v>
          </cell>
          <cell r="F140">
            <v>80</v>
          </cell>
        </row>
        <row r="141">
          <cell r="A141" t="str">
            <v>4993 САЛЯМИ ИТАЛЬЯНСКАЯ с/к в/у 1/250*8_120c ОСТАНКИНО</v>
          </cell>
          <cell r="D141">
            <v>576</v>
          </cell>
          <cell r="F141">
            <v>576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50.003999999999998</v>
          </cell>
          <cell r="F142">
            <v>50.003999999999998</v>
          </cell>
        </row>
        <row r="143">
          <cell r="A143" t="str">
            <v>5235 Сыр полутвердый "Голландский" 45%, брус ВЕС  ОСТАНКИНО</v>
          </cell>
          <cell r="D143">
            <v>56.6</v>
          </cell>
          <cell r="F143">
            <v>56.6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21.5</v>
          </cell>
          <cell r="F144">
            <v>21.5</v>
          </cell>
        </row>
        <row r="145">
          <cell r="A145" t="str">
            <v>5246 ДОКТОРСКАЯ ПРЕМИУМ вар б/о мгс_30с ОСТАНКИНО</v>
          </cell>
          <cell r="D145">
            <v>99.6</v>
          </cell>
          <cell r="F145">
            <v>99.6</v>
          </cell>
        </row>
        <row r="146">
          <cell r="A146" t="str">
            <v>5247 РУССКАЯ ПРЕМИУМ вар б/о мгс_30с ОСТАНКИНО</v>
          </cell>
          <cell r="D146">
            <v>50.9</v>
          </cell>
          <cell r="F146">
            <v>50.9</v>
          </cell>
        </row>
        <row r="147">
          <cell r="A147" t="str">
            <v>5483 ЭКСТРА Папа может с/к в/у 1/250 8шт.   ОСТАНКИНО</v>
          </cell>
          <cell r="D147">
            <v>1058</v>
          </cell>
          <cell r="F147">
            <v>1058</v>
          </cell>
        </row>
        <row r="148">
          <cell r="A148" t="str">
            <v>5544 Сервелат Финский в/к в/у_45с НОВАЯ ОСТАНКИНО</v>
          </cell>
          <cell r="D148">
            <v>1081.7</v>
          </cell>
          <cell r="F148">
            <v>1081.7</v>
          </cell>
        </row>
        <row r="149">
          <cell r="A149" t="str">
            <v>5679 САЛЯМИ ИТАЛЬЯНСКАЯ с/к в/у 1/150_60с ОСТАНКИНО</v>
          </cell>
          <cell r="D149">
            <v>516</v>
          </cell>
          <cell r="F149">
            <v>516</v>
          </cell>
        </row>
        <row r="150">
          <cell r="A150" t="str">
            <v>5682 САЛЯМИ МЕЛКОЗЕРНЕНАЯ с/к в/у 1/120_60с   ОСТАНКИНО</v>
          </cell>
          <cell r="D150">
            <v>3413</v>
          </cell>
          <cell r="F150">
            <v>3413</v>
          </cell>
        </row>
        <row r="151">
          <cell r="A151" t="str">
            <v>5706 АРОМАТНАЯ Папа может с/к в/у 1/250 8шт.  ОСТАНКИНО</v>
          </cell>
          <cell r="D151">
            <v>1033</v>
          </cell>
          <cell r="F151">
            <v>1033</v>
          </cell>
        </row>
        <row r="152">
          <cell r="A152" t="str">
            <v>5708 ПОСОЛЬСКАЯ Папа может с/к в/у ОСТАНКИНО</v>
          </cell>
          <cell r="D152">
            <v>117.7</v>
          </cell>
          <cell r="F152">
            <v>117.7</v>
          </cell>
        </row>
        <row r="153">
          <cell r="A153" t="str">
            <v>5851 ЭКСТРА Папа может вар п/о   ОСТАНКИНО</v>
          </cell>
          <cell r="D153">
            <v>292.5</v>
          </cell>
          <cell r="F153">
            <v>292.5</v>
          </cell>
        </row>
        <row r="154">
          <cell r="A154" t="str">
            <v>5931 ОХОТНИЧЬЯ Папа может с/к в/у 1/220 8шт.   ОСТАНКИНО</v>
          </cell>
          <cell r="D154">
            <v>1547</v>
          </cell>
          <cell r="F154">
            <v>1547</v>
          </cell>
        </row>
        <row r="155">
          <cell r="A155" t="str">
            <v>5992 ВРЕМЯ ОКРОШКИ Папа может вар п/о 0.4кг   ОСТАНКИНО</v>
          </cell>
          <cell r="D155">
            <v>1729</v>
          </cell>
          <cell r="F155">
            <v>1729</v>
          </cell>
        </row>
        <row r="156">
          <cell r="A156" t="str">
            <v>6004 РАГУ СВИНОЕ 1кг 8шт.зам_120с ОСТАНКИНО</v>
          </cell>
          <cell r="D156">
            <v>77</v>
          </cell>
          <cell r="F156">
            <v>77</v>
          </cell>
        </row>
        <row r="157">
          <cell r="A157" t="str">
            <v>6221 НЕАПОЛИТАНСКИЙ ДУЭТ с/к с/н мгс 1/90  ОСТАНКИНО</v>
          </cell>
          <cell r="D157">
            <v>478</v>
          </cell>
          <cell r="F157">
            <v>478</v>
          </cell>
        </row>
        <row r="158">
          <cell r="A158" t="str">
            <v>6228 МЯСНОЕ АССОРТИ к/з с/н мгс 1/90 10шт.  ОСТАНКИНО</v>
          </cell>
          <cell r="D158">
            <v>553</v>
          </cell>
          <cell r="F158">
            <v>553</v>
          </cell>
        </row>
        <row r="159">
          <cell r="A159" t="str">
            <v>6247 ДОМАШНЯЯ Папа может вар п/о 0,4кг 8шт.  ОСТАНКИНО</v>
          </cell>
          <cell r="D159">
            <v>139</v>
          </cell>
          <cell r="F159">
            <v>139</v>
          </cell>
        </row>
        <row r="160">
          <cell r="A160" t="str">
            <v>6268 ГОВЯЖЬЯ Папа может вар п/о 0,4кг 8 шт.  ОСТАНКИНО</v>
          </cell>
          <cell r="D160">
            <v>1471</v>
          </cell>
          <cell r="F160">
            <v>1471</v>
          </cell>
        </row>
        <row r="161">
          <cell r="A161" t="str">
            <v>6279 КОРЕЙКА ПО-ОСТ.к/в в/с с/н в/у 1/150_45с  ОСТАНКИНО</v>
          </cell>
          <cell r="D161">
            <v>660</v>
          </cell>
          <cell r="F161">
            <v>660</v>
          </cell>
        </row>
        <row r="162">
          <cell r="A162" t="str">
            <v>6303 МЯСНЫЕ Папа может сос п/о мгс 1.5*3  ОСТАНКИНО</v>
          </cell>
          <cell r="D162">
            <v>588</v>
          </cell>
          <cell r="F162">
            <v>588</v>
          </cell>
        </row>
        <row r="163">
          <cell r="A163" t="str">
            <v>6324 ДОКТОРСКАЯ ГОСТ вар п/о 0.4кг 8шт.  ОСТАНКИНО</v>
          </cell>
          <cell r="D163">
            <v>123</v>
          </cell>
          <cell r="F163">
            <v>123</v>
          </cell>
        </row>
        <row r="164">
          <cell r="A164" t="str">
            <v>6325 ДОКТОРСКАЯ ПРЕМИУМ вар п/о 0.4кг 8шт.  ОСТАНКИНО</v>
          </cell>
          <cell r="D164">
            <v>1991</v>
          </cell>
          <cell r="F164">
            <v>1991</v>
          </cell>
        </row>
        <row r="165">
          <cell r="A165" t="str">
            <v>6333 МЯСНАЯ Папа может вар п/о 0.4кг 8шт.  ОСТАНКИНО</v>
          </cell>
          <cell r="D165">
            <v>5382</v>
          </cell>
          <cell r="F165">
            <v>5382</v>
          </cell>
        </row>
        <row r="166">
          <cell r="A166" t="str">
            <v>6340 ДОМАШНИЙ РЕЦЕПТ Коровино 0.5кг 8шт.  ОСТАНКИНО</v>
          </cell>
          <cell r="D166">
            <v>385</v>
          </cell>
          <cell r="F166">
            <v>385</v>
          </cell>
        </row>
        <row r="167">
          <cell r="A167" t="str">
            <v>6353 ЭКСТРА Папа может вар п/о 0.4кг 8шт.  ОСТАНКИНО</v>
          </cell>
          <cell r="D167">
            <v>1354</v>
          </cell>
          <cell r="F167">
            <v>1354</v>
          </cell>
        </row>
        <row r="168">
          <cell r="A168" t="str">
            <v>6392 ФИЛЕЙНАЯ Папа может вар п/о 0.4кг. ОСТАНКИНО</v>
          </cell>
          <cell r="D168">
            <v>4986</v>
          </cell>
          <cell r="F168">
            <v>4986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275</v>
          </cell>
          <cell r="F170">
            <v>275</v>
          </cell>
        </row>
        <row r="171">
          <cell r="A171" t="str">
            <v>6453 ЭКСТРА Папа может с/к с/н в/у 1/100 14шт.   ОСТАНКИНО</v>
          </cell>
          <cell r="D171">
            <v>3010</v>
          </cell>
          <cell r="F171">
            <v>3010</v>
          </cell>
        </row>
        <row r="172">
          <cell r="A172" t="str">
            <v>6454 АРОМАТНАЯ с/к с/н в/у 1/100 14шт.  ОСТАНКИНО</v>
          </cell>
          <cell r="D172">
            <v>2636</v>
          </cell>
          <cell r="F172">
            <v>2636</v>
          </cell>
        </row>
        <row r="173">
          <cell r="A173" t="str">
            <v>6459 СЕРВЕЛАТ ШВЕЙЦАРСК. в/к с/н в/у 1/100*10  ОСТАНКИНО</v>
          </cell>
          <cell r="D173">
            <v>1137</v>
          </cell>
          <cell r="F173">
            <v>1137</v>
          </cell>
        </row>
        <row r="174">
          <cell r="A174" t="str">
            <v>6470 ВЕТЧ.МРАМОРНАЯ в/у_45с  ОСТАНКИНО</v>
          </cell>
          <cell r="D174">
            <v>77.2</v>
          </cell>
          <cell r="F174">
            <v>77.2</v>
          </cell>
        </row>
        <row r="175">
          <cell r="A175" t="str">
            <v>6475 С СЫРОМ Папа может сос ц/о мгс 0.4кг6шт  ОСТАНКИНО</v>
          </cell>
          <cell r="D175">
            <v>8</v>
          </cell>
          <cell r="F175">
            <v>8</v>
          </cell>
        </row>
        <row r="176">
          <cell r="A176" t="str">
            <v>6495 ВЕТЧ.МРАМОРНАЯ в/у срез 0.3кг 6шт_45с  ОСТАНКИНО</v>
          </cell>
          <cell r="D176">
            <v>392</v>
          </cell>
          <cell r="F176">
            <v>392</v>
          </cell>
        </row>
        <row r="177">
          <cell r="A177" t="str">
            <v>6527 ШПИКАЧКИ СОЧНЫЕ ПМ сар б/о мгс 1*3 45с ОСТАНКИНО</v>
          </cell>
          <cell r="D177">
            <v>472.8</v>
          </cell>
          <cell r="F177">
            <v>473.86500000000001</v>
          </cell>
        </row>
        <row r="178">
          <cell r="A178" t="str">
            <v>6528 ШПИКАЧКИ СОЧНЫЕ ПМ сар б/о мгс 0.4кг 45с  ОСТАНКИНО</v>
          </cell>
          <cell r="D178">
            <v>60</v>
          </cell>
          <cell r="F178">
            <v>60</v>
          </cell>
        </row>
        <row r="179">
          <cell r="A179" t="str">
            <v>6586 МРАМОРНАЯ И БАЛЫКОВАЯ в/к с/н мгс 1/90 ОСТАНКИНО</v>
          </cell>
          <cell r="D179">
            <v>858</v>
          </cell>
          <cell r="F179">
            <v>858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2926</v>
          </cell>
          <cell r="F181">
            <v>2926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5610</v>
          </cell>
          <cell r="F183">
            <v>5610</v>
          </cell>
        </row>
        <row r="184">
          <cell r="A184" t="str">
            <v>6713 СОЧНЫЙ ГРИЛЬ ПМ сос п/о мгс 0.41кг 8шт.  ОСТАНКИНО</v>
          </cell>
          <cell r="D184">
            <v>2538</v>
          </cell>
          <cell r="F184">
            <v>2538</v>
          </cell>
        </row>
        <row r="185">
          <cell r="A185" t="str">
            <v>6724 МОЛОЧНЫЕ ПМ сос п/о мгс 0.41кг 10шт.  ОСТАНКИНО</v>
          </cell>
          <cell r="D185">
            <v>991</v>
          </cell>
          <cell r="F185">
            <v>991</v>
          </cell>
        </row>
        <row r="186">
          <cell r="A186" t="str">
            <v>6765 РУБЛЕНЫЕ сос ц/о мгс 0.36кг 6шт.  ОСТАНКИНО</v>
          </cell>
          <cell r="D186">
            <v>638</v>
          </cell>
          <cell r="F186">
            <v>638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216</v>
          </cell>
          <cell r="F188">
            <v>216</v>
          </cell>
        </row>
        <row r="189">
          <cell r="A189" t="str">
            <v>6787 СЕРВЕЛАТ КРЕМЛЕВСКИЙ в/к в/у 0,33кг 8шт.  ОСТАНКИНО</v>
          </cell>
          <cell r="D189">
            <v>240</v>
          </cell>
          <cell r="F189">
            <v>240</v>
          </cell>
        </row>
        <row r="190">
          <cell r="A190" t="str">
            <v>6793 БАЛЫКОВАЯ в/к в/у 0,33кг 8шт.  ОСТАНКИНО</v>
          </cell>
          <cell r="D190">
            <v>492</v>
          </cell>
          <cell r="F190">
            <v>492</v>
          </cell>
        </row>
        <row r="191">
          <cell r="A191" t="str">
            <v>6829 МОЛОЧНЫЕ КЛАССИЧЕСКИЕ сос п/о мгс 2*4_С  ОСТАНКИНО</v>
          </cell>
          <cell r="D191">
            <v>1098.5999999999999</v>
          </cell>
          <cell r="F191">
            <v>1098.5999999999999</v>
          </cell>
        </row>
        <row r="192">
          <cell r="A192" t="str">
            <v>6837 ФИЛЕЙНЫЕ Папа Может сос ц/о мгс 0.4кг  ОСТАНКИНО</v>
          </cell>
          <cell r="D192">
            <v>1407</v>
          </cell>
          <cell r="F192">
            <v>1407</v>
          </cell>
        </row>
        <row r="193">
          <cell r="A193" t="str">
            <v>6842 ДЫМОВИЦА ИЗ ОКОРОКА к/в мл/к в/у 0,3кг  ОСТАНКИНО</v>
          </cell>
          <cell r="D193">
            <v>239</v>
          </cell>
          <cell r="F193">
            <v>239</v>
          </cell>
        </row>
        <row r="194">
          <cell r="A194" t="str">
            <v>6861 ДОМАШНИЙ РЕЦЕПТ Коровино вар п/о  ОСТАНКИНО</v>
          </cell>
          <cell r="D194">
            <v>202.4</v>
          </cell>
          <cell r="F194">
            <v>202.4</v>
          </cell>
        </row>
        <row r="195">
          <cell r="A195" t="str">
            <v>6866 ВЕТЧ.НЕЖНАЯ Коровино п/о_Маяк  ОСТАНКИНО</v>
          </cell>
          <cell r="D195">
            <v>337.3</v>
          </cell>
          <cell r="F195">
            <v>337.3</v>
          </cell>
        </row>
        <row r="196">
          <cell r="A196" t="str">
            <v>7001 КЛАССИЧЕСКИЕ Папа может сар б/о мгс 1*3  ОСТАНКИНО</v>
          </cell>
          <cell r="D196">
            <v>296.89999999999998</v>
          </cell>
          <cell r="F196">
            <v>296.89999999999998</v>
          </cell>
        </row>
        <row r="197">
          <cell r="A197" t="str">
            <v>7038 С ГОВЯДИНОЙ ПМ сос п/о мгс 1.5*4  ОСТАНКИНО</v>
          </cell>
          <cell r="D197">
            <v>160</v>
          </cell>
          <cell r="F197">
            <v>160</v>
          </cell>
        </row>
        <row r="198">
          <cell r="A198" t="str">
            <v>7040 С ИНДЕЙКОЙ ПМ сос ц/о в/у 1/270 8шт.  ОСТАНКИНО</v>
          </cell>
          <cell r="D198">
            <v>194</v>
          </cell>
          <cell r="F198">
            <v>194</v>
          </cell>
        </row>
        <row r="199">
          <cell r="A199" t="str">
            <v>7059 ШПИКАЧКИ СОЧНЫЕ С БЕК. п/о мгс 0.3кг_60с  ОСТАНКИНО</v>
          </cell>
          <cell r="D199">
            <v>514</v>
          </cell>
          <cell r="F199">
            <v>514</v>
          </cell>
        </row>
        <row r="200">
          <cell r="A200" t="str">
            <v>7064 СОЧНЫЕ ПМ сос п/о в/у 1/350 8 шт_50с ОСТАНКИНО</v>
          </cell>
          <cell r="D200">
            <v>22</v>
          </cell>
          <cell r="F200">
            <v>22</v>
          </cell>
        </row>
        <row r="201">
          <cell r="A201" t="str">
            <v>7066 СОЧНЫЕ ПМ сос п/о мгс 0.41кг 10шт_50с  ОСТАНКИНО</v>
          </cell>
          <cell r="D201">
            <v>9289</v>
          </cell>
          <cell r="F201">
            <v>9289</v>
          </cell>
        </row>
        <row r="202">
          <cell r="A202" t="str">
            <v>7070 СОЧНЫЕ ПМ сос п/о мгс 1.5*4_А_50с  ОСТАНКИНО</v>
          </cell>
          <cell r="D202">
            <v>4804.6499999999996</v>
          </cell>
          <cell r="F202">
            <v>4804.6499999999996</v>
          </cell>
        </row>
        <row r="203">
          <cell r="A203" t="str">
            <v>7073 МОЛОЧ.ПРЕМИУМ ПМ сос п/о в/у 1/350_50с  ОСТАНКИНО</v>
          </cell>
          <cell r="D203">
            <v>2444</v>
          </cell>
          <cell r="F203">
            <v>2444</v>
          </cell>
        </row>
        <row r="204">
          <cell r="A204" t="str">
            <v>7074 МОЛОЧ.ПРЕМИУМ ПМ сос п/о мгс 0.6кг_50с  ОСТАНКИНО</v>
          </cell>
          <cell r="D204">
            <v>128</v>
          </cell>
          <cell r="F204">
            <v>128</v>
          </cell>
        </row>
        <row r="205">
          <cell r="A205" t="str">
            <v>7075 МОЛОЧ.ПРЕМИУМ ПМ сос п/о мгс 1.5*4_О_50с  ОСТАНКИНО</v>
          </cell>
          <cell r="D205">
            <v>130.80000000000001</v>
          </cell>
          <cell r="F205">
            <v>130.80000000000001</v>
          </cell>
        </row>
        <row r="206">
          <cell r="A206" t="str">
            <v>7077 МЯСНЫЕ С ГОВЯД.ПМ сос п/о мгс 0.4кг_50с  ОСТАНКИНО</v>
          </cell>
          <cell r="D206">
            <v>2727</v>
          </cell>
          <cell r="F206">
            <v>2727</v>
          </cell>
        </row>
        <row r="207">
          <cell r="A207" t="str">
            <v>7080 СЛИВОЧНЫЕ ПМ сос п/о мгс 0.41кг 10шт. 50с  ОСТАНКИНО</v>
          </cell>
          <cell r="D207">
            <v>4641</v>
          </cell>
          <cell r="F207">
            <v>4641</v>
          </cell>
        </row>
        <row r="208">
          <cell r="A208" t="str">
            <v>7082 СЛИВОЧНЫЕ ПМ сос п/о мгс 1.5*4_50с  ОСТАНКИНО</v>
          </cell>
          <cell r="D208">
            <v>206.5</v>
          </cell>
          <cell r="F208">
            <v>206.5</v>
          </cell>
        </row>
        <row r="209">
          <cell r="A209" t="str">
            <v>7087 ШПИК С ЧЕСНОК.И ПЕРЦЕМ к/в в/у 0.3кг_50с  ОСТАНКИНО</v>
          </cell>
          <cell r="D209">
            <v>446</v>
          </cell>
          <cell r="F209">
            <v>446</v>
          </cell>
        </row>
        <row r="210">
          <cell r="A210" t="str">
            <v>7090 СВИНИНА ПО-ДОМ. к/в мл/к в/у 0.3кг_50с  ОСТАНКИНО</v>
          </cell>
          <cell r="D210">
            <v>890</v>
          </cell>
          <cell r="F210">
            <v>890</v>
          </cell>
        </row>
        <row r="211">
          <cell r="A211" t="str">
            <v>7092 БЕКОН Папа может с/к с/н в/у 1/140_50с  ОСТАНКИНО</v>
          </cell>
          <cell r="D211">
            <v>1402</v>
          </cell>
          <cell r="F211">
            <v>1402</v>
          </cell>
        </row>
        <row r="212">
          <cell r="A212" t="str">
            <v>7105 МИЛАНО с/к с/н мгс 1/90 12шт.  ОСТАНКИНО</v>
          </cell>
          <cell r="D212">
            <v>66</v>
          </cell>
          <cell r="F212">
            <v>66</v>
          </cell>
        </row>
        <row r="213">
          <cell r="A213" t="str">
            <v>7106 ТОСКАНО с/к с/н мгс 1/90 12шт.  ОСТАНКИНО</v>
          </cell>
          <cell r="D213">
            <v>159</v>
          </cell>
          <cell r="F213">
            <v>159</v>
          </cell>
        </row>
        <row r="214">
          <cell r="A214" t="str">
            <v>7107 САН-РЕМО с/в с/н мгс 1/90 12шт.  ОСТАНКИНО</v>
          </cell>
          <cell r="D214">
            <v>81</v>
          </cell>
          <cell r="F214">
            <v>81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7147 САЛЬЧИЧОН Останкино с/к в/у 1/220 8шт.  ОСТАНКИНО</v>
          </cell>
          <cell r="D216">
            <v>101</v>
          </cell>
          <cell r="F216">
            <v>101</v>
          </cell>
        </row>
        <row r="217">
          <cell r="A217" t="str">
            <v>7149 БАЛЫКОВАЯ Коровино п/к в/у 0.84кг_50с  ОСТАНКИНО</v>
          </cell>
          <cell r="D217">
            <v>59</v>
          </cell>
          <cell r="F217">
            <v>59</v>
          </cell>
        </row>
        <row r="218">
          <cell r="A218" t="str">
            <v>7150 САЛЬЧИЧОН Папа может с/к в/у ОСТАНКИНО</v>
          </cell>
          <cell r="D218">
            <v>17.811</v>
          </cell>
          <cell r="F218">
            <v>17.811</v>
          </cell>
        </row>
        <row r="219">
          <cell r="A219" t="str">
            <v>7154 СЕРВЕЛАТ ЗЕРНИСТЫЙ ПМ в/к в/у 0.35кг_50с  ОСТАНКИНО</v>
          </cell>
          <cell r="D219">
            <v>3990</v>
          </cell>
          <cell r="F219">
            <v>3990</v>
          </cell>
        </row>
        <row r="220">
          <cell r="A220" t="str">
            <v>7166 СЕРВЕЛТ ОХОТНИЧИЙ ПМ в/к в/у_50с  ОСТАНКИНО</v>
          </cell>
          <cell r="D220">
            <v>550.29999999999995</v>
          </cell>
          <cell r="F220">
            <v>550.29999999999995</v>
          </cell>
        </row>
        <row r="221">
          <cell r="A221" t="str">
            <v>7169 СЕРВЕЛАТ ОХОТНИЧИЙ ПМ в/к в/у 0.35кг_50с  ОСТАНКИНО</v>
          </cell>
          <cell r="D221">
            <v>4269</v>
          </cell>
          <cell r="F221">
            <v>4269</v>
          </cell>
        </row>
        <row r="222">
          <cell r="A222" t="str">
            <v>7187 ГРУДИНКА ПРЕМИУМ к/в мл/к в/у 0,3кг_50с ОСТАНКИНО</v>
          </cell>
          <cell r="D222">
            <v>891</v>
          </cell>
          <cell r="F222">
            <v>891</v>
          </cell>
        </row>
        <row r="223">
          <cell r="A223" t="str">
            <v>7226 ЧОРИЗО ПРЕМИУМ Останкино с/к в/у 1/180  ОСТАНКИНО</v>
          </cell>
          <cell r="D223">
            <v>1</v>
          </cell>
          <cell r="F223">
            <v>1</v>
          </cell>
        </row>
        <row r="224">
          <cell r="A224" t="str">
            <v>7227 САЛЯМИ ФИНСКАЯ Папа может с/к в/у 1/180  ОСТАНКИНО</v>
          </cell>
          <cell r="D224">
            <v>35</v>
          </cell>
          <cell r="F224">
            <v>35</v>
          </cell>
        </row>
        <row r="225">
          <cell r="A225" t="str">
            <v>7231 КЛАССИЧЕСКАЯ ПМ вар п/о 0,3кг 8шт_209к ОСТАНКИНО</v>
          </cell>
          <cell r="D225">
            <v>1571</v>
          </cell>
          <cell r="F225">
            <v>1571</v>
          </cell>
        </row>
        <row r="226">
          <cell r="A226" t="str">
            <v>7232 БОЯNСКАЯ ПМ п/к в/у 0,28кг 8шт_209к ОСТАНКИНО</v>
          </cell>
          <cell r="D226">
            <v>1800</v>
          </cell>
          <cell r="F226">
            <v>1800</v>
          </cell>
        </row>
        <row r="227">
          <cell r="A227" t="str">
            <v>7235 ВЕТЧ.КЛАССИЧЕСКАЯ ПМ п/о 0,35кг 8шт_209к ОСТАНКИНО</v>
          </cell>
          <cell r="D227">
            <v>62</v>
          </cell>
          <cell r="F227">
            <v>62</v>
          </cell>
        </row>
        <row r="228">
          <cell r="A228" t="str">
            <v>7236 СЕРВЕЛАТ КАРЕЛЬСКИЙ в/к в/у 0,28кг_209к ОСТАНКИНО</v>
          </cell>
          <cell r="D228">
            <v>3919</v>
          </cell>
          <cell r="F228">
            <v>3919</v>
          </cell>
        </row>
        <row r="229">
          <cell r="A229" t="str">
            <v>7241 САЛЯМИ Папа может п/к в/у 0,28кг_209к ОСТАНКИНО</v>
          </cell>
          <cell r="D229">
            <v>1128</v>
          </cell>
          <cell r="F229">
            <v>1128</v>
          </cell>
        </row>
        <row r="230">
          <cell r="A230" t="str">
            <v>7245 ВЕТЧ.ФИЛЕЙНАЯ ПМ п/о 0,4кг 8шт ОСТАНКИНО</v>
          </cell>
          <cell r="D230">
            <v>156</v>
          </cell>
          <cell r="F230">
            <v>156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27</v>
          </cell>
          <cell r="F232">
            <v>27</v>
          </cell>
        </row>
        <row r="233">
          <cell r="A233" t="str">
            <v>7284 ДЛЯ ДЕТЕЙ сос п/о мгс 0,33кг 6шт  ОСТАНКИНО</v>
          </cell>
          <cell r="D233">
            <v>302</v>
          </cell>
          <cell r="F233">
            <v>302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263</v>
          </cell>
          <cell r="F234">
            <v>263</v>
          </cell>
        </row>
        <row r="235">
          <cell r="A235" t="str">
            <v>8391 Сыр творожный с зеленью 60% Папа может 140 гр.  ОСТАНКИНО</v>
          </cell>
          <cell r="D235">
            <v>97</v>
          </cell>
          <cell r="F235">
            <v>97</v>
          </cell>
        </row>
        <row r="236">
          <cell r="A236" t="str">
            <v>8398 Сыр ПАПА МОЖЕТ "Тильзитер" 45% 180 г  ОСТАНКИНО</v>
          </cell>
          <cell r="D236">
            <v>413</v>
          </cell>
          <cell r="F236">
            <v>413</v>
          </cell>
        </row>
        <row r="237">
          <cell r="A237" t="str">
            <v>8411 Сыр ПАПА МОЖЕТ "Гауда Голд" 45% 180 г  ОСТАНКИНО</v>
          </cell>
          <cell r="D237">
            <v>370</v>
          </cell>
          <cell r="F237">
            <v>370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1061</v>
          </cell>
          <cell r="F238">
            <v>1061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39</v>
          </cell>
          <cell r="F239">
            <v>39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26</v>
          </cell>
          <cell r="F240">
            <v>26</v>
          </cell>
        </row>
        <row r="241">
          <cell r="A241" t="str">
            <v>8452 Плавленый Сыр колбасный копченый 40% СТМ "ПапаМожет" 400 гр  ОСТАНКИНО</v>
          </cell>
          <cell r="D241">
            <v>2</v>
          </cell>
          <cell r="F241">
            <v>2</v>
          </cell>
        </row>
        <row r="242">
          <cell r="A242" t="str">
            <v>8452 Сыр колбасный копченый Папа Может 400 гр  ОСТАНКИНО</v>
          </cell>
          <cell r="D242">
            <v>17</v>
          </cell>
          <cell r="F242">
            <v>17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1028</v>
          </cell>
          <cell r="F243">
            <v>1028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24</v>
          </cell>
          <cell r="F244">
            <v>24</v>
          </cell>
        </row>
        <row r="245">
          <cell r="A245" t="str">
            <v>8572 Сыр Папа Может "Гауда Голд", 45% брусок ВЕС ОСТАНКИНО</v>
          </cell>
          <cell r="D245">
            <v>17.399999999999999</v>
          </cell>
          <cell r="F245">
            <v>17.399999999999999</v>
          </cell>
        </row>
        <row r="246">
          <cell r="A246" t="str">
            <v>8619 Сыр Папа Может "Тильзитер", 45% брусок ВЕС   ОСТАНКИНО</v>
          </cell>
          <cell r="D246">
            <v>22.5</v>
          </cell>
          <cell r="F246">
            <v>22.5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41</v>
          </cell>
          <cell r="F247">
            <v>41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107</v>
          </cell>
          <cell r="F248">
            <v>107</v>
          </cell>
        </row>
        <row r="249">
          <cell r="A249" t="str">
            <v>8831 Сыр ПАПА МОЖЕТ "Министерский" 180гр, 45 %  ОСТАНКИНО</v>
          </cell>
          <cell r="D249">
            <v>146</v>
          </cell>
          <cell r="F249">
            <v>146</v>
          </cell>
        </row>
        <row r="250">
          <cell r="A250" t="str">
            <v>8855 Сыр ПАПА МОЖЕТ "Папин завтрак" 180гр, 45 %  ОСТАНКИНО</v>
          </cell>
          <cell r="D250">
            <v>57</v>
          </cell>
          <cell r="F250">
            <v>57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235</v>
          </cell>
          <cell r="F251">
            <v>235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331</v>
          </cell>
          <cell r="F252">
            <v>331</v>
          </cell>
        </row>
        <row r="253">
          <cell r="A253" t="str">
            <v>Балыковая с/к 200 гр. срез "Эликатессе" термоформ.пак.  СПК</v>
          </cell>
          <cell r="D253">
            <v>221</v>
          </cell>
          <cell r="F253">
            <v>221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83</v>
          </cell>
          <cell r="F254">
            <v>83</v>
          </cell>
        </row>
        <row r="255">
          <cell r="A255" t="str">
            <v>БОНУС МОЛОЧНЫЕ КЛАССИЧЕСКИЕ сос п/о мгс 2*4_С (4980)  ОСТАНКИНО</v>
          </cell>
          <cell r="D255">
            <v>30</v>
          </cell>
          <cell r="F255">
            <v>30</v>
          </cell>
        </row>
        <row r="256">
          <cell r="A256" t="str">
            <v>БОНУС СОЧНЫЕ Папа может сос п/о мгс 1.5*4 (6954)  ОСТАНКИНО</v>
          </cell>
          <cell r="D256">
            <v>427</v>
          </cell>
          <cell r="F256">
            <v>427</v>
          </cell>
        </row>
        <row r="257">
          <cell r="A257" t="str">
            <v>БОНУС СОЧНЫЕ сос п/о мгс 0.41кг_UZ (6087)  ОСТАНКИНО</v>
          </cell>
          <cell r="D257">
            <v>274</v>
          </cell>
          <cell r="F257">
            <v>274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603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2493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96</v>
          </cell>
          <cell r="F261">
            <v>96</v>
          </cell>
        </row>
        <row r="262">
          <cell r="A262" t="str">
            <v>Вацлавская п/к (черева) 390 гр.шт. термоус.пак  СПК</v>
          </cell>
          <cell r="D262">
            <v>45</v>
          </cell>
          <cell r="F262">
            <v>45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15</v>
          </cell>
          <cell r="F263">
            <v>239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3</v>
          </cell>
          <cell r="F264">
            <v>542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8</v>
          </cell>
          <cell r="F265">
            <v>8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24</v>
          </cell>
          <cell r="F266">
            <v>24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18</v>
          </cell>
          <cell r="F267">
            <v>1325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18</v>
          </cell>
          <cell r="F268">
            <v>20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17</v>
          </cell>
          <cell r="F269">
            <v>1482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8</v>
          </cell>
          <cell r="F270">
            <v>410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27.901</v>
          </cell>
          <cell r="F272">
            <v>27.901</v>
          </cell>
        </row>
        <row r="273">
          <cell r="A273" t="str">
            <v>Гуцульская с/к "КолбасГрад" 160 гр.шт. термоус. пак  СПК</v>
          </cell>
          <cell r="D273">
            <v>173</v>
          </cell>
          <cell r="F273">
            <v>173</v>
          </cell>
        </row>
        <row r="274">
          <cell r="A274" t="str">
            <v>Дельгаро с/в "Эликатессе" 140 гр.шт.  СПК</v>
          </cell>
          <cell r="D274">
            <v>130</v>
          </cell>
          <cell r="F274">
            <v>130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286</v>
          </cell>
          <cell r="F275">
            <v>286</v>
          </cell>
        </row>
        <row r="276">
          <cell r="A276" t="str">
            <v>Докторская вареная в/с 0,47 кг шт.  СПК</v>
          </cell>
          <cell r="D276">
            <v>69</v>
          </cell>
          <cell r="F276">
            <v>69</v>
          </cell>
        </row>
        <row r="277">
          <cell r="A277" t="str">
            <v>Докторская вареная термоус.пак. "Высокий вкус"  СПК</v>
          </cell>
          <cell r="D277">
            <v>215.5</v>
          </cell>
          <cell r="F277">
            <v>215.5</v>
          </cell>
        </row>
        <row r="278">
          <cell r="A278" t="str">
            <v>Европоддон (невозвратный)</v>
          </cell>
          <cell r="F278">
            <v>150</v>
          </cell>
        </row>
        <row r="279">
          <cell r="A279" t="str">
            <v>ЖАР-ладушки с клубникой и вишней ТМ Стародворье 0,2 кг ПОКОМ</v>
          </cell>
          <cell r="D279">
            <v>1</v>
          </cell>
          <cell r="F279">
            <v>72</v>
          </cell>
        </row>
        <row r="280">
          <cell r="A280" t="str">
            <v>ЖАР-ладушки с мясом 0,2кг ТМ Стародворье  ПОКОМ</v>
          </cell>
          <cell r="D280">
            <v>7</v>
          </cell>
          <cell r="F280">
            <v>394</v>
          </cell>
        </row>
        <row r="281">
          <cell r="A281" t="str">
            <v>ЖАР-ладушки с яблоком и грушей ТМ Стародворье 0,2 кг. ПОКОМ</v>
          </cell>
          <cell r="F281">
            <v>34</v>
          </cell>
        </row>
        <row r="282">
          <cell r="A282" t="str">
            <v>К798 Сыч/Прод Коровино Российский 50% 200г НОВАЯ СЗМЖ  ОСТАНКИНО</v>
          </cell>
          <cell r="D282">
            <v>1772</v>
          </cell>
          <cell r="F282">
            <v>1772</v>
          </cell>
        </row>
        <row r="283">
          <cell r="A283" t="str">
            <v>К801 Сыч/Прод Коровино Тильзитер 50% 200г НОВАЯ СЗМЖ  ОСТАНКИНО</v>
          </cell>
          <cell r="D283">
            <v>1774</v>
          </cell>
          <cell r="F283">
            <v>1774</v>
          </cell>
        </row>
        <row r="284">
          <cell r="A284" t="str">
            <v>К811 Сыч/Прод Коровино Российский Оригин 50% ВЕС НОВАЯ (5 кг)  ОСТАНКИНО</v>
          </cell>
          <cell r="D284">
            <v>154.6</v>
          </cell>
          <cell r="F284">
            <v>154.6</v>
          </cell>
        </row>
        <row r="285">
          <cell r="A285" t="str">
            <v>К825 Сыч/Прод Коровино Тильзитер Оригин 50% ВЕС НОВАЯ (5 кг брус) СЗМЖ  ОСТАНКИНО</v>
          </cell>
          <cell r="D285">
            <v>101.9</v>
          </cell>
          <cell r="F285">
            <v>101.9</v>
          </cell>
        </row>
        <row r="286">
          <cell r="A286" t="str">
            <v>Карбонад Юбилейный термоус.пак.  СПК</v>
          </cell>
          <cell r="D286">
            <v>80.2</v>
          </cell>
          <cell r="F286">
            <v>81.787999999999997</v>
          </cell>
        </row>
        <row r="287">
          <cell r="A287" t="str">
            <v>Классическая вареная 400 гр.шт.  СПК</v>
          </cell>
          <cell r="D287">
            <v>14</v>
          </cell>
          <cell r="F287">
            <v>14</v>
          </cell>
        </row>
        <row r="288">
          <cell r="A288" t="str">
            <v>Классическая с/к 80 гр.шт.нар. (лоток с ср.защ.атм.)  СПК</v>
          </cell>
          <cell r="D288">
            <v>49</v>
          </cell>
          <cell r="F288">
            <v>49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1199</v>
          </cell>
          <cell r="F289">
            <v>1219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947</v>
          </cell>
          <cell r="F290">
            <v>967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237</v>
          </cell>
          <cell r="F291">
            <v>257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16</v>
          </cell>
          <cell r="F292">
            <v>340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11</v>
          </cell>
          <cell r="F293">
            <v>480</v>
          </cell>
        </row>
        <row r="294">
          <cell r="A294" t="str">
            <v>Круггетсы с чесночным соусом ТМ Горячая штучка 0,25 кг зам  ПОКОМ</v>
          </cell>
          <cell r="F294">
            <v>1</v>
          </cell>
        </row>
        <row r="295">
          <cell r="A295" t="str">
            <v>Круггетсы сочные ТМ Горячая штучка ТС Круггетсы 0,25 кг зам  ПОКОМ</v>
          </cell>
          <cell r="F295">
            <v>2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11</v>
          </cell>
          <cell r="F296">
            <v>634</v>
          </cell>
        </row>
        <row r="297">
          <cell r="A297" t="str">
            <v>Купеческая п/к 0,38 кг.шт. термофор.пак.  СПК</v>
          </cell>
          <cell r="D297">
            <v>2</v>
          </cell>
          <cell r="F297">
            <v>2</v>
          </cell>
        </row>
        <row r="298">
          <cell r="A298" t="str">
            <v>Ла Фаворте с/в "Эликатессе" 140 гр.шт.  СПК</v>
          </cell>
          <cell r="D298">
            <v>163</v>
          </cell>
          <cell r="F298">
            <v>163</v>
          </cell>
        </row>
        <row r="299">
          <cell r="A299" t="str">
            <v>Ливерная Печеночная "Просто выгодно" 0,3 кг.шт.  СПК</v>
          </cell>
          <cell r="D299">
            <v>10</v>
          </cell>
          <cell r="F299">
            <v>10</v>
          </cell>
        </row>
        <row r="300">
          <cell r="A300" t="str">
            <v>Ливерная Печеночная 250 гр.шт.  СПК</v>
          </cell>
          <cell r="D300">
            <v>44</v>
          </cell>
          <cell r="F300">
            <v>44</v>
          </cell>
        </row>
        <row r="301">
          <cell r="A301" t="str">
            <v>Любительская вареная термоус.пак. "Высокий вкус"  СПК</v>
          </cell>
          <cell r="D301">
            <v>136.5</v>
          </cell>
          <cell r="F301">
            <v>136.5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227.31299999999999</v>
          </cell>
        </row>
        <row r="304">
          <cell r="A304" t="str">
            <v>Мини-чебуречки с мясом ВЕС 5,5кг ТМ Зареченские  ПОКОМ</v>
          </cell>
          <cell r="F304">
            <v>65.5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236.7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1601</v>
          </cell>
          <cell r="F306">
            <v>4226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684</v>
          </cell>
          <cell r="F307">
            <v>2573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1213</v>
          </cell>
          <cell r="F308">
            <v>3357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3451</v>
          </cell>
        </row>
        <row r="310">
          <cell r="A310" t="str">
            <v>Наггетсы Хрустящие 0,3кг ТМ Зареченские  ПОКОМ</v>
          </cell>
          <cell r="F310">
            <v>31</v>
          </cell>
        </row>
        <row r="311">
          <cell r="A311" t="str">
            <v>Наггетсы Хрустящие ТМ Зареченские. ВЕС ПОКОМ</v>
          </cell>
          <cell r="D311">
            <v>22</v>
          </cell>
          <cell r="F311">
            <v>2529</v>
          </cell>
        </row>
        <row r="312">
          <cell r="A312" t="str">
            <v>Наггетсы Хрустящие ТМ Стародворье с сочной курочкой 0,23 кг  ПОКОМ</v>
          </cell>
          <cell r="D312">
            <v>2</v>
          </cell>
          <cell r="F312">
            <v>294</v>
          </cell>
        </row>
        <row r="313">
          <cell r="A313" t="str">
            <v>Оригинальная с перцем с/к  СПК</v>
          </cell>
          <cell r="D313">
            <v>185.6</v>
          </cell>
          <cell r="F313">
            <v>185.6</v>
          </cell>
        </row>
        <row r="314">
          <cell r="A314" t="str">
            <v>Паштет печеночный 140 гр.шт.  СПК</v>
          </cell>
          <cell r="D314">
            <v>44</v>
          </cell>
          <cell r="F314">
            <v>44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11</v>
          </cell>
          <cell r="F315">
            <v>715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184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4</v>
          </cell>
          <cell r="F317">
            <v>143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2</v>
          </cell>
          <cell r="F318">
            <v>462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227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725</v>
          </cell>
          <cell r="F320">
            <v>1652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5</v>
          </cell>
          <cell r="F322">
            <v>1054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591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1</v>
          </cell>
          <cell r="F324">
            <v>770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17.5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40</v>
          </cell>
          <cell r="F326">
            <v>2200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19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22</v>
          </cell>
          <cell r="F328">
            <v>1289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890</v>
          </cell>
          <cell r="F329">
            <v>2908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18</v>
          </cell>
          <cell r="F330">
            <v>1317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1438</v>
          </cell>
          <cell r="F331">
            <v>4832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5</v>
          </cell>
          <cell r="F332">
            <v>290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3</v>
          </cell>
          <cell r="F334">
            <v>161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3</v>
          </cell>
          <cell r="F335">
            <v>234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6</v>
          </cell>
          <cell r="F336">
            <v>751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2</v>
          </cell>
          <cell r="F337">
            <v>94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10</v>
          </cell>
          <cell r="F338">
            <v>1289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495</v>
          </cell>
        </row>
        <row r="340">
          <cell r="A340" t="str">
            <v>Пельмени Отборные с говядиной 0,9 кг НОВА ТМ Стародворье ТС Медвежье ушко  ПОКОМ</v>
          </cell>
          <cell r="D340">
            <v>5</v>
          </cell>
          <cell r="F340">
            <v>5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10</v>
          </cell>
          <cell r="F341">
            <v>419.6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2</v>
          </cell>
          <cell r="F342">
            <v>694</v>
          </cell>
        </row>
        <row r="343">
          <cell r="A343" t="str">
            <v>Пельмени Сочные сфера 0,8 кг ТМ Стародворье  ПОКОМ</v>
          </cell>
          <cell r="D343">
            <v>7</v>
          </cell>
          <cell r="F343">
            <v>241</v>
          </cell>
        </row>
        <row r="344">
          <cell r="A344" t="str">
            <v>Пипперони с/к "Эликатессе" 0,10 кг.шт.  СПК</v>
          </cell>
          <cell r="D344">
            <v>20</v>
          </cell>
          <cell r="F344">
            <v>20</v>
          </cell>
        </row>
        <row r="345">
          <cell r="A345" t="str">
            <v>Пирожки с мясом 3,7кг ВЕС ТМ Зареченские  ПОКОМ</v>
          </cell>
          <cell r="F345">
            <v>162.80199999999999</v>
          </cell>
        </row>
        <row r="346">
          <cell r="A346" t="str">
            <v>Ричеза с/к 230 гр.шт.  СПК</v>
          </cell>
          <cell r="D346">
            <v>129</v>
          </cell>
          <cell r="F346">
            <v>129</v>
          </cell>
        </row>
        <row r="347">
          <cell r="A347" t="str">
            <v>Сальчетти с/к 230 гр.шт.  СПК</v>
          </cell>
          <cell r="D347">
            <v>438</v>
          </cell>
          <cell r="F347">
            <v>438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165</v>
          </cell>
          <cell r="F348">
            <v>165</v>
          </cell>
        </row>
        <row r="349">
          <cell r="A349" t="str">
            <v>Салями с/к 100 гр.шт.нар. (лоток с ср.защ.атм.)  СПК</v>
          </cell>
          <cell r="D349">
            <v>33</v>
          </cell>
          <cell r="F349">
            <v>33</v>
          </cell>
        </row>
        <row r="350">
          <cell r="A350" t="str">
            <v>Салями Трюфель с/в "Эликатессе" 0,16 кг.шт.  СПК</v>
          </cell>
          <cell r="D350">
            <v>168</v>
          </cell>
          <cell r="F350">
            <v>168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53</v>
          </cell>
          <cell r="F351">
            <v>53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20</v>
          </cell>
          <cell r="F352">
            <v>20.867000000000001</v>
          </cell>
        </row>
        <row r="353">
          <cell r="A353" t="str">
            <v>Семейная с чесночком вареная (СПК+СКМ)  СПК</v>
          </cell>
          <cell r="D353">
            <v>24</v>
          </cell>
          <cell r="F353">
            <v>24</v>
          </cell>
        </row>
        <row r="354">
          <cell r="A354" t="str">
            <v>Семейная с чесночком Экстра вареная  СПК</v>
          </cell>
          <cell r="D354">
            <v>12</v>
          </cell>
          <cell r="F354">
            <v>12</v>
          </cell>
        </row>
        <row r="355">
          <cell r="A355" t="str">
            <v>Сервелат Европейский в/к, в/с 0,38 кг.шт.термофор.пак  СПК</v>
          </cell>
          <cell r="D355">
            <v>34</v>
          </cell>
          <cell r="F355">
            <v>34</v>
          </cell>
        </row>
        <row r="356">
          <cell r="A356" t="str">
            <v>Сервелат Коньячный в/к 0,38 кг.шт термофор.пак  СПК</v>
          </cell>
          <cell r="D356">
            <v>5</v>
          </cell>
          <cell r="F356">
            <v>5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81</v>
          </cell>
          <cell r="F357">
            <v>84</v>
          </cell>
        </row>
        <row r="358">
          <cell r="A358" t="str">
            <v>Сервелат Финский в/к 0,38 кг.шт. термофор.пак.  СПК</v>
          </cell>
          <cell r="D358">
            <v>33</v>
          </cell>
          <cell r="F358">
            <v>33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85</v>
          </cell>
          <cell r="F359">
            <v>85</v>
          </cell>
        </row>
        <row r="360">
          <cell r="A360" t="str">
            <v>Сервелат Фирменный в/к 0,38 кг.шт. термофор.пак.  СПК</v>
          </cell>
          <cell r="D360">
            <v>1</v>
          </cell>
          <cell r="F360">
            <v>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242</v>
          </cell>
          <cell r="F361">
            <v>242</v>
          </cell>
        </row>
        <row r="362">
          <cell r="A362" t="str">
            <v>Сибирская особая с/к 0,235 кг шт.  СПК</v>
          </cell>
          <cell r="D362">
            <v>208</v>
          </cell>
          <cell r="F362">
            <v>208</v>
          </cell>
        </row>
        <row r="363">
          <cell r="A363" t="str">
            <v>Сосиски "Баварские" 0,36 кг.шт. вак.упак.  СПК</v>
          </cell>
          <cell r="D363">
            <v>17</v>
          </cell>
          <cell r="F363">
            <v>17</v>
          </cell>
        </row>
        <row r="364">
          <cell r="A364" t="str">
            <v>Сосиски "Молочные" 0,36 кг.шт. вак.упак.  СПК</v>
          </cell>
          <cell r="D364">
            <v>29</v>
          </cell>
          <cell r="F364">
            <v>29</v>
          </cell>
        </row>
        <row r="365">
          <cell r="A365" t="str">
            <v>Сосиски Классические (в ср.защ.атм.) СПК</v>
          </cell>
          <cell r="D365">
            <v>34</v>
          </cell>
          <cell r="F365">
            <v>34</v>
          </cell>
        </row>
        <row r="366">
          <cell r="A366" t="str">
            <v>Сосиски Мусульманские "Просто выгодно" (в ср.защ.атм.)  СПК</v>
          </cell>
          <cell r="D366">
            <v>16</v>
          </cell>
          <cell r="F366">
            <v>16</v>
          </cell>
        </row>
        <row r="367">
          <cell r="A367" t="str">
            <v>Сосиски Хот-дог подкопченные (лоток с ср.защ.атм.)  СПК</v>
          </cell>
          <cell r="D367">
            <v>9</v>
          </cell>
          <cell r="F367">
            <v>9</v>
          </cell>
        </row>
        <row r="368">
          <cell r="A368" t="str">
            <v>Сочный мегачебурек ТМ Зареченские ВЕС ПОКОМ</v>
          </cell>
          <cell r="D368">
            <v>4.4400000000000004</v>
          </cell>
          <cell r="F368">
            <v>150.6</v>
          </cell>
        </row>
        <row r="369">
          <cell r="A369" t="str">
            <v>Торо Неро с/в "Эликатессе" 140 гр.шт.  СПК</v>
          </cell>
          <cell r="D369">
            <v>88</v>
          </cell>
          <cell r="F369">
            <v>88</v>
          </cell>
        </row>
        <row r="370">
          <cell r="A370" t="str">
            <v>Утренняя вареная ВЕС СПК</v>
          </cell>
          <cell r="D370">
            <v>4</v>
          </cell>
          <cell r="F370">
            <v>4</v>
          </cell>
        </row>
        <row r="371">
          <cell r="A371" t="str">
            <v>Уши свиные копченые к пиву 0,15кг нар. д/ф шт.  СПК</v>
          </cell>
          <cell r="D371">
            <v>48</v>
          </cell>
          <cell r="F371">
            <v>48</v>
          </cell>
        </row>
        <row r="372">
          <cell r="A372" t="str">
            <v>Фестивальная пора с/к 100 гр.шт.нар. (лоток с ср.защ.атм.)  СПК</v>
          </cell>
          <cell r="D372">
            <v>256</v>
          </cell>
          <cell r="F372">
            <v>256</v>
          </cell>
        </row>
        <row r="373">
          <cell r="A373" t="str">
            <v>Фестивальная пора с/к 235 гр.шт.  СПК</v>
          </cell>
          <cell r="D373">
            <v>498</v>
          </cell>
          <cell r="F373">
            <v>498</v>
          </cell>
        </row>
        <row r="374">
          <cell r="A374" t="str">
            <v>Фестивальная пора с/к термоус.пак  СПК</v>
          </cell>
          <cell r="D374">
            <v>49.7</v>
          </cell>
          <cell r="F374">
            <v>49.7</v>
          </cell>
        </row>
        <row r="375">
          <cell r="A375" t="str">
            <v>Фирменная с/к 200 гр. срез "Эликатессе" термоформ.пак.  СПК</v>
          </cell>
          <cell r="D375">
            <v>131</v>
          </cell>
          <cell r="F375">
            <v>131</v>
          </cell>
        </row>
        <row r="376">
          <cell r="A376" t="str">
            <v>Фуэт с/в "Эликатессе" 160 гр.шт.  СПК</v>
          </cell>
          <cell r="D376">
            <v>228</v>
          </cell>
          <cell r="F376">
            <v>228</v>
          </cell>
        </row>
        <row r="377">
          <cell r="A377" t="str">
            <v>Хинкали Классические ТМ Зареченские ВЕС ПОКОМ</v>
          </cell>
          <cell r="F377">
            <v>105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28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11</v>
          </cell>
          <cell r="F379">
            <v>642</v>
          </cell>
        </row>
        <row r="380">
          <cell r="A380" t="str">
            <v>Хотстеры ТМ Горячая штучка ТС Хотстеры 0,25 кг зам  ПОКОМ</v>
          </cell>
          <cell r="D380">
            <v>1212</v>
          </cell>
          <cell r="F380">
            <v>3451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10</v>
          </cell>
          <cell r="F381">
            <v>669</v>
          </cell>
        </row>
        <row r="382">
          <cell r="A382" t="str">
            <v>Хрустящие крылышки ТМ Горячая штучка 0,3 кг зам  ПОКОМ</v>
          </cell>
          <cell r="D382">
            <v>9</v>
          </cell>
          <cell r="F382">
            <v>631</v>
          </cell>
        </row>
        <row r="383">
          <cell r="A383" t="str">
            <v>Чебупели Курочка гриль ТМ Горячая штучка, 0,3 кг зам  ПОКОМ</v>
          </cell>
          <cell r="F383">
            <v>266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1271</v>
          </cell>
          <cell r="F384">
            <v>3318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510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2167</v>
          </cell>
          <cell r="F386">
            <v>6241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3</v>
          </cell>
          <cell r="F387">
            <v>426</v>
          </cell>
        </row>
        <row r="388">
          <cell r="A388" t="str">
            <v>Чебуреки сочные ВЕС ТМ Зареченские  ПОКОМ</v>
          </cell>
          <cell r="D388">
            <v>35</v>
          </cell>
          <cell r="F388">
            <v>817</v>
          </cell>
        </row>
        <row r="389">
          <cell r="A389" t="str">
            <v>Шпикачки Русские (черева) (в ср.защ.атм.) "Высокий вкус"  СПК</v>
          </cell>
          <cell r="D389">
            <v>46</v>
          </cell>
          <cell r="F389">
            <v>46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51</v>
          </cell>
          <cell r="F390">
            <v>51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802</v>
          </cell>
          <cell r="F392">
            <v>802</v>
          </cell>
        </row>
        <row r="393">
          <cell r="A393" t="str">
            <v>Итого</v>
          </cell>
          <cell r="D393">
            <v>162693.18599999999</v>
          </cell>
          <cell r="F393">
            <v>342893.95799999998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11.07.2025 - 11.07.2025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135.91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96.167000000000002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431.70100000000002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75.781999999999996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733.91899999999998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35.328000000000003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168.02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70.658000000000001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-0.45400000000000001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23.658000000000001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18.545000000000002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94.066999999999993</v>
          </cell>
        </row>
        <row r="30">
          <cell r="A30" t="str">
            <v xml:space="preserve"> 247  Сардельки Нежные, ВЕС.  ПОКОМ</v>
          </cell>
          <cell r="D30">
            <v>15.84</v>
          </cell>
        </row>
        <row r="31">
          <cell r="A31" t="str">
            <v xml:space="preserve"> 248  Сардельки Сочные ТМ Особый рецепт,   ПОКОМ</v>
          </cell>
          <cell r="D31">
            <v>16.187999999999999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406.65100000000001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7.1740000000000004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</v>
          </cell>
        </row>
        <row r="35">
          <cell r="A35" t="str">
            <v xml:space="preserve"> 263  Шпикачки Стародворские, ВЕС.  ПОКОМ</v>
          </cell>
          <cell r="D35">
            <v>12.768000000000001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3.6629999999999998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0.92700000000000005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545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608</v>
          </cell>
        </row>
        <row r="41">
          <cell r="A41" t="str">
            <v xml:space="preserve"> 283  Сосиски Сочинки, ВЕС, ТМ Стародворье ПОКОМ</v>
          </cell>
          <cell r="D41">
            <v>166.834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179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31.437000000000001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129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440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17.091999999999999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91.001000000000005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271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26.904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134.77799999999999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7.51</v>
          </cell>
        </row>
        <row r="55">
          <cell r="A55" t="str">
            <v xml:space="preserve"> 318  Сосиски Датские ТМ Зареченские, ВЕС  ПОКОМ</v>
          </cell>
          <cell r="D55">
            <v>705.77800000000002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682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391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144.04300000000001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39</v>
          </cell>
        </row>
        <row r="63">
          <cell r="A63" t="str">
            <v xml:space="preserve"> 335  Колбаса Сливушка ТМ Вязанка. ВЕС.  ПОКОМ </v>
          </cell>
          <cell r="D63">
            <v>75.572000000000003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564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587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104.839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29.303999999999998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111.27200000000001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40.826000000000001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5.2370000000000001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65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533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1308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47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86.442999999999998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56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129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64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41.734999999999999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572.91899999999998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1040.9069999999999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1041.704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32.341000000000001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3.0169999999999999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186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106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165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92</v>
          </cell>
        </row>
        <row r="99">
          <cell r="A99" t="str">
            <v xml:space="preserve"> 519  Грудинка 0,12 кг нарезка ТМ Стародворье  ПОКОМ</v>
          </cell>
          <cell r="D99">
            <v>15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9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61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</v>
          </cell>
        </row>
        <row r="107">
          <cell r="A107" t="str">
            <v>3215 ВЕТЧ.МЯСНАЯ Папа может п/о 0.4кг 8шт.    ОСТАНКИНО</v>
          </cell>
          <cell r="D107">
            <v>185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385.65</v>
          </cell>
        </row>
        <row r="110">
          <cell r="A110" t="str">
            <v>4117 ЭКСТРА Папа может с/к в/у_Л   ОСТАНКИНО</v>
          </cell>
          <cell r="D110">
            <v>6.9980000000000002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25.734999999999999</v>
          </cell>
        </row>
        <row r="112">
          <cell r="A112" t="str">
            <v>4813 ФИЛЕЙНАЯ Папа может вар п/о_Л   ОСТАНКИНО</v>
          </cell>
          <cell r="D112">
            <v>166.71899999999999</v>
          </cell>
        </row>
        <row r="113">
          <cell r="A113" t="str">
            <v>4993 САЛЯМИ ИТАЛЬЯНСКАЯ с/к в/у 1/250*8_120c ОСТАНКИНО</v>
          </cell>
          <cell r="D113">
            <v>105</v>
          </cell>
        </row>
        <row r="114">
          <cell r="A114" t="str">
            <v>5246 ДОКТОРСКАЯ ПРЕМИУМ вар б/о мгс_30с ОСТАНКИНО</v>
          </cell>
          <cell r="D114">
            <v>24.035</v>
          </cell>
        </row>
        <row r="115">
          <cell r="A115" t="str">
            <v>5247 РУССКАЯ ПРЕМИУМ вар б/о мгс_30с ОСТАНКИНО</v>
          </cell>
          <cell r="D115">
            <v>10.56</v>
          </cell>
        </row>
        <row r="116">
          <cell r="A116" t="str">
            <v>5483 ЭКСТРА Папа может с/к в/у 1/250 8шт.   ОСТАНКИНО</v>
          </cell>
          <cell r="D116">
            <v>248</v>
          </cell>
        </row>
        <row r="117">
          <cell r="A117" t="str">
            <v>5544 Сервелат Финский в/к в/у_45с НОВАЯ ОСТАНКИНО</v>
          </cell>
          <cell r="D117">
            <v>179.77</v>
          </cell>
        </row>
        <row r="118">
          <cell r="A118" t="str">
            <v>5679 САЛЯМИ ИТАЛЬЯНСКАЯ с/к в/у 1/150_60с ОСТАНКИНО</v>
          </cell>
          <cell r="D118">
            <v>109</v>
          </cell>
        </row>
        <row r="119">
          <cell r="A119" t="str">
            <v>5682 САЛЯМИ МЕЛКОЗЕРНЕНАЯ с/к в/у 1/120_60с   ОСТАНКИНО</v>
          </cell>
          <cell r="D119">
            <v>808</v>
          </cell>
        </row>
        <row r="120">
          <cell r="A120" t="str">
            <v>5706 АРОМАТНАЯ Папа может с/к в/у 1/250 8шт.  ОСТАНКИНО</v>
          </cell>
          <cell r="D120">
            <v>266</v>
          </cell>
        </row>
        <row r="121">
          <cell r="A121" t="str">
            <v>5708 ПОСОЛЬСКАЯ Папа может с/к в/у ОСТАНКИНО</v>
          </cell>
          <cell r="D121">
            <v>31.251999999999999</v>
          </cell>
        </row>
        <row r="122">
          <cell r="A122" t="str">
            <v>5851 ЭКСТРА Папа может вар п/о   ОСТАНКИНО</v>
          </cell>
          <cell r="D122">
            <v>69.634</v>
          </cell>
        </row>
        <row r="123">
          <cell r="A123" t="str">
            <v>5931 ОХОТНИЧЬЯ Папа может с/к в/у 1/220 8шт.   ОСТАНКИНО</v>
          </cell>
          <cell r="D123">
            <v>392</v>
          </cell>
        </row>
        <row r="124">
          <cell r="A124" t="str">
            <v>5992 ВРЕМЯ ОКРОШКИ Папа может вар п/о 0.4кг   ОСТАНКИНО</v>
          </cell>
          <cell r="D124">
            <v>481</v>
          </cell>
        </row>
        <row r="125">
          <cell r="A125" t="str">
            <v>6228 МЯСНОЕ АССОРТИ к/з с/н мгс 1/90 10шт.  ОСТАНКИНО</v>
          </cell>
          <cell r="D125">
            <v>128</v>
          </cell>
        </row>
        <row r="126">
          <cell r="A126" t="str">
            <v>6247 ДОМАШНЯЯ Папа может вар п/о 0,4кг 8шт.  ОСТАНКИНО</v>
          </cell>
          <cell r="D126">
            <v>40</v>
          </cell>
        </row>
        <row r="127">
          <cell r="A127" t="str">
            <v>6268 ГОВЯЖЬЯ Папа может вар п/о 0,4кг 8 шт.  ОСТАНКИНО</v>
          </cell>
          <cell r="D127">
            <v>281</v>
          </cell>
        </row>
        <row r="128">
          <cell r="A128" t="str">
            <v>6279 КОРЕЙКА ПО-ОСТ.к/в в/с с/н в/у 1/150_45с  ОСТАНКИНО</v>
          </cell>
          <cell r="D128">
            <v>193</v>
          </cell>
        </row>
        <row r="129">
          <cell r="A129" t="str">
            <v>6303 МЯСНЫЕ Папа может сос п/о мгс 1.5*3  ОСТАНКИНО</v>
          </cell>
          <cell r="D129">
            <v>99.076999999999998</v>
          </cell>
        </row>
        <row r="130">
          <cell r="A130" t="str">
            <v>6324 ДОКТОРСКАЯ ГОСТ вар п/о 0.4кг 8шт.  ОСТАНКИНО</v>
          </cell>
          <cell r="D130">
            <v>18</v>
          </cell>
        </row>
        <row r="131">
          <cell r="A131" t="str">
            <v>6325 ДОКТОРСКАЯ ПРЕМИУМ вар п/о 0.4кг 8шт.  ОСТАНКИНО</v>
          </cell>
          <cell r="D131">
            <v>355</v>
          </cell>
        </row>
        <row r="132">
          <cell r="A132" t="str">
            <v>6333 МЯСНАЯ Папа может вар п/о 0.4кг 8шт.  ОСТАНКИНО</v>
          </cell>
          <cell r="D132">
            <v>1230</v>
          </cell>
        </row>
        <row r="133">
          <cell r="A133" t="str">
            <v>6340 ДОМАШНИЙ РЕЦЕПТ Коровино 0.5кг 8шт.  ОСТАНКИНО</v>
          </cell>
          <cell r="D133">
            <v>123</v>
          </cell>
        </row>
        <row r="134">
          <cell r="A134" t="str">
            <v>6353 ЭКСТРА Папа может вар п/о 0.4кг 8шт.  ОСТАНКИНО</v>
          </cell>
          <cell r="D134">
            <v>292</v>
          </cell>
        </row>
        <row r="135">
          <cell r="A135" t="str">
            <v>6392 ФИЛЕЙНАЯ Папа может вар п/о 0.4кг. ОСТАНКИНО</v>
          </cell>
          <cell r="D135">
            <v>1048</v>
          </cell>
        </row>
        <row r="136">
          <cell r="A136" t="str">
            <v>6448 СВИНИНА МАДЕРА с/к с/н в/у 1/100 10шт.   ОСТАНКИНО</v>
          </cell>
          <cell r="D136">
            <v>61</v>
          </cell>
        </row>
        <row r="137">
          <cell r="A137" t="str">
            <v>6453 ЭКСТРА Папа может с/к с/н в/у 1/100 14шт.   ОСТАНКИНО</v>
          </cell>
          <cell r="D137">
            <v>553</v>
          </cell>
        </row>
        <row r="138">
          <cell r="A138" t="str">
            <v>6454 АРОМАТНАЯ с/к с/н в/у 1/100 14шт.  ОСТАНКИНО</v>
          </cell>
          <cell r="D138">
            <v>504</v>
          </cell>
        </row>
        <row r="139">
          <cell r="A139" t="str">
            <v>6459 СЕРВЕЛАТ ШВЕЙЦАРСК. в/к с/н в/у 1/100*10  ОСТАНКИНО</v>
          </cell>
          <cell r="D139">
            <v>295</v>
          </cell>
        </row>
        <row r="140">
          <cell r="A140" t="str">
            <v>6495 ВЕТЧ.МРАМОРНАЯ в/у срез 0.3кг 6шт_45с  ОСТАНКИНО</v>
          </cell>
          <cell r="D140">
            <v>90</v>
          </cell>
        </row>
        <row r="141">
          <cell r="A141" t="str">
            <v>6527 ШПИКАЧКИ СОЧНЫЕ ПМ сар б/о мгс 1*3 45с ОСТАНКИНО</v>
          </cell>
          <cell r="D141">
            <v>102.834</v>
          </cell>
        </row>
        <row r="142">
          <cell r="A142" t="str">
            <v>6528 ШПИКАЧКИ СОЧНЫЕ ПМ сар б/о мгс 0.4кг 45с  ОСТАНКИНО</v>
          </cell>
          <cell r="D142">
            <v>3</v>
          </cell>
        </row>
        <row r="143">
          <cell r="A143" t="str">
            <v>6586 МРАМОРНАЯ И БАЛЫКОВАЯ в/к с/н мгс 1/90 ОСТАНКИНО</v>
          </cell>
          <cell r="D143">
            <v>218</v>
          </cell>
        </row>
        <row r="144">
          <cell r="A144" t="str">
            <v>6609 С ГОВЯДИНОЙ ПМ сар б/о мгс 0.4кг_45с ОСТАНКИНО</v>
          </cell>
          <cell r="D144">
            <v>16</v>
          </cell>
        </row>
        <row r="145">
          <cell r="A145" t="str">
            <v>6616 МОЛОЧНЫЕ КЛАССИЧЕСКИЕ сос п/о в/у 0.3кг  ОСТАНКИНО</v>
          </cell>
          <cell r="D145">
            <v>938</v>
          </cell>
        </row>
        <row r="146">
          <cell r="A146" t="str">
            <v>6697 СЕРВЕЛАТ ФИНСКИЙ ПМ в/к в/у 0,35кг 8шт.  ОСТАНКИНО</v>
          </cell>
          <cell r="D146">
            <v>1227</v>
          </cell>
        </row>
        <row r="147">
          <cell r="A147" t="str">
            <v>6713 СОЧНЫЙ ГРИЛЬ ПМ сос п/о мгс 0.41кг 8шт.  ОСТАНКИНО</v>
          </cell>
          <cell r="D147">
            <v>681</v>
          </cell>
        </row>
        <row r="148">
          <cell r="A148" t="str">
            <v>6724 МОЛОЧНЫЕ ПМ сос п/о мгс 0.41кг 10шт.  ОСТАНКИНО</v>
          </cell>
          <cell r="D148">
            <v>195</v>
          </cell>
        </row>
        <row r="149">
          <cell r="A149" t="str">
            <v>6765 РУБЛЕНЫЕ сос ц/о мгс 0.36кг 6шт.  ОСТАНКИНО</v>
          </cell>
          <cell r="D149">
            <v>143</v>
          </cell>
        </row>
        <row r="150">
          <cell r="A150" t="str">
            <v>6785 ВЕНСКАЯ САЛЯМИ п/к в/у 0.33кг 8шт.  ОСТАНКИНО</v>
          </cell>
          <cell r="D150">
            <v>39</v>
          </cell>
        </row>
        <row r="151">
          <cell r="A151" t="str">
            <v>6787 СЕРВЕЛАТ КРЕМЛЕВСКИЙ в/к в/у 0,33кг 8шт.  ОСТАНКИНО</v>
          </cell>
          <cell r="D151">
            <v>53</v>
          </cell>
        </row>
        <row r="152">
          <cell r="A152" t="str">
            <v>6793 БАЛЫКОВАЯ в/к в/у 0,33кг 8шт.  ОСТАНКИНО</v>
          </cell>
          <cell r="D152">
            <v>166</v>
          </cell>
        </row>
        <row r="153">
          <cell r="A153" t="str">
            <v>6829 МОЛОЧНЫЕ КЛАССИЧЕСКИЕ сос п/о мгс 2*4_С  ОСТАНКИНО</v>
          </cell>
          <cell r="D153">
            <v>290.01400000000001</v>
          </cell>
        </row>
        <row r="154">
          <cell r="A154" t="str">
            <v>6837 ФИЛЕЙНЫЕ Папа Может сос ц/о мгс 0.4кг  ОСТАНКИНО</v>
          </cell>
          <cell r="D154">
            <v>391</v>
          </cell>
        </row>
        <row r="155">
          <cell r="A155" t="str">
            <v>6861 ДОМАШНИЙ РЕЦЕПТ Коровино вар п/о  ОСТАНКИНО</v>
          </cell>
          <cell r="D155">
            <v>15.773</v>
          </cell>
        </row>
        <row r="156">
          <cell r="A156" t="str">
            <v>6866 ВЕТЧ.НЕЖНАЯ Коровино п/о_Маяк  ОСТАНКИНО</v>
          </cell>
          <cell r="D156">
            <v>76.832999999999998</v>
          </cell>
        </row>
        <row r="157">
          <cell r="A157" t="str">
            <v>7001 КЛАССИЧЕСКИЕ Папа может сар б/о мгс 1*3  ОСТАНКИНО</v>
          </cell>
          <cell r="D157">
            <v>36.328000000000003</v>
          </cell>
        </row>
        <row r="158">
          <cell r="A158" t="str">
            <v>7038 С ГОВЯДИНОЙ ПМ сос п/о мгс 1.5*4  ОСТАНКИНО</v>
          </cell>
          <cell r="D158">
            <v>38.47</v>
          </cell>
        </row>
        <row r="159">
          <cell r="A159" t="str">
            <v>7040 С ИНДЕЙКОЙ ПМ сос ц/о в/у 1/270 8шт.  ОСТАНКИНО</v>
          </cell>
          <cell r="D159">
            <v>52</v>
          </cell>
        </row>
        <row r="160">
          <cell r="A160" t="str">
            <v>7059 ШПИКАЧКИ СОЧНЫЕ С БЕК. п/о мгс 0.3кг_60с  ОСТАНКИНО</v>
          </cell>
          <cell r="D160">
            <v>45</v>
          </cell>
        </row>
        <row r="161">
          <cell r="A161" t="str">
            <v>7066 СОЧНЫЕ ПМ сос п/о мгс 0.41кг 10шт_50с  ОСТАНКИНО</v>
          </cell>
          <cell r="D161">
            <v>1889</v>
          </cell>
        </row>
        <row r="162">
          <cell r="A162" t="str">
            <v>7070 СОЧНЫЕ ПМ сос п/о мгс 1.5*4_А_50с  ОСТАНКИНО</v>
          </cell>
          <cell r="D162">
            <v>658.74300000000005</v>
          </cell>
        </row>
        <row r="163">
          <cell r="A163" t="str">
            <v>7073 МОЛОЧ.ПРЕМИУМ ПМ сос п/о в/у 1/350_50с  ОСТАНКИНО</v>
          </cell>
          <cell r="D163">
            <v>631</v>
          </cell>
        </row>
        <row r="164">
          <cell r="A164" t="str">
            <v>7074 МОЛОЧ.ПРЕМИУМ ПМ сос п/о мгс 0.6кг_50с  ОСТАНКИНО</v>
          </cell>
          <cell r="D164">
            <v>11</v>
          </cell>
        </row>
        <row r="165">
          <cell r="A165" t="str">
            <v>7075 МОЛОЧ.ПРЕМИУМ ПМ сос п/о мгс 1.5*4_О_50с  ОСТАНКИНО</v>
          </cell>
          <cell r="D165">
            <v>34.198</v>
          </cell>
        </row>
        <row r="166">
          <cell r="A166" t="str">
            <v>7077 МЯСНЫЕ С ГОВЯД.ПМ сос п/о мгс 0.4кг_50с  ОСТАНКИНО</v>
          </cell>
          <cell r="D166">
            <v>575</v>
          </cell>
        </row>
        <row r="167">
          <cell r="A167" t="str">
            <v>7080 СЛИВОЧНЫЕ ПМ сос п/о мгс 0.41кг 10шт. 50с  ОСТАНКИНО</v>
          </cell>
          <cell r="D167">
            <v>892</v>
          </cell>
        </row>
        <row r="168">
          <cell r="A168" t="str">
            <v>7082 СЛИВОЧНЫЕ ПМ сос п/о мгс 1.5*4_50с  ОСТАНКИНО</v>
          </cell>
          <cell r="D168">
            <v>43.738999999999997</v>
          </cell>
        </row>
        <row r="169">
          <cell r="A169" t="str">
            <v>7087 ШПИК С ЧЕСНОК.И ПЕРЦЕМ к/в в/у 0.3кг_50с  ОСТАНКИНО</v>
          </cell>
          <cell r="D169">
            <v>42</v>
          </cell>
        </row>
        <row r="170">
          <cell r="A170" t="str">
            <v>7090 СВИНИНА ПО-ДОМ. к/в мл/к в/у 0.3кг_50с  ОСТАНКИНО</v>
          </cell>
          <cell r="D170">
            <v>254</v>
          </cell>
        </row>
        <row r="171">
          <cell r="A171" t="str">
            <v>7092 БЕКОН Папа может с/к с/н в/у 1/140_50с  ОСТАНКИНО</v>
          </cell>
          <cell r="D171">
            <v>223</v>
          </cell>
        </row>
        <row r="172">
          <cell r="A172" t="str">
            <v>7105 МИЛАНО с/к с/н мгс 1/90 12шт.  ОСТАНКИНО</v>
          </cell>
          <cell r="D172">
            <v>3</v>
          </cell>
        </row>
        <row r="173">
          <cell r="A173" t="str">
            <v>7107 САН-РЕМО с/в с/н мгс 1/90 12шт.  ОСТАНКИНО</v>
          </cell>
          <cell r="D173">
            <v>2</v>
          </cell>
        </row>
        <row r="174">
          <cell r="A174" t="str">
            <v>7147 САЛЬЧИЧОН Останкино с/к в/у 1/220 8шт.  ОСТАНКИНО</v>
          </cell>
          <cell r="D174">
            <v>51</v>
          </cell>
        </row>
        <row r="175">
          <cell r="A175" t="str">
            <v>7149 БАЛЫКОВАЯ Коровино п/к в/у 0.84кг_50с  ОСТАНКИНО</v>
          </cell>
          <cell r="D175">
            <v>10</v>
          </cell>
        </row>
        <row r="176">
          <cell r="A176" t="str">
            <v>7154 СЕРВЕЛАТ ЗЕРНИСТЫЙ ПМ в/к в/у 0.35кг_50с  ОСТАНКИНО</v>
          </cell>
          <cell r="D176">
            <v>870</v>
          </cell>
        </row>
        <row r="177">
          <cell r="A177" t="str">
            <v>7166 СЕРВЕЛТ ОХОТНИЧИЙ ПМ в/к в/у_50с  ОСТАНКИНО</v>
          </cell>
          <cell r="D177">
            <v>94.048000000000002</v>
          </cell>
        </row>
        <row r="178">
          <cell r="A178" t="str">
            <v>7169 СЕРВЕЛАТ ОХОТНИЧИЙ ПМ в/к в/у 0.35кг_50с  ОСТАНКИНО</v>
          </cell>
          <cell r="D178">
            <v>829</v>
          </cell>
        </row>
        <row r="179">
          <cell r="A179" t="str">
            <v>7187 ГРУДИНКА ПРЕМИУМ к/в мл/к в/у 0,3кг_50с ОСТАНКИНО</v>
          </cell>
          <cell r="D179">
            <v>197</v>
          </cell>
        </row>
        <row r="180">
          <cell r="A180" t="str">
            <v>7227 САЛЯМИ ФИНСКАЯ Папа может с/к в/у 1/180  ОСТАНКИНО</v>
          </cell>
          <cell r="D180">
            <v>13</v>
          </cell>
        </row>
        <row r="181">
          <cell r="A181" t="str">
            <v>7231 КЛАССИЧЕСКАЯ ПМ вар п/о 0,3кг 8шт_209к ОСТАНКИНО</v>
          </cell>
          <cell r="D181">
            <v>379</v>
          </cell>
        </row>
        <row r="182">
          <cell r="A182" t="str">
            <v>7232 БОЯNСКАЯ ПМ п/к в/у 0,28кг 8шт_209к ОСТАНКИНО</v>
          </cell>
          <cell r="D182">
            <v>315</v>
          </cell>
        </row>
        <row r="183">
          <cell r="A183" t="str">
            <v>7235 ВЕТЧ.КЛАССИЧЕСКАЯ ПМ п/о 0,35кг 8шт_209к ОСТАНКИНО</v>
          </cell>
          <cell r="D183">
            <v>12</v>
          </cell>
        </row>
        <row r="184">
          <cell r="A184" t="str">
            <v>7236 СЕРВЕЛАТ КАРЕЛЬСКИЙ в/к в/у 0,28кг_209к ОСТАНКИНО</v>
          </cell>
          <cell r="D184">
            <v>910</v>
          </cell>
        </row>
        <row r="185">
          <cell r="A185" t="str">
            <v>7241 САЛЯМИ Папа может п/к в/у 0,28кг_209к ОСТАНКИНО</v>
          </cell>
          <cell r="D185">
            <v>223</v>
          </cell>
        </row>
        <row r="186">
          <cell r="A186" t="str">
            <v>7245 ВЕТЧ.ФИЛЕЙНАЯ ПМ п/о 0,4кг 8шт ОСТАНКИНО</v>
          </cell>
          <cell r="D186">
            <v>25</v>
          </cell>
        </row>
        <row r="187">
          <cell r="A187" t="str">
            <v>7284 ДЛЯ ДЕТЕЙ сос п/о мгс 0,33кг 6шт  ОСТАНКИНО</v>
          </cell>
          <cell r="D187">
            <v>43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80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109</v>
          </cell>
        </row>
        <row r="190">
          <cell r="A190" t="str">
            <v>Балыковая с/к 200 гр. срез "Эликатессе" термоформ.пак.  СПК</v>
          </cell>
          <cell r="D190">
            <v>27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15</v>
          </cell>
        </row>
        <row r="192">
          <cell r="A192" t="str">
            <v>БОНУС МОЛОЧНЫЕ КЛАССИЧЕСКИЕ сос п/о мгс 2*4_С (4980)  ОСТАНКИНО</v>
          </cell>
          <cell r="D192">
            <v>8.8230000000000004</v>
          </cell>
        </row>
        <row r="193">
          <cell r="A193" t="str">
            <v>БОНУС СОЧНЫЕ Папа может сос п/о мгс 1.5*4 (6954)  ОСТАНКИНО</v>
          </cell>
          <cell r="D193">
            <v>18.559000000000001</v>
          </cell>
        </row>
        <row r="194">
          <cell r="A194" t="str">
            <v>БОНУС СОЧНЫЕ сос п/о мгс 0.41кг_UZ (6087)  ОСТАНКИНО</v>
          </cell>
          <cell r="D194">
            <v>45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64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243</v>
          </cell>
        </row>
        <row r="197">
          <cell r="A197" t="str">
            <v>Бутербродная вареная 0,47 кг шт.  СПК</v>
          </cell>
          <cell r="D197">
            <v>33</v>
          </cell>
        </row>
        <row r="198">
          <cell r="A198" t="str">
            <v>Вацлавская п/к (черева) 390 гр.шт. термоус.пак  СПК</v>
          </cell>
          <cell r="D198">
            <v>17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36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46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138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8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159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48</v>
          </cell>
        </row>
        <row r="207">
          <cell r="A207" t="str">
            <v>Грудинка По-московски в/к 2,0 кг. термоус.пак. СПК</v>
          </cell>
          <cell r="D207">
            <v>7.0129999999999999</v>
          </cell>
        </row>
        <row r="208">
          <cell r="A208" t="str">
            <v>Гуцульская с/к "КолбасГрад" 160 гр.шт. термоус. пак  СПК</v>
          </cell>
          <cell r="D208">
            <v>51</v>
          </cell>
        </row>
        <row r="209">
          <cell r="A209" t="str">
            <v>Дельгаро с/в "Эликатессе" 140 гр.шт.  СПК</v>
          </cell>
          <cell r="D209">
            <v>42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96</v>
          </cell>
        </row>
        <row r="211">
          <cell r="A211" t="str">
            <v>Докторская вареная в/с 0,47 кг шт.  СПК</v>
          </cell>
          <cell r="D211">
            <v>21</v>
          </cell>
        </row>
        <row r="212">
          <cell r="A212" t="str">
            <v>Докторская вареная термоус.пак. "Высокий вкус"  СПК</v>
          </cell>
          <cell r="D212">
            <v>22.219000000000001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35</v>
          </cell>
        </row>
        <row r="215">
          <cell r="A215" t="str">
            <v>ЖАР-ладушки с яблоком и грушей ТМ Стародворье 0,2 кг. ПОКОМ</v>
          </cell>
          <cell r="D215">
            <v>5</v>
          </cell>
        </row>
        <row r="216">
          <cell r="A216" t="str">
            <v>Карбонад Юбилейный термоус.пак.  СПК</v>
          </cell>
          <cell r="D216">
            <v>2.4319999999999999</v>
          </cell>
        </row>
        <row r="217">
          <cell r="A217" t="str">
            <v>Классическая вареная 400 гр.шт.  СПК</v>
          </cell>
          <cell r="D217">
            <v>5</v>
          </cell>
        </row>
        <row r="218">
          <cell r="A218" t="str">
            <v>Классическая с/к 80 гр.шт.нар. (лоток с ср.защ.атм.)  СПК</v>
          </cell>
          <cell r="D218">
            <v>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346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245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6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66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68</v>
          </cell>
        </row>
        <row r="225">
          <cell r="A225" t="str">
            <v>Ла Фаворте с/в "Эликатессе" 140 гр.шт.  СПК</v>
          </cell>
          <cell r="D225">
            <v>40</v>
          </cell>
        </row>
        <row r="226">
          <cell r="A226" t="str">
            <v>Любительская вареная термоус.пак. "Высокий вкус"  СПК</v>
          </cell>
          <cell r="D226">
            <v>49.131999999999998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37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403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372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328</v>
          </cell>
        </row>
        <row r="233">
          <cell r="A233" t="str">
            <v>Наггетсы с куриным филе и сыром ТМ Вязанка 0,25 кг ПОКОМ</v>
          </cell>
          <cell r="D233">
            <v>302</v>
          </cell>
        </row>
        <row r="234">
          <cell r="A234" t="str">
            <v>Наггетсы Хрустящие ТМ Зареченские. ВЕС ПОКОМ</v>
          </cell>
          <cell r="D234">
            <v>258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27</v>
          </cell>
        </row>
        <row r="236">
          <cell r="A236" t="str">
            <v>Оригинальная с перцем с/к  СПК</v>
          </cell>
          <cell r="D236">
            <v>61.393999999999998</v>
          </cell>
        </row>
        <row r="237">
          <cell r="A237" t="str">
            <v>Паштет печеночный 140 гр.шт.  СПК</v>
          </cell>
          <cell r="D237">
            <v>28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87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67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6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67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11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170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252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65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285</v>
          </cell>
        </row>
        <row r="247">
          <cell r="A247" t="str">
            <v>Пельмени Бульмени с говядиной и свининой Сев.кол ТМ Горячая штучка флоу-пак сфера 0,7 кг  ПОКОМ</v>
          </cell>
          <cell r="D247">
            <v>3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159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281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137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513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31</v>
          </cell>
        </row>
        <row r="253">
          <cell r="A253" t="str">
            <v>Пельмени Медвежьи ушки с фермерскими сливками 0,7кг  ПОКОМ</v>
          </cell>
          <cell r="D253">
            <v>25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27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96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148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38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70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77</v>
          </cell>
        </row>
        <row r="262">
          <cell r="A262" t="str">
            <v>Пельмени Сочные сфера 0,8 кг ТМ Стародворье  ПОКОМ</v>
          </cell>
          <cell r="D262">
            <v>46</v>
          </cell>
        </row>
        <row r="263">
          <cell r="A263" t="str">
            <v>Пирожки с мясом 3,7кг ВЕС ТМ Зареченские  ПОКОМ</v>
          </cell>
          <cell r="D263">
            <v>18.5</v>
          </cell>
        </row>
        <row r="264">
          <cell r="A264" t="str">
            <v>Ричеза с/к 230 гр.шт.  СПК</v>
          </cell>
          <cell r="D264">
            <v>47</v>
          </cell>
        </row>
        <row r="265">
          <cell r="A265" t="str">
            <v>Сальчетти с/к 230 гр.шт.  СПК</v>
          </cell>
          <cell r="D265">
            <v>87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51</v>
          </cell>
        </row>
        <row r="267">
          <cell r="A267" t="str">
            <v>Салями Трюфель с/в "Эликатессе" 0,16 кг.шт.  СПК</v>
          </cell>
          <cell r="D267">
            <v>54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14.145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4.5640000000000001</v>
          </cell>
        </row>
        <row r="270">
          <cell r="A270" t="str">
            <v>Семейная с чесночком Экстра вареная  СПК</v>
          </cell>
          <cell r="D270">
            <v>2.4609999999999999</v>
          </cell>
        </row>
        <row r="271">
          <cell r="A271" t="str">
            <v>Сервелат Европейский в/к, в/с 0,38 кг.шт.термофор.пак  СПК</v>
          </cell>
          <cell r="D271">
            <v>8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33</v>
          </cell>
        </row>
        <row r="273">
          <cell r="A273" t="str">
            <v>Сервелат Финский в/к 0,38 кг.шт. термофор.пак.  СПК</v>
          </cell>
          <cell r="D273">
            <v>14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14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71</v>
          </cell>
        </row>
        <row r="276">
          <cell r="A276" t="str">
            <v>Сибирская особая с/к 0,235 кг шт.  СПК</v>
          </cell>
          <cell r="D276">
            <v>64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"Молочные" 0,36 кг.шт. вак.упак.  СПК</v>
          </cell>
          <cell r="D278">
            <v>9</v>
          </cell>
        </row>
        <row r="279">
          <cell r="A279" t="str">
            <v>Сосиски Классические (в ср.защ.атм.) СПК</v>
          </cell>
          <cell r="D279">
            <v>8.5</v>
          </cell>
        </row>
        <row r="280">
          <cell r="A280" t="str">
            <v>Сосиски Мусульманские "Просто выгодно" (в ср.защ.атм.)  СПК</v>
          </cell>
          <cell r="D280">
            <v>7.4989999999999997</v>
          </cell>
        </row>
        <row r="281">
          <cell r="A281" t="str">
            <v>Сосиски Хот-дог подкопченные (лоток с ср.защ.атм.)  СПК</v>
          </cell>
          <cell r="D281">
            <v>1.0760000000000001</v>
          </cell>
        </row>
        <row r="282">
          <cell r="A282" t="str">
            <v>Сочный мегачебурек ТМ Зареченские ВЕС ПОКОМ</v>
          </cell>
          <cell r="D282">
            <v>20.16</v>
          </cell>
        </row>
        <row r="283">
          <cell r="A283" t="str">
            <v>Торо Неро с/в "Эликатессе" 140 гр.шт.  СПК</v>
          </cell>
          <cell r="D283">
            <v>33</v>
          </cell>
        </row>
        <row r="284">
          <cell r="A284" t="str">
            <v>Фестивальная пора с/к 100 гр.шт.нар. (лоток с ср.защ.атм.)  СПК</v>
          </cell>
          <cell r="D284">
            <v>3</v>
          </cell>
        </row>
        <row r="285">
          <cell r="A285" t="str">
            <v>Фестивальная пора с/к 235 гр.шт.  СПК</v>
          </cell>
          <cell r="D285">
            <v>138</v>
          </cell>
        </row>
        <row r="286">
          <cell r="A286" t="str">
            <v>Фестивальная пора с/к термоус.пак  СПК</v>
          </cell>
          <cell r="D286">
            <v>20.192</v>
          </cell>
        </row>
        <row r="287">
          <cell r="A287" t="str">
            <v>Фирменная с/к 200 гр. срез "Эликатессе" термоформ.пак.  СПК</v>
          </cell>
          <cell r="D287">
            <v>30</v>
          </cell>
        </row>
        <row r="288">
          <cell r="A288" t="str">
            <v>Фуэт с/в "Эликатессе" 160 гр.шт.  СПК</v>
          </cell>
          <cell r="D288">
            <v>55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82</v>
          </cell>
        </row>
        <row r="291">
          <cell r="A291" t="str">
            <v>Хотстеры с сыром 0,25кг ТМ Горячая штучка  ПОКОМ</v>
          </cell>
          <cell r="D291">
            <v>57</v>
          </cell>
        </row>
        <row r="292">
          <cell r="A292" t="str">
            <v>Хотстеры ТМ Горячая штучка ТС Хотстеры 0,25 кг зам  ПОКОМ</v>
          </cell>
          <cell r="D292">
            <v>375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101</v>
          </cell>
        </row>
        <row r="294">
          <cell r="A294" t="str">
            <v>Хрустящие крылышки ТМ Горячая штучка 0,3 кг зам  ПОКОМ</v>
          </cell>
          <cell r="D294">
            <v>115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223</v>
          </cell>
        </row>
        <row r="297">
          <cell r="A297" t="str">
            <v>Чебупицца Маргарита 0,2кг ТМ Горячая штучка ТС Foodgital  ПОКОМ</v>
          </cell>
          <cell r="D297">
            <v>41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609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27</v>
          </cell>
        </row>
        <row r="300">
          <cell r="A300" t="str">
            <v>Чебуреки сочные ВЕС ТМ Зареченские  ПОКОМ</v>
          </cell>
          <cell r="D300">
            <v>105</v>
          </cell>
        </row>
        <row r="301">
          <cell r="A301" t="str">
            <v>Шпикачки Русские (черева) (в ср.защ.атм.) "Высокий вкус"  СПК</v>
          </cell>
          <cell r="D301">
            <v>12.682</v>
          </cell>
        </row>
        <row r="302">
          <cell r="A302" t="str">
            <v>Юбилейная с/к 0,235 кг.шт.  СПК</v>
          </cell>
          <cell r="D302">
            <v>191</v>
          </cell>
        </row>
        <row r="303">
          <cell r="A303" t="str">
            <v>Итого</v>
          </cell>
          <cell r="D303">
            <v>51182.307999999997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4" sqref="AL14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0.832031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E2" s="1" t="s">
        <v>132</v>
      </c>
    </row>
    <row r="3" spans="1:36" s="1" customFormat="1" ht="9.9499999999999993" customHeight="1" x14ac:dyDescent="0.2">
      <c r="AE3" s="19" t="s">
        <v>131</v>
      </c>
      <c r="AF3" s="19" t="s">
        <v>129</v>
      </c>
      <c r="AG3" s="19" t="s">
        <v>128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  <c r="AF4" s="13" t="s">
        <v>117</v>
      </c>
      <c r="AG4" s="13" t="s">
        <v>117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118</v>
      </c>
      <c r="L5" s="16" t="s">
        <v>119</v>
      </c>
      <c r="M5" s="16" t="s">
        <v>120</v>
      </c>
      <c r="Q5" s="16" t="s">
        <v>125</v>
      </c>
      <c r="R5" s="16" t="s">
        <v>126</v>
      </c>
      <c r="T5" s="16" t="s">
        <v>127</v>
      </c>
      <c r="Y5" s="5" t="s">
        <v>121</v>
      </c>
      <c r="Z5" s="5" t="s">
        <v>122</v>
      </c>
      <c r="AA5" s="16" t="s">
        <v>123</v>
      </c>
      <c r="AB5" s="16" t="s">
        <v>124</v>
      </c>
      <c r="AE5" s="16" t="s">
        <v>125</v>
      </c>
      <c r="AF5" s="16" t="s">
        <v>126</v>
      </c>
      <c r="AG5" s="16" t="s">
        <v>127</v>
      </c>
    </row>
    <row r="6" spans="1:36" ht="11.1" customHeight="1" x14ac:dyDescent="0.2">
      <c r="A6" s="6"/>
      <c r="B6" s="6"/>
      <c r="C6" s="3"/>
      <c r="D6" s="3"/>
      <c r="E6" s="14">
        <f>SUM(E7:E126)</f>
        <v>106805.325</v>
      </c>
      <c r="F6" s="14">
        <f>SUM(F7:F126)</f>
        <v>65974.824000000008</v>
      </c>
      <c r="I6" s="14">
        <f>SUM(I7:I126)</f>
        <v>107721.876</v>
      </c>
      <c r="J6" s="14">
        <f t="shared" ref="J6:T6" si="0">SUM(J7:J126)</f>
        <v>-916.55099999999993</v>
      </c>
      <c r="K6" s="14">
        <f t="shared" si="0"/>
        <v>14800</v>
      </c>
      <c r="L6" s="14">
        <f t="shared" si="0"/>
        <v>36410</v>
      </c>
      <c r="M6" s="14">
        <f t="shared" si="0"/>
        <v>13550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13080</v>
      </c>
      <c r="R6" s="14">
        <f t="shared" si="0"/>
        <v>21720</v>
      </c>
      <c r="S6" s="14">
        <f t="shared" si="0"/>
        <v>21361.064999999995</v>
      </c>
      <c r="T6" s="14">
        <f t="shared" si="0"/>
        <v>19930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19472.016399999993</v>
      </c>
      <c r="Z6" s="14">
        <f t="shared" ref="Z6" si="4">SUM(Z7:Z126)</f>
        <v>18772.293600000001</v>
      </c>
      <c r="AA6" s="14">
        <f t="shared" ref="AA6" si="5">SUM(AA7:AA126)</f>
        <v>18692.757200000007</v>
      </c>
      <c r="AB6" s="14">
        <f t="shared" ref="AB6" si="6">SUM(AB7:AB126)</f>
        <v>22861.792000000001</v>
      </c>
      <c r="AC6" s="14"/>
      <c r="AD6" s="14"/>
      <c r="AE6" s="14">
        <f t="shared" ref="AE6" si="7">SUM(AE7:AE126)</f>
        <v>4507.2000000000007</v>
      </c>
      <c r="AF6" s="14">
        <f t="shared" ref="AF6" si="8">SUM(AF7:AF126)</f>
        <v>8391.1999999999989</v>
      </c>
      <c r="AG6" s="14">
        <f t="shared" ref="AG6" si="9">SUM(AG7:AG126)</f>
        <v>8004.5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302</v>
      </c>
      <c r="D7" s="8">
        <v>2121</v>
      </c>
      <c r="E7" s="8">
        <v>925</v>
      </c>
      <c r="F7" s="8">
        <v>850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983</v>
      </c>
      <c r="J7" s="15">
        <f>E7-I7</f>
        <v>-58</v>
      </c>
      <c r="K7" s="15">
        <f>VLOOKUP(A:A,[1]TDSheet!$A:$L,12,0)</f>
        <v>80</v>
      </c>
      <c r="L7" s="15">
        <f>VLOOKUP(A:A,[1]TDSheet!$A:$M,13,0)</f>
        <v>360</v>
      </c>
      <c r="M7" s="15">
        <f>VLOOKUP(A:A,[1]TDSheet!$A:$T,20,0)</f>
        <v>0</v>
      </c>
      <c r="N7" s="15"/>
      <c r="O7" s="15"/>
      <c r="P7" s="15"/>
      <c r="Q7" s="17">
        <v>120</v>
      </c>
      <c r="R7" s="17">
        <v>120</v>
      </c>
      <c r="S7" s="15">
        <f>E7/5</f>
        <v>185</v>
      </c>
      <c r="T7" s="17">
        <v>120</v>
      </c>
      <c r="U7" s="18">
        <f>(F7+K7+L7+M7+Q7+R7+T7)/S7</f>
        <v>8.9189189189189193</v>
      </c>
      <c r="V7" s="15">
        <f>F7/S7</f>
        <v>4.5945945945945947</v>
      </c>
      <c r="W7" s="15"/>
      <c r="X7" s="15"/>
      <c r="Y7" s="15">
        <f>VLOOKUP(A:A,[1]TDSheet!$A:$Y,25,0)</f>
        <v>181.8</v>
      </c>
      <c r="Z7" s="15">
        <f>VLOOKUP(A:A,[1]TDSheet!$A:$Z,26,0)</f>
        <v>138.6</v>
      </c>
      <c r="AA7" s="15">
        <f>VLOOKUP(A:A,[1]TDSheet!$A:$AA,27,0)</f>
        <v>195.4</v>
      </c>
      <c r="AB7" s="15">
        <f>VLOOKUP(A:A,[3]TDSheet!$A:$D,4,0)</f>
        <v>185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48</v>
      </c>
      <c r="AF7" s="15">
        <f>R7*G7</f>
        <v>48</v>
      </c>
      <c r="AG7" s="15">
        <f>T7*G7</f>
        <v>48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66</v>
      </c>
      <c r="D8" s="8">
        <v>245</v>
      </c>
      <c r="E8" s="8">
        <v>110</v>
      </c>
      <c r="F8" s="8">
        <v>200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111</v>
      </c>
      <c r="J8" s="15">
        <f t="shared" ref="J8:J71" si="10">E8-I8</f>
        <v>-1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0</v>
      </c>
      <c r="N8" s="15"/>
      <c r="O8" s="15"/>
      <c r="P8" s="15"/>
      <c r="Q8" s="17">
        <v>40</v>
      </c>
      <c r="R8" s="17"/>
      <c r="S8" s="15">
        <f t="shared" ref="S8:S71" si="11">E8/5</f>
        <v>22</v>
      </c>
      <c r="T8" s="17"/>
      <c r="U8" s="18">
        <f t="shared" ref="U8:U71" si="12">(F8+K8+L8+M8+Q8+R8+T8)/S8</f>
        <v>10.909090909090908</v>
      </c>
      <c r="V8" s="15">
        <f t="shared" ref="V8:V71" si="13">F8/S8</f>
        <v>9.0909090909090917</v>
      </c>
      <c r="W8" s="15"/>
      <c r="X8" s="15"/>
      <c r="Y8" s="15">
        <f>VLOOKUP(A:A,[1]TDSheet!$A:$Y,25,0)</f>
        <v>20.2</v>
      </c>
      <c r="Z8" s="15">
        <f>VLOOKUP(A:A,[1]TDSheet!$A:$Z,26,0)</f>
        <v>13</v>
      </c>
      <c r="AA8" s="15">
        <f>VLOOKUP(A:A,[1]TDSheet!$A:$AA,27,0)</f>
        <v>24.8</v>
      </c>
      <c r="AB8" s="15">
        <f>VLOOKUP(A:A,[3]TDSheet!$A:$D,4,0)</f>
        <v>13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10</v>
      </c>
      <c r="AF8" s="15">
        <f t="shared" ref="AF8:AF71" si="15">R8*G8</f>
        <v>0</v>
      </c>
      <c r="AG8" s="15">
        <f t="shared" ref="AG8:AG71" si="16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1239.2270000000001</v>
      </c>
      <c r="D9" s="8">
        <v>2018.652</v>
      </c>
      <c r="E9" s="8">
        <v>2072.1759999999999</v>
      </c>
      <c r="F9" s="8">
        <v>1167.027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2030.2</v>
      </c>
      <c r="J9" s="15">
        <f t="shared" si="10"/>
        <v>41.975999999999885</v>
      </c>
      <c r="K9" s="15">
        <f>VLOOKUP(A:A,[1]TDSheet!$A:$L,12,0)</f>
        <v>100</v>
      </c>
      <c r="L9" s="15">
        <f>VLOOKUP(A:A,[1]TDSheet!$A:$M,13,0)</f>
        <v>1000</v>
      </c>
      <c r="M9" s="15">
        <f>VLOOKUP(A:A,[1]TDSheet!$A:$T,20,0)</f>
        <v>500</v>
      </c>
      <c r="N9" s="15"/>
      <c r="O9" s="15"/>
      <c r="P9" s="15"/>
      <c r="Q9" s="17"/>
      <c r="R9" s="17">
        <v>500</v>
      </c>
      <c r="S9" s="15">
        <f t="shared" si="11"/>
        <v>414.43520000000001</v>
      </c>
      <c r="T9" s="17">
        <v>300</v>
      </c>
      <c r="U9" s="18">
        <f t="shared" si="12"/>
        <v>8.6069595439769593</v>
      </c>
      <c r="V9" s="15">
        <f t="shared" si="13"/>
        <v>2.8159456532649738</v>
      </c>
      <c r="W9" s="15"/>
      <c r="X9" s="15"/>
      <c r="Y9" s="15">
        <f>VLOOKUP(A:A,[1]TDSheet!$A:$Y,25,0)</f>
        <v>373.51120000000003</v>
      </c>
      <c r="Z9" s="15">
        <f>VLOOKUP(A:A,[1]TDSheet!$A:$Z,26,0)</f>
        <v>362.05779999999999</v>
      </c>
      <c r="AA9" s="15">
        <f>VLOOKUP(A:A,[1]TDSheet!$A:$AA,27,0)</f>
        <v>344.06239999999997</v>
      </c>
      <c r="AB9" s="15">
        <f>VLOOKUP(A:A,[3]TDSheet!$A:$D,4,0)</f>
        <v>385.65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0</v>
      </c>
      <c r="AF9" s="15">
        <f t="shared" si="15"/>
        <v>500</v>
      </c>
      <c r="AG9" s="15">
        <f t="shared" si="16"/>
        <v>300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49.529000000000003</v>
      </c>
      <c r="D10" s="8">
        <v>81.751999999999995</v>
      </c>
      <c r="E10" s="8">
        <v>39.862000000000002</v>
      </c>
      <c r="F10" s="8">
        <v>88.393000000000001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43</v>
      </c>
      <c r="J10" s="15">
        <f t="shared" si="10"/>
        <v>-3.1379999999999981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0</v>
      </c>
      <c r="N10" s="15"/>
      <c r="O10" s="15"/>
      <c r="P10" s="15"/>
      <c r="Q10" s="17"/>
      <c r="R10" s="17"/>
      <c r="S10" s="15">
        <f t="shared" si="11"/>
        <v>7.9724000000000004</v>
      </c>
      <c r="T10" s="17"/>
      <c r="U10" s="18">
        <f t="shared" si="12"/>
        <v>11.087376448748181</v>
      </c>
      <c r="V10" s="15">
        <f t="shared" si="13"/>
        <v>11.087376448748181</v>
      </c>
      <c r="W10" s="15"/>
      <c r="X10" s="15"/>
      <c r="Y10" s="15">
        <f>VLOOKUP(A:A,[1]TDSheet!$A:$Y,25,0)</f>
        <v>10.0634</v>
      </c>
      <c r="Z10" s="15">
        <f>VLOOKUP(A:A,[1]TDSheet!$A:$Z,26,0)</f>
        <v>8.8762000000000008</v>
      </c>
      <c r="AA10" s="15">
        <f>VLOOKUP(A:A,[1]TDSheet!$A:$AA,27,0)</f>
        <v>10.745000000000001</v>
      </c>
      <c r="AB10" s="15">
        <f>VLOOKUP(A:A,[3]TDSheet!$A:$D,4,0)</f>
        <v>6.9980000000000002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97.760999999999996</v>
      </c>
      <c r="D11" s="8">
        <v>169.12299999999999</v>
      </c>
      <c r="E11" s="8">
        <v>116.446</v>
      </c>
      <c r="F11" s="8">
        <v>147.744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115.75</v>
      </c>
      <c r="J11" s="15">
        <f t="shared" si="10"/>
        <v>0.69599999999999795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VLOOKUP(A:A,[1]TDSheet!$A:$T,20,0)</f>
        <v>0</v>
      </c>
      <c r="N11" s="15"/>
      <c r="O11" s="15"/>
      <c r="P11" s="15"/>
      <c r="Q11" s="17"/>
      <c r="R11" s="17">
        <v>30</v>
      </c>
      <c r="S11" s="15">
        <f t="shared" si="11"/>
        <v>23.289200000000001</v>
      </c>
      <c r="T11" s="17">
        <v>20</v>
      </c>
      <c r="U11" s="18">
        <f t="shared" si="12"/>
        <v>8.4908026037820097</v>
      </c>
      <c r="V11" s="15">
        <f t="shared" si="13"/>
        <v>6.3438847190972636</v>
      </c>
      <c r="W11" s="15"/>
      <c r="X11" s="15"/>
      <c r="Y11" s="15">
        <f>VLOOKUP(A:A,[1]TDSheet!$A:$Y,25,0)</f>
        <v>25.138200000000001</v>
      </c>
      <c r="Z11" s="15">
        <f>VLOOKUP(A:A,[1]TDSheet!$A:$Z,26,0)</f>
        <v>26.0822</v>
      </c>
      <c r="AA11" s="15">
        <f>VLOOKUP(A:A,[1]TDSheet!$A:$AA,27,0)</f>
        <v>26.567599999999999</v>
      </c>
      <c r="AB11" s="15">
        <f>VLOOKUP(A:A,[3]TDSheet!$A:$D,4,0)</f>
        <v>25.734999999999999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30</v>
      </c>
      <c r="AG11" s="15">
        <f t="shared" si="16"/>
        <v>20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375.15300000000002</v>
      </c>
      <c r="D12" s="8">
        <v>906.49699999999996</v>
      </c>
      <c r="E12" s="8">
        <v>580.77300000000002</v>
      </c>
      <c r="F12" s="8">
        <v>525.572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562.20000000000005</v>
      </c>
      <c r="J12" s="15">
        <f t="shared" si="10"/>
        <v>18.572999999999979</v>
      </c>
      <c r="K12" s="15">
        <f>VLOOKUP(A:A,[1]TDSheet!$A:$L,12,0)</f>
        <v>100</v>
      </c>
      <c r="L12" s="15">
        <f>VLOOKUP(A:A,[1]TDSheet!$A:$M,13,0)</f>
        <v>0</v>
      </c>
      <c r="M12" s="15">
        <f>VLOOKUP(A:A,[1]TDSheet!$A:$T,20,0)</f>
        <v>100</v>
      </c>
      <c r="N12" s="15"/>
      <c r="O12" s="15"/>
      <c r="P12" s="15"/>
      <c r="Q12" s="17"/>
      <c r="R12" s="17">
        <v>200</v>
      </c>
      <c r="S12" s="15">
        <f t="shared" si="11"/>
        <v>116.1546</v>
      </c>
      <c r="T12" s="17">
        <v>100</v>
      </c>
      <c r="U12" s="18">
        <f t="shared" si="12"/>
        <v>8.8293705113701915</v>
      </c>
      <c r="V12" s="15">
        <f t="shared" si="13"/>
        <v>4.5247626869706412</v>
      </c>
      <c r="W12" s="15"/>
      <c r="X12" s="15"/>
      <c r="Y12" s="15">
        <f>VLOOKUP(A:A,[1]TDSheet!$A:$Y,25,0)</f>
        <v>123.61579999999999</v>
      </c>
      <c r="Z12" s="15">
        <f>VLOOKUP(A:A,[1]TDSheet!$A:$Z,26,0)</f>
        <v>101.8074</v>
      </c>
      <c r="AA12" s="15">
        <f>VLOOKUP(A:A,[1]TDSheet!$A:$AA,27,0)</f>
        <v>105.66279999999999</v>
      </c>
      <c r="AB12" s="15">
        <f>VLOOKUP(A:A,[3]TDSheet!$A:$D,4,0)</f>
        <v>166.71899999999999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0</v>
      </c>
      <c r="AF12" s="15">
        <f t="shared" si="15"/>
        <v>200</v>
      </c>
      <c r="AG12" s="15">
        <f t="shared" si="16"/>
        <v>100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156</v>
      </c>
      <c r="D13" s="8">
        <v>933</v>
      </c>
      <c r="E13" s="8">
        <v>569</v>
      </c>
      <c r="F13" s="8">
        <v>511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576</v>
      </c>
      <c r="J13" s="15">
        <f t="shared" si="10"/>
        <v>-7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VLOOKUP(A:A,[1]TDSheet!$A:$T,20,0)</f>
        <v>0</v>
      </c>
      <c r="N13" s="15"/>
      <c r="O13" s="15"/>
      <c r="P13" s="15"/>
      <c r="Q13" s="17">
        <v>40</v>
      </c>
      <c r="R13" s="17">
        <v>120</v>
      </c>
      <c r="S13" s="15">
        <f t="shared" si="11"/>
        <v>113.8</v>
      </c>
      <c r="T13" s="17">
        <v>80</v>
      </c>
      <c r="U13" s="18">
        <f t="shared" si="12"/>
        <v>8.3567662565905092</v>
      </c>
      <c r="V13" s="15">
        <f t="shared" si="13"/>
        <v>4.4903339191564147</v>
      </c>
      <c r="W13" s="15"/>
      <c r="X13" s="15"/>
      <c r="Y13" s="15">
        <f>VLOOKUP(A:A,[1]TDSheet!$A:$Y,25,0)</f>
        <v>110.2</v>
      </c>
      <c r="Z13" s="15">
        <f>VLOOKUP(A:A,[1]TDSheet!$A:$Z,26,0)</f>
        <v>83.2</v>
      </c>
      <c r="AA13" s="15">
        <f>VLOOKUP(A:A,[1]TDSheet!$A:$AA,27,0)</f>
        <v>112.6</v>
      </c>
      <c r="AB13" s="15">
        <f>VLOOKUP(A:A,[3]TDSheet!$A:$D,4,0)</f>
        <v>105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10</v>
      </c>
      <c r="AF13" s="15">
        <f t="shared" si="15"/>
        <v>30</v>
      </c>
      <c r="AG13" s="15">
        <f t="shared" si="16"/>
        <v>20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86.879000000000005</v>
      </c>
      <c r="D14" s="8">
        <v>24.024000000000001</v>
      </c>
      <c r="E14" s="8">
        <v>97.364000000000004</v>
      </c>
      <c r="F14" s="8">
        <v>13.539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99.6</v>
      </c>
      <c r="J14" s="15">
        <f t="shared" si="10"/>
        <v>-2.23599999999999</v>
      </c>
      <c r="K14" s="15">
        <f>VLOOKUP(A:A,[1]TDSheet!$A:$L,12,0)</f>
        <v>0</v>
      </c>
      <c r="L14" s="15">
        <f>VLOOKUP(A:A,[1]TDSheet!$A:$M,13,0)</f>
        <v>20</v>
      </c>
      <c r="M14" s="15">
        <f>VLOOKUP(A:A,[1]TDSheet!$A:$T,20,0)</f>
        <v>20</v>
      </c>
      <c r="N14" s="15"/>
      <c r="O14" s="15"/>
      <c r="P14" s="15"/>
      <c r="Q14" s="17">
        <v>20</v>
      </c>
      <c r="R14" s="17">
        <v>20</v>
      </c>
      <c r="S14" s="15">
        <f t="shared" si="11"/>
        <v>19.472799999999999</v>
      </c>
      <c r="T14" s="17">
        <v>30</v>
      </c>
      <c r="U14" s="18">
        <f t="shared" si="12"/>
        <v>6.3441826547800009</v>
      </c>
      <c r="V14" s="15">
        <f t="shared" si="13"/>
        <v>0.69527751530339754</v>
      </c>
      <c r="W14" s="15"/>
      <c r="X14" s="15"/>
      <c r="Y14" s="15">
        <f>VLOOKUP(A:A,[1]TDSheet!$A:$Y,25,0)</f>
        <v>10.8438</v>
      </c>
      <c r="Z14" s="15">
        <f>VLOOKUP(A:A,[1]TDSheet!$A:$Z,26,0)</f>
        <v>14.117599999999999</v>
      </c>
      <c r="AA14" s="15">
        <f>VLOOKUP(A:A,[1]TDSheet!$A:$AA,27,0)</f>
        <v>6.923</v>
      </c>
      <c r="AB14" s="15">
        <f>VLOOKUP(A:A,[3]TDSheet!$A:$D,4,0)</f>
        <v>24.035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20</v>
      </c>
      <c r="AF14" s="15">
        <f t="shared" si="15"/>
        <v>20</v>
      </c>
      <c r="AG14" s="15">
        <f t="shared" si="16"/>
        <v>30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63.063000000000002</v>
      </c>
      <c r="D15" s="8">
        <v>24.091999999999999</v>
      </c>
      <c r="E15" s="8">
        <v>51.082999999999998</v>
      </c>
      <c r="F15" s="8">
        <v>36.072000000000003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50.9</v>
      </c>
      <c r="J15" s="15">
        <f t="shared" si="10"/>
        <v>0.18299999999999983</v>
      </c>
      <c r="K15" s="15">
        <f>VLOOKUP(A:A,[1]TDSheet!$A:$L,12,0)</f>
        <v>0</v>
      </c>
      <c r="L15" s="15">
        <f>VLOOKUP(A:A,[1]TDSheet!$A:$M,13,0)</f>
        <v>20</v>
      </c>
      <c r="M15" s="15">
        <f>VLOOKUP(A:A,[1]TDSheet!$A:$T,20,0)</f>
        <v>0</v>
      </c>
      <c r="N15" s="15"/>
      <c r="O15" s="15"/>
      <c r="P15" s="15"/>
      <c r="Q15" s="17">
        <v>10</v>
      </c>
      <c r="R15" s="17">
        <v>10</v>
      </c>
      <c r="S15" s="15">
        <f t="shared" si="11"/>
        <v>10.2166</v>
      </c>
      <c r="T15" s="17">
        <v>10</v>
      </c>
      <c r="U15" s="18">
        <f t="shared" si="12"/>
        <v>8.4247205528257947</v>
      </c>
      <c r="V15" s="15">
        <f t="shared" si="13"/>
        <v>3.5307245071745985</v>
      </c>
      <c r="W15" s="15"/>
      <c r="X15" s="15"/>
      <c r="Y15" s="15">
        <f>VLOOKUP(A:A,[1]TDSheet!$A:$Y,25,0)</f>
        <v>10.116800000000001</v>
      </c>
      <c r="Z15" s="15">
        <f>VLOOKUP(A:A,[1]TDSheet!$A:$Z,26,0)</f>
        <v>11.712</v>
      </c>
      <c r="AA15" s="15">
        <f>VLOOKUP(A:A,[1]TDSheet!$A:$AA,27,0)</f>
        <v>7.1878000000000002</v>
      </c>
      <c r="AB15" s="15">
        <f>VLOOKUP(A:A,[3]TDSheet!$A:$D,4,0)</f>
        <v>10.56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10</v>
      </c>
      <c r="AG15" s="15">
        <f t="shared" si="16"/>
        <v>10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85</v>
      </c>
      <c r="D16" s="8">
        <v>2430</v>
      </c>
      <c r="E16" s="8">
        <v>1041</v>
      </c>
      <c r="F16" s="8">
        <v>1451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1058</v>
      </c>
      <c r="J16" s="15">
        <f t="shared" si="10"/>
        <v>-17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0</v>
      </c>
      <c r="N16" s="15"/>
      <c r="O16" s="15"/>
      <c r="P16" s="15"/>
      <c r="Q16" s="17"/>
      <c r="R16" s="17">
        <v>120</v>
      </c>
      <c r="S16" s="15">
        <f t="shared" si="11"/>
        <v>208.2</v>
      </c>
      <c r="T16" s="17">
        <v>200</v>
      </c>
      <c r="U16" s="18">
        <f t="shared" si="12"/>
        <v>8.5062439961575418</v>
      </c>
      <c r="V16" s="15">
        <f t="shared" si="13"/>
        <v>6.9692603266090298</v>
      </c>
      <c r="W16" s="15"/>
      <c r="X16" s="15"/>
      <c r="Y16" s="15">
        <f>VLOOKUP(A:A,[1]TDSheet!$A:$Y,25,0)</f>
        <v>185.2</v>
      </c>
      <c r="Z16" s="15">
        <f>VLOOKUP(A:A,[1]TDSheet!$A:$Z,26,0)</f>
        <v>164.8</v>
      </c>
      <c r="AA16" s="15">
        <f>VLOOKUP(A:A,[1]TDSheet!$A:$AA,27,0)</f>
        <v>242.6</v>
      </c>
      <c r="AB16" s="15">
        <f>VLOOKUP(A:A,[3]TDSheet!$A:$D,4,0)</f>
        <v>248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30</v>
      </c>
      <c r="AG16" s="15">
        <f t="shared" si="16"/>
        <v>50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768.56100000000004</v>
      </c>
      <c r="D17" s="8">
        <v>2811.7779999999998</v>
      </c>
      <c r="E17" s="8">
        <v>1132.5899999999999</v>
      </c>
      <c r="F17" s="8">
        <v>1062.771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1081.7</v>
      </c>
      <c r="J17" s="15">
        <f t="shared" si="10"/>
        <v>50.889999999999873</v>
      </c>
      <c r="K17" s="15">
        <f>VLOOKUP(A:A,[1]TDSheet!$A:$L,12,0)</f>
        <v>100</v>
      </c>
      <c r="L17" s="15">
        <f>VLOOKUP(A:A,[1]TDSheet!$A:$M,13,0)</f>
        <v>350</v>
      </c>
      <c r="M17" s="15">
        <f>VLOOKUP(A:A,[1]TDSheet!$A:$T,20,0)</f>
        <v>100</v>
      </c>
      <c r="N17" s="15"/>
      <c r="O17" s="15"/>
      <c r="P17" s="15"/>
      <c r="Q17" s="17"/>
      <c r="R17" s="17">
        <v>100</v>
      </c>
      <c r="S17" s="15">
        <f t="shared" si="11"/>
        <v>226.51799999999997</v>
      </c>
      <c r="T17" s="17">
        <v>200</v>
      </c>
      <c r="U17" s="18">
        <f t="shared" si="12"/>
        <v>8.4442340123080744</v>
      </c>
      <c r="V17" s="15">
        <f t="shared" si="13"/>
        <v>4.6917728392445639</v>
      </c>
      <c r="W17" s="15"/>
      <c r="X17" s="15"/>
      <c r="Y17" s="15">
        <f>VLOOKUP(A:A,[1]TDSheet!$A:$Y,25,0)</f>
        <v>248.40180000000001</v>
      </c>
      <c r="Z17" s="15">
        <f>VLOOKUP(A:A,[1]TDSheet!$A:$Z,26,0)</f>
        <v>221.935</v>
      </c>
      <c r="AA17" s="15">
        <f>VLOOKUP(A:A,[1]TDSheet!$A:$AA,27,0)</f>
        <v>233.99799999999999</v>
      </c>
      <c r="AB17" s="15">
        <f>VLOOKUP(A:A,[3]TDSheet!$A:$D,4,0)</f>
        <v>179.77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0</v>
      </c>
      <c r="AF17" s="15">
        <f t="shared" si="15"/>
        <v>100</v>
      </c>
      <c r="AG17" s="15">
        <f t="shared" si="16"/>
        <v>200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201</v>
      </c>
      <c r="D18" s="8">
        <v>583</v>
      </c>
      <c r="E18" s="8">
        <v>512</v>
      </c>
      <c r="F18" s="8">
        <v>265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516</v>
      </c>
      <c r="J18" s="15">
        <f t="shared" si="10"/>
        <v>-4</v>
      </c>
      <c r="K18" s="15">
        <f>VLOOKUP(A:A,[1]TDSheet!$A:$L,12,0)</f>
        <v>40</v>
      </c>
      <c r="L18" s="15">
        <f>VLOOKUP(A:A,[1]TDSheet!$A:$M,13,0)</f>
        <v>120</v>
      </c>
      <c r="M18" s="15">
        <f>VLOOKUP(A:A,[1]TDSheet!$A:$T,20,0)</f>
        <v>120</v>
      </c>
      <c r="N18" s="15"/>
      <c r="O18" s="15"/>
      <c r="P18" s="15"/>
      <c r="Q18" s="17">
        <v>120</v>
      </c>
      <c r="R18" s="17">
        <v>120</v>
      </c>
      <c r="S18" s="15">
        <f t="shared" si="11"/>
        <v>102.4</v>
      </c>
      <c r="T18" s="17">
        <v>80</v>
      </c>
      <c r="U18" s="18">
        <f t="shared" si="12"/>
        <v>8.447265625</v>
      </c>
      <c r="V18" s="15">
        <f t="shared" si="13"/>
        <v>2.587890625</v>
      </c>
      <c r="W18" s="15"/>
      <c r="X18" s="15"/>
      <c r="Y18" s="15">
        <f>VLOOKUP(A:A,[1]TDSheet!$A:$Y,25,0)</f>
        <v>77.599999999999994</v>
      </c>
      <c r="Z18" s="15">
        <f>VLOOKUP(A:A,[1]TDSheet!$A:$Z,26,0)</f>
        <v>70</v>
      </c>
      <c r="AA18" s="15">
        <f>VLOOKUP(A:A,[1]TDSheet!$A:$AA,27,0)</f>
        <v>85.2</v>
      </c>
      <c r="AB18" s="15">
        <f>VLOOKUP(A:A,[3]TDSheet!$A:$D,4,0)</f>
        <v>109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18</v>
      </c>
      <c r="AF18" s="15">
        <f t="shared" si="15"/>
        <v>18</v>
      </c>
      <c r="AG18" s="15">
        <f t="shared" si="16"/>
        <v>12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1664</v>
      </c>
      <c r="D19" s="8">
        <v>2861</v>
      </c>
      <c r="E19" s="8">
        <v>3408</v>
      </c>
      <c r="F19" s="8">
        <v>1052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3413</v>
      </c>
      <c r="J19" s="15">
        <f t="shared" si="10"/>
        <v>-5</v>
      </c>
      <c r="K19" s="15">
        <f>VLOOKUP(A:A,[1]TDSheet!$A:$L,12,0)</f>
        <v>400</v>
      </c>
      <c r="L19" s="15">
        <f>VLOOKUP(A:A,[1]TDSheet!$A:$M,13,0)</f>
        <v>1000</v>
      </c>
      <c r="M19" s="15">
        <f>VLOOKUP(A:A,[1]TDSheet!$A:$T,20,0)</f>
        <v>800</v>
      </c>
      <c r="N19" s="15"/>
      <c r="O19" s="15"/>
      <c r="P19" s="15"/>
      <c r="Q19" s="17">
        <v>1200</v>
      </c>
      <c r="R19" s="17">
        <v>600</v>
      </c>
      <c r="S19" s="15">
        <f t="shared" si="11"/>
        <v>681.6</v>
      </c>
      <c r="T19" s="17">
        <v>600</v>
      </c>
      <c r="U19" s="18">
        <f t="shared" si="12"/>
        <v>8.2922535211267601</v>
      </c>
      <c r="V19" s="15">
        <f t="shared" si="13"/>
        <v>1.5434272300469483</v>
      </c>
      <c r="W19" s="15"/>
      <c r="X19" s="15"/>
      <c r="Y19" s="15">
        <f>VLOOKUP(A:A,[1]TDSheet!$A:$Y,25,0)</f>
        <v>546.20000000000005</v>
      </c>
      <c r="Z19" s="15">
        <f>VLOOKUP(A:A,[1]TDSheet!$A:$Z,26,0)</f>
        <v>515.79999999999995</v>
      </c>
      <c r="AA19" s="15">
        <f>VLOOKUP(A:A,[1]TDSheet!$A:$AA,27,0)</f>
        <v>601.6</v>
      </c>
      <c r="AB19" s="15">
        <f>VLOOKUP(A:A,[3]TDSheet!$A:$D,4,0)</f>
        <v>808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144</v>
      </c>
      <c r="AF19" s="15">
        <f t="shared" si="15"/>
        <v>72</v>
      </c>
      <c r="AG19" s="15">
        <f t="shared" si="16"/>
        <v>72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466</v>
      </c>
      <c r="D20" s="8">
        <v>1626</v>
      </c>
      <c r="E20" s="8">
        <v>1023</v>
      </c>
      <c r="F20" s="8">
        <v>1055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1033</v>
      </c>
      <c r="J20" s="15">
        <f t="shared" si="10"/>
        <v>-10</v>
      </c>
      <c r="K20" s="15">
        <f>VLOOKUP(A:A,[1]TDSheet!$A:$L,12,0)</f>
        <v>0</v>
      </c>
      <c r="L20" s="15">
        <f>VLOOKUP(A:A,[1]TDSheet!$A:$M,13,0)</f>
        <v>400</v>
      </c>
      <c r="M20" s="15">
        <f>VLOOKUP(A:A,[1]TDSheet!$A:$T,20,0)</f>
        <v>0</v>
      </c>
      <c r="N20" s="15"/>
      <c r="O20" s="15"/>
      <c r="P20" s="15"/>
      <c r="Q20" s="17"/>
      <c r="R20" s="17">
        <v>120</v>
      </c>
      <c r="S20" s="15">
        <f t="shared" si="11"/>
        <v>204.6</v>
      </c>
      <c r="T20" s="17">
        <v>160</v>
      </c>
      <c r="U20" s="18">
        <f t="shared" si="12"/>
        <v>8.4799608993157385</v>
      </c>
      <c r="V20" s="15">
        <f t="shared" si="13"/>
        <v>5.1564027370478982</v>
      </c>
      <c r="W20" s="15"/>
      <c r="X20" s="15"/>
      <c r="Y20" s="15">
        <f>VLOOKUP(A:A,[1]TDSheet!$A:$Y,25,0)</f>
        <v>170.4</v>
      </c>
      <c r="Z20" s="15">
        <f>VLOOKUP(A:A,[1]TDSheet!$A:$Z,26,0)</f>
        <v>154.80000000000001</v>
      </c>
      <c r="AA20" s="15">
        <f>VLOOKUP(A:A,[1]TDSheet!$A:$AA,27,0)</f>
        <v>189.4</v>
      </c>
      <c r="AB20" s="15">
        <f>VLOOKUP(A:A,[3]TDSheet!$A:$D,4,0)</f>
        <v>266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30</v>
      </c>
      <c r="AG20" s="15">
        <f t="shared" si="16"/>
        <v>40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78.001999999999995</v>
      </c>
      <c r="D21" s="8">
        <v>103.38200000000001</v>
      </c>
      <c r="E21" s="8">
        <v>119.102</v>
      </c>
      <c r="F21" s="8">
        <v>62.281999999999996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117.7</v>
      </c>
      <c r="J21" s="15">
        <f t="shared" si="10"/>
        <v>1.402000000000001</v>
      </c>
      <c r="K21" s="15">
        <f>VLOOKUP(A:A,[1]TDSheet!$A:$L,12,0)</f>
        <v>0</v>
      </c>
      <c r="L21" s="15">
        <f>VLOOKUP(A:A,[1]TDSheet!$A:$M,13,0)</f>
        <v>50</v>
      </c>
      <c r="M21" s="15">
        <f>VLOOKUP(A:A,[1]TDSheet!$A:$T,20,0)</f>
        <v>0</v>
      </c>
      <c r="N21" s="15"/>
      <c r="O21" s="15"/>
      <c r="P21" s="15"/>
      <c r="Q21" s="17">
        <v>80</v>
      </c>
      <c r="R21" s="17"/>
      <c r="S21" s="15">
        <f t="shared" si="11"/>
        <v>23.820399999999999</v>
      </c>
      <c r="T21" s="17">
        <v>30</v>
      </c>
      <c r="U21" s="18">
        <f t="shared" si="12"/>
        <v>9.3315813336467901</v>
      </c>
      <c r="V21" s="15">
        <f t="shared" si="13"/>
        <v>2.6146496280499067</v>
      </c>
      <c r="W21" s="15"/>
      <c r="X21" s="15"/>
      <c r="Y21" s="15">
        <f>VLOOKUP(A:A,[1]TDSheet!$A:$Y,25,0)</f>
        <v>16.800999999999998</v>
      </c>
      <c r="Z21" s="15">
        <f>VLOOKUP(A:A,[1]TDSheet!$A:$Z,26,0)</f>
        <v>12.7232</v>
      </c>
      <c r="AA21" s="15">
        <f>VLOOKUP(A:A,[1]TDSheet!$A:$AA,27,0)</f>
        <v>10.9526</v>
      </c>
      <c r="AB21" s="15">
        <f>VLOOKUP(A:A,[3]TDSheet!$A:$D,4,0)</f>
        <v>31.251999999999999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80</v>
      </c>
      <c r="AF21" s="15">
        <f t="shared" si="15"/>
        <v>0</v>
      </c>
      <c r="AG21" s="15">
        <f t="shared" si="16"/>
        <v>30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173.09100000000001</v>
      </c>
      <c r="D22" s="8">
        <v>353.96800000000002</v>
      </c>
      <c r="E22" s="8">
        <v>304.625</v>
      </c>
      <c r="F22" s="8">
        <v>219.721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292.5</v>
      </c>
      <c r="J22" s="15">
        <f t="shared" si="10"/>
        <v>12.125</v>
      </c>
      <c r="K22" s="15">
        <f>VLOOKUP(A:A,[1]TDSheet!$A:$L,12,0)</f>
        <v>50</v>
      </c>
      <c r="L22" s="15">
        <f>VLOOKUP(A:A,[1]TDSheet!$A:$M,13,0)</f>
        <v>100</v>
      </c>
      <c r="M22" s="15">
        <f>VLOOKUP(A:A,[1]TDSheet!$A:$T,20,0)</f>
        <v>0</v>
      </c>
      <c r="N22" s="15"/>
      <c r="O22" s="15"/>
      <c r="P22" s="15"/>
      <c r="Q22" s="17"/>
      <c r="R22" s="17">
        <v>100</v>
      </c>
      <c r="S22" s="15">
        <f t="shared" si="11"/>
        <v>60.924999999999997</v>
      </c>
      <c r="T22" s="17">
        <v>100</v>
      </c>
      <c r="U22" s="18">
        <f t="shared" si="12"/>
        <v>9.3511858842839555</v>
      </c>
      <c r="V22" s="15">
        <f t="shared" si="13"/>
        <v>3.6064177267131723</v>
      </c>
      <c r="W22" s="15"/>
      <c r="X22" s="15"/>
      <c r="Y22" s="15">
        <f>VLOOKUP(A:A,[1]TDSheet!$A:$Y,25,0)</f>
        <v>59.964999999999996</v>
      </c>
      <c r="Z22" s="15">
        <f>VLOOKUP(A:A,[1]TDSheet!$A:$Z,26,0)</f>
        <v>50.684800000000003</v>
      </c>
      <c r="AA22" s="15">
        <f>VLOOKUP(A:A,[1]TDSheet!$A:$AA,27,0)</f>
        <v>54.325400000000002</v>
      </c>
      <c r="AB22" s="15">
        <f>VLOOKUP(A:A,[3]TDSheet!$A:$D,4,0)</f>
        <v>69.634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100</v>
      </c>
      <c r="AG22" s="15">
        <f t="shared" si="16"/>
        <v>100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609</v>
      </c>
      <c r="D23" s="8">
        <v>2026</v>
      </c>
      <c r="E23" s="8">
        <v>1547</v>
      </c>
      <c r="F23" s="8">
        <v>1072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1547</v>
      </c>
      <c r="J23" s="15">
        <f t="shared" si="10"/>
        <v>0</v>
      </c>
      <c r="K23" s="15">
        <f>VLOOKUP(A:A,[1]TDSheet!$A:$L,12,0)</f>
        <v>400</v>
      </c>
      <c r="L23" s="15">
        <f>VLOOKUP(A:A,[1]TDSheet!$A:$M,13,0)</f>
        <v>400</v>
      </c>
      <c r="M23" s="15">
        <f>VLOOKUP(A:A,[1]TDSheet!$A:$T,20,0)</f>
        <v>0</v>
      </c>
      <c r="N23" s="15"/>
      <c r="O23" s="15"/>
      <c r="P23" s="15"/>
      <c r="Q23" s="17">
        <v>200</v>
      </c>
      <c r="R23" s="17">
        <v>400</v>
      </c>
      <c r="S23" s="15">
        <f t="shared" si="11"/>
        <v>309.39999999999998</v>
      </c>
      <c r="T23" s="17">
        <v>200</v>
      </c>
      <c r="U23" s="18">
        <f t="shared" si="12"/>
        <v>8.6360698125404021</v>
      </c>
      <c r="V23" s="15">
        <f t="shared" si="13"/>
        <v>3.4647705235940531</v>
      </c>
      <c r="W23" s="15"/>
      <c r="X23" s="15"/>
      <c r="Y23" s="15">
        <f>VLOOKUP(A:A,[1]TDSheet!$A:$Y,25,0)</f>
        <v>295.60000000000002</v>
      </c>
      <c r="Z23" s="15">
        <f>VLOOKUP(A:A,[1]TDSheet!$A:$Z,26,0)</f>
        <v>239.4</v>
      </c>
      <c r="AA23" s="15">
        <f>VLOOKUP(A:A,[1]TDSheet!$A:$AA,27,0)</f>
        <v>269.2</v>
      </c>
      <c r="AB23" s="15">
        <f>VLOOKUP(A:A,[3]TDSheet!$A:$D,4,0)</f>
        <v>392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44</v>
      </c>
      <c r="AF23" s="15">
        <f t="shared" si="15"/>
        <v>88</v>
      </c>
      <c r="AG23" s="15">
        <f t="shared" si="16"/>
        <v>44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1374</v>
      </c>
      <c r="D24" s="8">
        <v>1251</v>
      </c>
      <c r="E24" s="8">
        <v>1747</v>
      </c>
      <c r="F24" s="8">
        <v>875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1729</v>
      </c>
      <c r="J24" s="15">
        <f t="shared" si="10"/>
        <v>18</v>
      </c>
      <c r="K24" s="15">
        <f>VLOOKUP(A:A,[1]TDSheet!$A:$L,12,0)</f>
        <v>400</v>
      </c>
      <c r="L24" s="15">
        <f>VLOOKUP(A:A,[1]TDSheet!$A:$M,13,0)</f>
        <v>600</v>
      </c>
      <c r="M24" s="15">
        <f>VLOOKUP(A:A,[1]TDSheet!$A:$T,20,0)</f>
        <v>0</v>
      </c>
      <c r="N24" s="15"/>
      <c r="O24" s="15"/>
      <c r="P24" s="15"/>
      <c r="Q24" s="17">
        <v>400</v>
      </c>
      <c r="R24" s="17">
        <v>400</v>
      </c>
      <c r="S24" s="15">
        <f t="shared" si="11"/>
        <v>349.4</v>
      </c>
      <c r="T24" s="17">
        <v>280</v>
      </c>
      <c r="U24" s="18">
        <f t="shared" si="12"/>
        <v>8.4573554665140254</v>
      </c>
      <c r="V24" s="15">
        <f t="shared" si="13"/>
        <v>2.5042930738408704</v>
      </c>
      <c r="W24" s="15"/>
      <c r="X24" s="15"/>
      <c r="Y24" s="15">
        <f>VLOOKUP(A:A,[1]TDSheet!$A:$Y,25,0)</f>
        <v>372.6</v>
      </c>
      <c r="Z24" s="15">
        <f>VLOOKUP(A:A,[1]TDSheet!$A:$Z,26,0)</f>
        <v>321.2</v>
      </c>
      <c r="AA24" s="15">
        <f>VLOOKUP(A:A,[1]TDSheet!$A:$AA,27,0)</f>
        <v>281.2</v>
      </c>
      <c r="AB24" s="15">
        <f>VLOOKUP(A:A,[3]TDSheet!$A:$D,4,0)</f>
        <v>481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160</v>
      </c>
      <c r="AF24" s="15">
        <f t="shared" si="15"/>
        <v>160</v>
      </c>
      <c r="AG24" s="15">
        <f t="shared" si="16"/>
        <v>112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/>
      <c r="D25" s="8">
        <v>26</v>
      </c>
      <c r="E25" s="8">
        <v>6</v>
      </c>
      <c r="F25" s="8">
        <v>10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478</v>
      </c>
      <c r="J25" s="15">
        <f t="shared" si="10"/>
        <v>-472</v>
      </c>
      <c r="K25" s="15">
        <f>VLOOKUP(A:A,[1]TDSheet!$A:$L,12,0)</f>
        <v>80</v>
      </c>
      <c r="L25" s="15">
        <f>VLOOKUP(A:A,[1]TDSheet!$A:$M,13,0)</f>
        <v>120</v>
      </c>
      <c r="M25" s="15">
        <f>VLOOKUP(A:A,[1]TDSheet!$A:$T,20,0)</f>
        <v>80</v>
      </c>
      <c r="N25" s="15"/>
      <c r="O25" s="15"/>
      <c r="P25" s="15"/>
      <c r="Q25" s="17">
        <v>120</v>
      </c>
      <c r="R25" s="17">
        <v>120</v>
      </c>
      <c r="S25" s="15">
        <f t="shared" si="11"/>
        <v>1.2</v>
      </c>
      <c r="T25" s="17">
        <v>120</v>
      </c>
      <c r="U25" s="18">
        <f t="shared" si="12"/>
        <v>541.66666666666674</v>
      </c>
      <c r="V25" s="15">
        <f t="shared" si="13"/>
        <v>8.3333333333333339</v>
      </c>
      <c r="W25" s="15"/>
      <c r="X25" s="15"/>
      <c r="Y25" s="15">
        <f>VLOOKUP(A:A,[1]TDSheet!$A:$Y,25,0)</f>
        <v>84.2</v>
      </c>
      <c r="Z25" s="15">
        <f>VLOOKUP(A:A,[1]TDSheet!$A:$Z,26,0)</f>
        <v>90</v>
      </c>
      <c r="AA25" s="15">
        <f>VLOOKUP(A:A,[1]TDSheet!$A:$AA,27,0)</f>
        <v>66.400000000000006</v>
      </c>
      <c r="AB25" s="15">
        <v>0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10.799999999999999</v>
      </c>
      <c r="AF25" s="15">
        <f t="shared" si="15"/>
        <v>10.799999999999999</v>
      </c>
      <c r="AG25" s="15">
        <f t="shared" si="16"/>
        <v>10.799999999999999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471</v>
      </c>
      <c r="D26" s="8">
        <v>505</v>
      </c>
      <c r="E26" s="8">
        <v>555</v>
      </c>
      <c r="F26" s="8">
        <v>419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553</v>
      </c>
      <c r="J26" s="15">
        <f t="shared" si="10"/>
        <v>2</v>
      </c>
      <c r="K26" s="15">
        <f>VLOOKUP(A:A,[1]TDSheet!$A:$L,12,0)</f>
        <v>80</v>
      </c>
      <c r="L26" s="15">
        <f>VLOOKUP(A:A,[1]TDSheet!$A:$M,13,0)</f>
        <v>120</v>
      </c>
      <c r="M26" s="15">
        <f>VLOOKUP(A:A,[1]TDSheet!$A:$T,20,0)</f>
        <v>0</v>
      </c>
      <c r="N26" s="15"/>
      <c r="O26" s="15"/>
      <c r="P26" s="15"/>
      <c r="Q26" s="17">
        <v>120</v>
      </c>
      <c r="R26" s="17">
        <v>160</v>
      </c>
      <c r="S26" s="15">
        <f t="shared" si="11"/>
        <v>111</v>
      </c>
      <c r="T26" s="17">
        <v>50</v>
      </c>
      <c r="U26" s="18">
        <f t="shared" si="12"/>
        <v>8.5495495495495497</v>
      </c>
      <c r="V26" s="15">
        <f t="shared" si="13"/>
        <v>3.7747747747747749</v>
      </c>
      <c r="W26" s="15"/>
      <c r="X26" s="15"/>
      <c r="Y26" s="15">
        <f>VLOOKUP(A:A,[1]TDSheet!$A:$Y,25,0)</f>
        <v>107.6</v>
      </c>
      <c r="Z26" s="15">
        <f>VLOOKUP(A:A,[1]TDSheet!$A:$Z,26,0)</f>
        <v>101.4</v>
      </c>
      <c r="AA26" s="15">
        <f>VLOOKUP(A:A,[1]TDSheet!$A:$AA,27,0)</f>
        <v>104.6</v>
      </c>
      <c r="AB26" s="15">
        <f>VLOOKUP(A:A,[3]TDSheet!$A:$D,4,0)</f>
        <v>128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10.799999999999999</v>
      </c>
      <c r="AF26" s="15">
        <f t="shared" si="15"/>
        <v>14.399999999999999</v>
      </c>
      <c r="AG26" s="15">
        <f t="shared" si="16"/>
        <v>4.5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150</v>
      </c>
      <c r="D27" s="8">
        <v>52</v>
      </c>
      <c r="E27" s="8">
        <v>136</v>
      </c>
      <c r="F27" s="8">
        <v>62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139</v>
      </c>
      <c r="J27" s="15">
        <f t="shared" si="10"/>
        <v>-3</v>
      </c>
      <c r="K27" s="15">
        <f>VLOOKUP(A:A,[1]TDSheet!$A:$L,12,0)</f>
        <v>40</v>
      </c>
      <c r="L27" s="15">
        <f>VLOOKUP(A:A,[1]TDSheet!$A:$M,13,0)</f>
        <v>0</v>
      </c>
      <c r="M27" s="15">
        <f>VLOOKUP(A:A,[1]TDSheet!$A:$T,20,0)</f>
        <v>40</v>
      </c>
      <c r="N27" s="15"/>
      <c r="O27" s="15"/>
      <c r="P27" s="15"/>
      <c r="Q27" s="17">
        <v>40</v>
      </c>
      <c r="R27" s="17">
        <v>40</v>
      </c>
      <c r="S27" s="15">
        <f t="shared" si="11"/>
        <v>27.2</v>
      </c>
      <c r="T27" s="17"/>
      <c r="U27" s="18">
        <f t="shared" si="12"/>
        <v>8.1617647058823533</v>
      </c>
      <c r="V27" s="15">
        <f t="shared" si="13"/>
        <v>2.2794117647058822</v>
      </c>
      <c r="W27" s="15"/>
      <c r="X27" s="15"/>
      <c r="Y27" s="15">
        <f>VLOOKUP(A:A,[1]TDSheet!$A:$Y,25,0)</f>
        <v>25.2</v>
      </c>
      <c r="Z27" s="15">
        <f>VLOOKUP(A:A,[1]TDSheet!$A:$Z,26,0)</f>
        <v>27.8</v>
      </c>
      <c r="AA27" s="15">
        <f>VLOOKUP(A:A,[1]TDSheet!$A:$AA,27,0)</f>
        <v>21.8</v>
      </c>
      <c r="AB27" s="15">
        <f>VLOOKUP(A:A,[3]TDSheet!$A:$D,4,0)</f>
        <v>40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16</v>
      </c>
      <c r="AF27" s="15">
        <f t="shared" si="15"/>
        <v>16</v>
      </c>
      <c r="AG27" s="15">
        <f t="shared" si="16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287</v>
      </c>
      <c r="D28" s="8">
        <v>2284</v>
      </c>
      <c r="E28" s="8">
        <v>1409</v>
      </c>
      <c r="F28" s="8">
        <v>895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1471</v>
      </c>
      <c r="J28" s="15">
        <f t="shared" si="10"/>
        <v>-62</v>
      </c>
      <c r="K28" s="15">
        <f>VLOOKUP(A:A,[1]TDSheet!$A:$L,12,0)</f>
        <v>280</v>
      </c>
      <c r="L28" s="15">
        <f>VLOOKUP(A:A,[1]TDSheet!$A:$M,13,0)</f>
        <v>400</v>
      </c>
      <c r="M28" s="15">
        <f>VLOOKUP(A:A,[1]TDSheet!$A:$T,20,0)</f>
        <v>400</v>
      </c>
      <c r="N28" s="15"/>
      <c r="O28" s="15"/>
      <c r="P28" s="15"/>
      <c r="Q28" s="17"/>
      <c r="R28" s="17">
        <v>200</v>
      </c>
      <c r="S28" s="15">
        <f t="shared" si="11"/>
        <v>281.8</v>
      </c>
      <c r="T28" s="17">
        <v>200</v>
      </c>
      <c r="U28" s="18">
        <f t="shared" si="12"/>
        <v>8.4279630943931867</v>
      </c>
      <c r="V28" s="15">
        <f t="shared" si="13"/>
        <v>3.176011355571327</v>
      </c>
      <c r="W28" s="15"/>
      <c r="X28" s="15"/>
      <c r="Y28" s="15">
        <f>VLOOKUP(A:A,[1]TDSheet!$A:$Y,25,0)</f>
        <v>95.8</v>
      </c>
      <c r="Z28" s="15">
        <f>VLOOKUP(A:A,[1]TDSheet!$A:$Z,26,0)</f>
        <v>102.8</v>
      </c>
      <c r="AA28" s="15">
        <f>VLOOKUP(A:A,[1]TDSheet!$A:$AA,27,0)</f>
        <v>212.6</v>
      </c>
      <c r="AB28" s="15">
        <f>VLOOKUP(A:A,[3]TDSheet!$A:$D,4,0)</f>
        <v>281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0</v>
      </c>
      <c r="AF28" s="15">
        <f t="shared" si="15"/>
        <v>80</v>
      </c>
      <c r="AG28" s="15">
        <f t="shared" si="16"/>
        <v>80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253</v>
      </c>
      <c r="D29" s="8">
        <v>734</v>
      </c>
      <c r="E29" s="8">
        <v>652</v>
      </c>
      <c r="F29" s="8">
        <v>326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660</v>
      </c>
      <c r="J29" s="15">
        <f t="shared" si="10"/>
        <v>-8</v>
      </c>
      <c r="K29" s="15">
        <f>VLOOKUP(A:A,[1]TDSheet!$A:$L,12,0)</f>
        <v>80</v>
      </c>
      <c r="L29" s="15">
        <f>VLOOKUP(A:A,[1]TDSheet!$A:$M,13,0)</f>
        <v>160</v>
      </c>
      <c r="M29" s="15">
        <f>VLOOKUP(A:A,[1]TDSheet!$A:$T,20,0)</f>
        <v>80</v>
      </c>
      <c r="N29" s="15"/>
      <c r="O29" s="15"/>
      <c r="P29" s="15"/>
      <c r="Q29" s="17">
        <v>240</v>
      </c>
      <c r="R29" s="17">
        <v>360</v>
      </c>
      <c r="S29" s="15">
        <f t="shared" si="11"/>
        <v>130.4</v>
      </c>
      <c r="T29" s="17">
        <v>360</v>
      </c>
      <c r="U29" s="18">
        <f t="shared" si="12"/>
        <v>12.315950920245399</v>
      </c>
      <c r="V29" s="15">
        <f t="shared" si="13"/>
        <v>2.5</v>
      </c>
      <c r="W29" s="15"/>
      <c r="X29" s="15"/>
      <c r="Y29" s="15">
        <f>VLOOKUP(A:A,[1]TDSheet!$A:$Y,25,0)</f>
        <v>87</v>
      </c>
      <c r="Z29" s="15">
        <f>VLOOKUP(A:A,[1]TDSheet!$A:$Z,26,0)</f>
        <v>90.4</v>
      </c>
      <c r="AA29" s="15">
        <f>VLOOKUP(A:A,[1]TDSheet!$A:$AA,27,0)</f>
        <v>105</v>
      </c>
      <c r="AB29" s="15">
        <f>VLOOKUP(A:A,[3]TDSheet!$A:$D,4,0)</f>
        <v>193</v>
      </c>
      <c r="AC29" s="22" t="s">
        <v>130</v>
      </c>
      <c r="AD29" s="15" t="str">
        <f>VLOOKUP(A:A,[1]TDSheet!$A:$AD,30,0)</f>
        <v>костик</v>
      </c>
      <c r="AE29" s="15">
        <f t="shared" si="14"/>
        <v>36</v>
      </c>
      <c r="AF29" s="15">
        <f t="shared" si="15"/>
        <v>54</v>
      </c>
      <c r="AG29" s="15">
        <f t="shared" si="16"/>
        <v>54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416.43299999999999</v>
      </c>
      <c r="D30" s="8">
        <v>526.96299999999997</v>
      </c>
      <c r="E30" s="8">
        <v>610</v>
      </c>
      <c r="F30" s="8">
        <v>330.26499999999999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588</v>
      </c>
      <c r="J30" s="15">
        <f t="shared" si="10"/>
        <v>22</v>
      </c>
      <c r="K30" s="15">
        <f>VLOOKUP(A:A,[1]TDSheet!$A:$L,12,0)</f>
        <v>80</v>
      </c>
      <c r="L30" s="15">
        <f>VLOOKUP(A:A,[1]TDSheet!$A:$M,13,0)</f>
        <v>200</v>
      </c>
      <c r="M30" s="15">
        <f>VLOOKUP(A:A,[1]TDSheet!$A:$T,20,0)</f>
        <v>120</v>
      </c>
      <c r="N30" s="15"/>
      <c r="O30" s="15"/>
      <c r="P30" s="15"/>
      <c r="Q30" s="17">
        <v>80</v>
      </c>
      <c r="R30" s="17">
        <v>110</v>
      </c>
      <c r="S30" s="15">
        <f t="shared" si="11"/>
        <v>122</v>
      </c>
      <c r="T30" s="17">
        <v>100</v>
      </c>
      <c r="U30" s="18">
        <f t="shared" si="12"/>
        <v>8.3628278688524595</v>
      </c>
      <c r="V30" s="15">
        <f t="shared" si="13"/>
        <v>2.707090163934426</v>
      </c>
      <c r="W30" s="15"/>
      <c r="X30" s="15"/>
      <c r="Y30" s="15">
        <f>VLOOKUP(A:A,[1]TDSheet!$A:$Y,25,0)</f>
        <v>121.92159999999998</v>
      </c>
      <c r="Z30" s="15">
        <f>VLOOKUP(A:A,[1]TDSheet!$A:$Z,26,0)</f>
        <v>106.99380000000001</v>
      </c>
      <c r="AA30" s="15">
        <f>VLOOKUP(A:A,[1]TDSheet!$A:$AA,27,0)</f>
        <v>101.67859999999999</v>
      </c>
      <c r="AB30" s="15">
        <f>VLOOKUP(A:A,[3]TDSheet!$A:$D,4,0)</f>
        <v>99.076999999999998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80</v>
      </c>
      <c r="AF30" s="15">
        <f t="shared" si="15"/>
        <v>110</v>
      </c>
      <c r="AG30" s="15">
        <f t="shared" si="16"/>
        <v>100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34</v>
      </c>
      <c r="D31" s="8">
        <v>204</v>
      </c>
      <c r="E31" s="8">
        <v>123</v>
      </c>
      <c r="F31" s="8">
        <v>110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123</v>
      </c>
      <c r="J31" s="15">
        <f t="shared" si="10"/>
        <v>0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40</v>
      </c>
      <c r="N31" s="15"/>
      <c r="O31" s="15"/>
      <c r="P31" s="15"/>
      <c r="Q31" s="17"/>
      <c r="R31" s="17">
        <v>40</v>
      </c>
      <c r="S31" s="15">
        <f t="shared" si="11"/>
        <v>24.6</v>
      </c>
      <c r="T31" s="17">
        <v>40</v>
      </c>
      <c r="U31" s="18">
        <f t="shared" si="12"/>
        <v>9.3495934959349594</v>
      </c>
      <c r="V31" s="15">
        <f t="shared" si="13"/>
        <v>4.4715447154471546</v>
      </c>
      <c r="W31" s="15"/>
      <c r="X31" s="15"/>
      <c r="Y31" s="15">
        <f>VLOOKUP(A:A,[1]TDSheet!$A:$Y,25,0)</f>
        <v>17.399999999999999</v>
      </c>
      <c r="Z31" s="15">
        <f>VLOOKUP(A:A,[1]TDSheet!$A:$Z,26,0)</f>
        <v>12.6</v>
      </c>
      <c r="AA31" s="15">
        <f>VLOOKUP(A:A,[1]TDSheet!$A:$AA,27,0)</f>
        <v>19.8</v>
      </c>
      <c r="AB31" s="15">
        <f>VLOOKUP(A:A,[3]TDSheet!$A:$D,4,0)</f>
        <v>18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16</v>
      </c>
      <c r="AG31" s="15">
        <f t="shared" si="16"/>
        <v>16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1940</v>
      </c>
      <c r="D32" s="8">
        <v>1623</v>
      </c>
      <c r="E32" s="8">
        <v>1986</v>
      </c>
      <c r="F32" s="8">
        <v>1569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1991</v>
      </c>
      <c r="J32" s="15">
        <f t="shared" si="10"/>
        <v>-5</v>
      </c>
      <c r="K32" s="15">
        <f>VLOOKUP(A:A,[1]TDSheet!$A:$L,12,0)</f>
        <v>400</v>
      </c>
      <c r="L32" s="15">
        <f>VLOOKUP(A:A,[1]TDSheet!$A:$M,13,0)</f>
        <v>200</v>
      </c>
      <c r="M32" s="15">
        <f>VLOOKUP(A:A,[1]TDSheet!$A:$T,20,0)</f>
        <v>400</v>
      </c>
      <c r="N32" s="15"/>
      <c r="O32" s="15"/>
      <c r="P32" s="15"/>
      <c r="Q32" s="17">
        <v>40</v>
      </c>
      <c r="R32" s="17">
        <v>400</v>
      </c>
      <c r="S32" s="15">
        <f t="shared" si="11"/>
        <v>397.2</v>
      </c>
      <c r="T32" s="17">
        <v>400</v>
      </c>
      <c r="U32" s="18">
        <f t="shared" si="12"/>
        <v>8.5825780463242705</v>
      </c>
      <c r="V32" s="15">
        <f t="shared" si="13"/>
        <v>3.9501510574018126</v>
      </c>
      <c r="W32" s="15"/>
      <c r="X32" s="15"/>
      <c r="Y32" s="15">
        <f>VLOOKUP(A:A,[1]TDSheet!$A:$Y,25,0)</f>
        <v>462.2</v>
      </c>
      <c r="Z32" s="15">
        <f>VLOOKUP(A:A,[1]TDSheet!$A:$Z,26,0)</f>
        <v>455.8</v>
      </c>
      <c r="AA32" s="15">
        <f>VLOOKUP(A:A,[1]TDSheet!$A:$AA,27,0)</f>
        <v>383.6</v>
      </c>
      <c r="AB32" s="15">
        <f>VLOOKUP(A:A,[3]TDSheet!$A:$D,4,0)</f>
        <v>355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16</v>
      </c>
      <c r="AF32" s="15">
        <f t="shared" si="15"/>
        <v>160</v>
      </c>
      <c r="AG32" s="15">
        <f t="shared" si="16"/>
        <v>160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3074</v>
      </c>
      <c r="D33" s="8">
        <v>5084</v>
      </c>
      <c r="E33" s="8">
        <v>5379</v>
      </c>
      <c r="F33" s="8">
        <v>2745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5382</v>
      </c>
      <c r="J33" s="15">
        <f t="shared" si="10"/>
        <v>-3</v>
      </c>
      <c r="K33" s="15">
        <f>VLOOKUP(A:A,[1]TDSheet!$A:$L,12,0)</f>
        <v>1200</v>
      </c>
      <c r="L33" s="15">
        <f>VLOOKUP(A:A,[1]TDSheet!$A:$M,13,0)</f>
        <v>1800</v>
      </c>
      <c r="M33" s="15">
        <f>VLOOKUP(A:A,[1]TDSheet!$A:$T,20,0)</f>
        <v>400</v>
      </c>
      <c r="N33" s="15"/>
      <c r="O33" s="15"/>
      <c r="P33" s="15"/>
      <c r="Q33" s="17">
        <v>1000</v>
      </c>
      <c r="R33" s="17">
        <v>1000</v>
      </c>
      <c r="S33" s="15">
        <f t="shared" si="11"/>
        <v>1075.8</v>
      </c>
      <c r="T33" s="17">
        <v>1000</v>
      </c>
      <c r="U33" s="18">
        <f t="shared" si="12"/>
        <v>8.5006506785647886</v>
      </c>
      <c r="V33" s="15">
        <f t="shared" si="13"/>
        <v>2.5515895147796988</v>
      </c>
      <c r="W33" s="15"/>
      <c r="X33" s="15"/>
      <c r="Y33" s="15">
        <f>VLOOKUP(A:A,[1]TDSheet!$A:$Y,25,0)</f>
        <v>875.4</v>
      </c>
      <c r="Z33" s="15">
        <f>VLOOKUP(A:A,[1]TDSheet!$A:$Z,26,0)</f>
        <v>922</v>
      </c>
      <c r="AA33" s="15">
        <f>VLOOKUP(A:A,[1]TDSheet!$A:$AA,27,0)</f>
        <v>867.2</v>
      </c>
      <c r="AB33" s="15">
        <f>VLOOKUP(A:A,[3]TDSheet!$A:$D,4,0)</f>
        <v>1230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400</v>
      </c>
      <c r="AF33" s="15">
        <f t="shared" si="15"/>
        <v>400</v>
      </c>
      <c r="AG33" s="15">
        <f t="shared" si="16"/>
        <v>400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315</v>
      </c>
      <c r="D34" s="8">
        <v>287</v>
      </c>
      <c r="E34" s="8">
        <v>385</v>
      </c>
      <c r="F34" s="8">
        <v>217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385</v>
      </c>
      <c r="J34" s="15">
        <f t="shared" si="10"/>
        <v>0</v>
      </c>
      <c r="K34" s="15">
        <f>VLOOKUP(A:A,[1]TDSheet!$A:$L,12,0)</f>
        <v>40</v>
      </c>
      <c r="L34" s="15">
        <f>VLOOKUP(A:A,[1]TDSheet!$A:$M,13,0)</f>
        <v>80</v>
      </c>
      <c r="M34" s="15">
        <f>VLOOKUP(A:A,[1]TDSheet!$A:$T,20,0)</f>
        <v>0</v>
      </c>
      <c r="N34" s="15"/>
      <c r="O34" s="15"/>
      <c r="P34" s="15"/>
      <c r="Q34" s="17">
        <v>200</v>
      </c>
      <c r="R34" s="17">
        <v>120</v>
      </c>
      <c r="S34" s="15">
        <f t="shared" si="11"/>
        <v>77</v>
      </c>
      <c r="T34" s="17"/>
      <c r="U34" s="18">
        <f t="shared" si="12"/>
        <v>8.5324675324675319</v>
      </c>
      <c r="V34" s="15">
        <f t="shared" si="13"/>
        <v>2.8181818181818183</v>
      </c>
      <c r="W34" s="15"/>
      <c r="X34" s="15"/>
      <c r="Y34" s="15">
        <f>VLOOKUP(A:A,[1]TDSheet!$A:$Y,25,0)</f>
        <v>74.400000000000006</v>
      </c>
      <c r="Z34" s="15">
        <f>VLOOKUP(A:A,[1]TDSheet!$A:$Z,26,0)</f>
        <v>72.2</v>
      </c>
      <c r="AA34" s="15">
        <f>VLOOKUP(A:A,[1]TDSheet!$A:$AA,27,0)</f>
        <v>64.599999999999994</v>
      </c>
      <c r="AB34" s="15">
        <f>VLOOKUP(A:A,[3]TDSheet!$A:$D,4,0)</f>
        <v>123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100</v>
      </c>
      <c r="AF34" s="15">
        <f t="shared" si="15"/>
        <v>60</v>
      </c>
      <c r="AG34" s="15">
        <f t="shared" si="16"/>
        <v>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1753</v>
      </c>
      <c r="D35" s="8">
        <v>1105</v>
      </c>
      <c r="E35" s="8">
        <v>1351</v>
      </c>
      <c r="F35" s="8">
        <v>1496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1354</v>
      </c>
      <c r="J35" s="15">
        <f t="shared" si="10"/>
        <v>-3</v>
      </c>
      <c r="K35" s="15">
        <f>VLOOKUP(A:A,[1]TDSheet!$A:$L,12,0)</f>
        <v>400</v>
      </c>
      <c r="L35" s="15">
        <f>VLOOKUP(A:A,[1]TDSheet!$A:$M,13,0)</f>
        <v>0</v>
      </c>
      <c r="M35" s="15">
        <f>VLOOKUP(A:A,[1]TDSheet!$A:$T,20,0)</f>
        <v>0</v>
      </c>
      <c r="N35" s="15"/>
      <c r="O35" s="15"/>
      <c r="P35" s="15"/>
      <c r="Q35" s="17"/>
      <c r="R35" s="17">
        <v>200</v>
      </c>
      <c r="S35" s="15">
        <f t="shared" si="11"/>
        <v>270.2</v>
      </c>
      <c r="T35" s="17">
        <v>200</v>
      </c>
      <c r="U35" s="18">
        <f t="shared" si="12"/>
        <v>8.4974093264248705</v>
      </c>
      <c r="V35" s="15">
        <f t="shared" si="13"/>
        <v>5.536639526276832</v>
      </c>
      <c r="W35" s="15"/>
      <c r="X35" s="15"/>
      <c r="Y35" s="15">
        <f>VLOOKUP(A:A,[1]TDSheet!$A:$Y,25,0)</f>
        <v>482.2</v>
      </c>
      <c r="Z35" s="15">
        <f>VLOOKUP(A:A,[1]TDSheet!$A:$Z,26,0)</f>
        <v>392.8</v>
      </c>
      <c r="AA35" s="15">
        <f>VLOOKUP(A:A,[1]TDSheet!$A:$AA,27,0)</f>
        <v>310.8</v>
      </c>
      <c r="AB35" s="15">
        <f>VLOOKUP(A:A,[3]TDSheet!$A:$D,4,0)</f>
        <v>292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0</v>
      </c>
      <c r="AF35" s="15">
        <f t="shared" si="15"/>
        <v>80</v>
      </c>
      <c r="AG35" s="15">
        <f t="shared" si="16"/>
        <v>80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2682</v>
      </c>
      <c r="D36" s="8">
        <v>5112</v>
      </c>
      <c r="E36" s="8">
        <v>4958</v>
      </c>
      <c r="F36" s="8">
        <v>2772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4986</v>
      </c>
      <c r="J36" s="15">
        <f t="shared" si="10"/>
        <v>-28</v>
      </c>
      <c r="K36" s="15">
        <f>VLOOKUP(A:A,[1]TDSheet!$A:$L,12,0)</f>
        <v>1200</v>
      </c>
      <c r="L36" s="15">
        <f>VLOOKUP(A:A,[1]TDSheet!$A:$M,13,0)</f>
        <v>1400</v>
      </c>
      <c r="M36" s="15">
        <f>VLOOKUP(A:A,[1]TDSheet!$A:$T,20,0)</f>
        <v>600</v>
      </c>
      <c r="N36" s="15"/>
      <c r="O36" s="15"/>
      <c r="P36" s="15"/>
      <c r="Q36" s="17">
        <v>600</v>
      </c>
      <c r="R36" s="17">
        <v>1000</v>
      </c>
      <c r="S36" s="15">
        <f t="shared" si="11"/>
        <v>991.6</v>
      </c>
      <c r="T36" s="17">
        <v>1000</v>
      </c>
      <c r="U36" s="18">
        <f t="shared" si="12"/>
        <v>8.6446147640177493</v>
      </c>
      <c r="V36" s="15">
        <f t="shared" si="13"/>
        <v>2.7954820492133923</v>
      </c>
      <c r="W36" s="15"/>
      <c r="X36" s="15"/>
      <c r="Y36" s="15">
        <f>VLOOKUP(A:A,[1]TDSheet!$A:$Y,25,0)</f>
        <v>827.8</v>
      </c>
      <c r="Z36" s="15">
        <f>VLOOKUP(A:A,[1]TDSheet!$A:$Z,26,0)</f>
        <v>844.8</v>
      </c>
      <c r="AA36" s="15">
        <f>VLOOKUP(A:A,[1]TDSheet!$A:$AA,27,0)</f>
        <v>822.8</v>
      </c>
      <c r="AB36" s="15">
        <f>VLOOKUP(A:A,[3]TDSheet!$A:$D,4,0)</f>
        <v>1048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400</v>
      </c>
      <c r="AG36" s="15">
        <f t="shared" si="16"/>
        <v>400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95</v>
      </c>
      <c r="D37" s="8">
        <v>438</v>
      </c>
      <c r="E37" s="8">
        <v>263</v>
      </c>
      <c r="F37" s="8">
        <v>255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275</v>
      </c>
      <c r="J37" s="15">
        <f t="shared" si="10"/>
        <v>-12</v>
      </c>
      <c r="K37" s="15">
        <f>VLOOKUP(A:A,[1]TDSheet!$A:$L,12,0)</f>
        <v>0</v>
      </c>
      <c r="L37" s="15">
        <f>VLOOKUP(A:A,[1]TDSheet!$A:$M,13,0)</f>
        <v>40</v>
      </c>
      <c r="M37" s="15">
        <f>VLOOKUP(A:A,[1]TDSheet!$A:$T,20,0)</f>
        <v>0</v>
      </c>
      <c r="N37" s="15"/>
      <c r="O37" s="15"/>
      <c r="P37" s="15"/>
      <c r="Q37" s="17">
        <v>60</v>
      </c>
      <c r="R37" s="17">
        <v>120</v>
      </c>
      <c r="S37" s="15">
        <f t="shared" si="11"/>
        <v>52.6</v>
      </c>
      <c r="T37" s="17">
        <v>120</v>
      </c>
      <c r="U37" s="18">
        <f t="shared" si="12"/>
        <v>11.311787072243346</v>
      </c>
      <c r="V37" s="15">
        <f t="shared" si="13"/>
        <v>4.8479087452471479</v>
      </c>
      <c r="W37" s="15"/>
      <c r="X37" s="15"/>
      <c r="Y37" s="15">
        <f>VLOOKUP(A:A,[1]TDSheet!$A:$Y,25,0)</f>
        <v>62.6</v>
      </c>
      <c r="Z37" s="15">
        <f>VLOOKUP(A:A,[1]TDSheet!$A:$Z,26,0)</f>
        <v>42.6</v>
      </c>
      <c r="AA37" s="15">
        <f>VLOOKUP(A:A,[1]TDSheet!$A:$AA,27,0)</f>
        <v>54</v>
      </c>
      <c r="AB37" s="15">
        <f>VLOOKUP(A:A,[3]TDSheet!$A:$D,4,0)</f>
        <v>61</v>
      </c>
      <c r="AC37" s="22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6</v>
      </c>
      <c r="AF37" s="15">
        <f t="shared" si="15"/>
        <v>12</v>
      </c>
      <c r="AG37" s="15">
        <f t="shared" si="16"/>
        <v>12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1156</v>
      </c>
      <c r="D38" s="8">
        <v>3565</v>
      </c>
      <c r="E38" s="8">
        <v>3016</v>
      </c>
      <c r="F38" s="8">
        <v>1675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3010</v>
      </c>
      <c r="J38" s="15">
        <f t="shared" si="10"/>
        <v>6</v>
      </c>
      <c r="K38" s="15">
        <f>VLOOKUP(A:A,[1]TDSheet!$A:$L,12,0)</f>
        <v>280</v>
      </c>
      <c r="L38" s="15">
        <f>VLOOKUP(A:A,[1]TDSheet!$A:$M,13,0)</f>
        <v>980</v>
      </c>
      <c r="M38" s="15">
        <f>VLOOKUP(A:A,[1]TDSheet!$A:$T,20,0)</f>
        <v>700</v>
      </c>
      <c r="N38" s="15"/>
      <c r="O38" s="15"/>
      <c r="P38" s="15"/>
      <c r="Q38" s="17">
        <v>280</v>
      </c>
      <c r="R38" s="17">
        <v>700</v>
      </c>
      <c r="S38" s="15">
        <f t="shared" si="11"/>
        <v>603.20000000000005</v>
      </c>
      <c r="T38" s="17">
        <v>420</v>
      </c>
      <c r="U38" s="18">
        <f t="shared" si="12"/>
        <v>8.3471485411140574</v>
      </c>
      <c r="V38" s="15">
        <f t="shared" si="13"/>
        <v>2.7768567639257293</v>
      </c>
      <c r="W38" s="15"/>
      <c r="X38" s="15"/>
      <c r="Y38" s="15">
        <f>VLOOKUP(A:A,[1]TDSheet!$A:$Y,25,0)</f>
        <v>480</v>
      </c>
      <c r="Z38" s="15">
        <f>VLOOKUP(A:A,[1]TDSheet!$A:$Z,26,0)</f>
        <v>437.4</v>
      </c>
      <c r="AA38" s="15">
        <f>VLOOKUP(A:A,[1]TDSheet!$A:$AA,27,0)</f>
        <v>516.6</v>
      </c>
      <c r="AB38" s="15">
        <f>VLOOKUP(A:A,[3]TDSheet!$A:$D,4,0)</f>
        <v>553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28</v>
      </c>
      <c r="AF38" s="15">
        <f t="shared" si="15"/>
        <v>70</v>
      </c>
      <c r="AG38" s="15">
        <f t="shared" si="16"/>
        <v>42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952</v>
      </c>
      <c r="D39" s="8">
        <v>3440</v>
      </c>
      <c r="E39" s="8">
        <v>2606</v>
      </c>
      <c r="F39" s="8">
        <v>1753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2636</v>
      </c>
      <c r="J39" s="15">
        <f t="shared" si="10"/>
        <v>-30</v>
      </c>
      <c r="K39" s="15">
        <f>VLOOKUP(A:A,[1]TDSheet!$A:$L,12,0)</f>
        <v>140</v>
      </c>
      <c r="L39" s="15">
        <f>VLOOKUP(A:A,[1]TDSheet!$A:$M,13,0)</f>
        <v>700</v>
      </c>
      <c r="M39" s="15">
        <f>VLOOKUP(A:A,[1]TDSheet!$A:$T,20,0)</f>
        <v>700</v>
      </c>
      <c r="N39" s="15"/>
      <c r="O39" s="15"/>
      <c r="P39" s="15"/>
      <c r="Q39" s="17">
        <v>140</v>
      </c>
      <c r="R39" s="17">
        <v>700</v>
      </c>
      <c r="S39" s="15">
        <f t="shared" si="11"/>
        <v>521.20000000000005</v>
      </c>
      <c r="T39" s="17">
        <v>280</v>
      </c>
      <c r="U39" s="18">
        <f t="shared" si="12"/>
        <v>8.4669992325402905</v>
      </c>
      <c r="V39" s="15">
        <f t="shared" si="13"/>
        <v>3.3633921719109745</v>
      </c>
      <c r="W39" s="15"/>
      <c r="X39" s="15"/>
      <c r="Y39" s="15">
        <f>VLOOKUP(A:A,[1]TDSheet!$A:$Y,25,0)</f>
        <v>417.6</v>
      </c>
      <c r="Z39" s="15">
        <f>VLOOKUP(A:A,[1]TDSheet!$A:$Z,26,0)</f>
        <v>390.6</v>
      </c>
      <c r="AA39" s="15">
        <f>VLOOKUP(A:A,[1]TDSheet!$A:$AA,27,0)</f>
        <v>460.4</v>
      </c>
      <c r="AB39" s="15">
        <f>VLOOKUP(A:A,[3]TDSheet!$A:$D,4,0)</f>
        <v>504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14</v>
      </c>
      <c r="AF39" s="15">
        <f t="shared" si="15"/>
        <v>70</v>
      </c>
      <c r="AG39" s="15">
        <f t="shared" si="16"/>
        <v>28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473</v>
      </c>
      <c r="D40" s="8">
        <v>979</v>
      </c>
      <c r="E40" s="8">
        <v>1132</v>
      </c>
      <c r="F40" s="8">
        <v>308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1137</v>
      </c>
      <c r="J40" s="15">
        <f t="shared" si="10"/>
        <v>-5</v>
      </c>
      <c r="K40" s="15">
        <f>VLOOKUP(A:A,[1]TDSheet!$A:$L,12,0)</f>
        <v>80</v>
      </c>
      <c r="L40" s="15">
        <f>VLOOKUP(A:A,[1]TDSheet!$A:$M,13,0)</f>
        <v>480</v>
      </c>
      <c r="M40" s="15">
        <f>VLOOKUP(A:A,[1]TDSheet!$A:$T,20,0)</f>
        <v>200</v>
      </c>
      <c r="N40" s="15"/>
      <c r="O40" s="15"/>
      <c r="P40" s="15"/>
      <c r="Q40" s="17">
        <v>400</v>
      </c>
      <c r="R40" s="17">
        <v>480</v>
      </c>
      <c r="S40" s="15">
        <f t="shared" si="11"/>
        <v>226.4</v>
      </c>
      <c r="T40" s="17">
        <v>480</v>
      </c>
      <c r="U40" s="18">
        <f t="shared" si="12"/>
        <v>10.724381625441696</v>
      </c>
      <c r="V40" s="15">
        <f t="shared" si="13"/>
        <v>1.3604240282685511</v>
      </c>
      <c r="W40" s="15"/>
      <c r="X40" s="15"/>
      <c r="Y40" s="15">
        <f>VLOOKUP(A:A,[1]TDSheet!$A:$Y,25,0)</f>
        <v>157</v>
      </c>
      <c r="Z40" s="15">
        <f>VLOOKUP(A:A,[1]TDSheet!$A:$Z,26,0)</f>
        <v>151.80000000000001</v>
      </c>
      <c r="AA40" s="15">
        <f>VLOOKUP(A:A,[1]TDSheet!$A:$AA,27,0)</f>
        <v>159.80000000000001</v>
      </c>
      <c r="AB40" s="15">
        <f>VLOOKUP(A:A,[3]TDSheet!$A:$D,4,0)</f>
        <v>295</v>
      </c>
      <c r="AC40" s="22" t="s">
        <v>130</v>
      </c>
      <c r="AD40" s="15" t="str">
        <f>VLOOKUP(A:A,[1]TDSheet!$A:$AD,30,0)</f>
        <v>костик</v>
      </c>
      <c r="AE40" s="15">
        <f t="shared" si="14"/>
        <v>40</v>
      </c>
      <c r="AF40" s="15">
        <f t="shared" si="15"/>
        <v>48</v>
      </c>
      <c r="AG40" s="15">
        <f t="shared" si="16"/>
        <v>48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32.29</v>
      </c>
      <c r="D41" s="8">
        <v>91.481999999999999</v>
      </c>
      <c r="E41" s="8">
        <v>69.641999999999996</v>
      </c>
      <c r="F41" s="8">
        <v>20.518000000000001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77.2</v>
      </c>
      <c r="J41" s="15">
        <f t="shared" si="10"/>
        <v>-7.5580000000000069</v>
      </c>
      <c r="K41" s="15">
        <f>VLOOKUP(A:A,[1]TDSheet!$A:$L,12,0)</f>
        <v>10</v>
      </c>
      <c r="L41" s="15">
        <f>VLOOKUP(A:A,[1]TDSheet!$A:$M,13,0)</f>
        <v>40</v>
      </c>
      <c r="M41" s="15">
        <f>VLOOKUP(A:A,[1]TDSheet!$A:$T,20,0)</f>
        <v>30</v>
      </c>
      <c r="N41" s="15"/>
      <c r="O41" s="15"/>
      <c r="P41" s="15"/>
      <c r="Q41" s="17"/>
      <c r="R41" s="17">
        <v>10</v>
      </c>
      <c r="S41" s="15">
        <f t="shared" si="11"/>
        <v>13.9284</v>
      </c>
      <c r="T41" s="17">
        <v>10</v>
      </c>
      <c r="U41" s="18">
        <f t="shared" si="12"/>
        <v>8.65268085350794</v>
      </c>
      <c r="V41" s="15">
        <f t="shared" si="13"/>
        <v>1.4731053100140721</v>
      </c>
      <c r="W41" s="15"/>
      <c r="X41" s="15"/>
      <c r="Y41" s="15">
        <f>VLOOKUP(A:A,[1]TDSheet!$A:$Y,25,0)</f>
        <v>12.576600000000001</v>
      </c>
      <c r="Z41" s="15">
        <f>VLOOKUP(A:A,[1]TDSheet!$A:$Z,26,0)</f>
        <v>9.8591999999999995</v>
      </c>
      <c r="AA41" s="15">
        <f>VLOOKUP(A:A,[1]TDSheet!$A:$AA,27,0)</f>
        <v>11.321</v>
      </c>
      <c r="AB41" s="15">
        <v>0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10</v>
      </c>
      <c r="AG41" s="15">
        <f t="shared" si="16"/>
        <v>10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</v>
      </c>
      <c r="D42" s="8"/>
      <c r="E42" s="8">
        <v>1</v>
      </c>
      <c r="F42" s="8">
        <v>2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8</v>
      </c>
      <c r="J42" s="15">
        <f t="shared" si="10"/>
        <v>-7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VLOOKUP(A:A,[1]TDSheet!$A:$T,20,0)</f>
        <v>0</v>
      </c>
      <c r="N42" s="15"/>
      <c r="O42" s="15"/>
      <c r="P42" s="15"/>
      <c r="Q42" s="17"/>
      <c r="R42" s="17"/>
      <c r="S42" s="15">
        <f t="shared" si="11"/>
        <v>0.2</v>
      </c>
      <c r="T42" s="17"/>
      <c r="U42" s="18">
        <f t="shared" si="12"/>
        <v>10</v>
      </c>
      <c r="V42" s="15">
        <f t="shared" si="13"/>
        <v>10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7.8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182</v>
      </c>
      <c r="D43" s="8">
        <v>465</v>
      </c>
      <c r="E43" s="8">
        <v>381</v>
      </c>
      <c r="F43" s="8">
        <v>256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392</v>
      </c>
      <c r="J43" s="15">
        <f t="shared" si="10"/>
        <v>-11</v>
      </c>
      <c r="K43" s="15">
        <f>VLOOKUP(A:A,[1]TDSheet!$A:$L,12,0)</f>
        <v>30</v>
      </c>
      <c r="L43" s="15">
        <f>VLOOKUP(A:A,[1]TDSheet!$A:$M,13,0)</f>
        <v>120</v>
      </c>
      <c r="M43" s="15">
        <f>VLOOKUP(A:A,[1]TDSheet!$A:$T,20,0)</f>
        <v>30</v>
      </c>
      <c r="N43" s="15"/>
      <c r="O43" s="15"/>
      <c r="P43" s="15"/>
      <c r="Q43" s="17">
        <v>60</v>
      </c>
      <c r="R43" s="17">
        <v>90</v>
      </c>
      <c r="S43" s="15">
        <f t="shared" si="11"/>
        <v>76.2</v>
      </c>
      <c r="T43" s="17">
        <v>60</v>
      </c>
      <c r="U43" s="18">
        <f t="shared" si="12"/>
        <v>8.4776902887139105</v>
      </c>
      <c r="V43" s="15">
        <f t="shared" si="13"/>
        <v>3.3595800524934383</v>
      </c>
      <c r="W43" s="15"/>
      <c r="X43" s="15"/>
      <c r="Y43" s="15">
        <f>VLOOKUP(A:A,[1]TDSheet!$A:$Y,25,0)</f>
        <v>55.8</v>
      </c>
      <c r="Z43" s="15">
        <f>VLOOKUP(A:A,[1]TDSheet!$A:$Z,26,0)</f>
        <v>60.8</v>
      </c>
      <c r="AA43" s="15">
        <f>VLOOKUP(A:A,[1]TDSheet!$A:$AA,27,0)</f>
        <v>67</v>
      </c>
      <c r="AB43" s="15">
        <f>VLOOKUP(A:A,[3]TDSheet!$A:$D,4,0)</f>
        <v>90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4"/>
        <v>18</v>
      </c>
      <c r="AF43" s="15">
        <f t="shared" si="15"/>
        <v>27</v>
      </c>
      <c r="AG43" s="15">
        <f t="shared" si="16"/>
        <v>18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9</v>
      </c>
      <c r="C44" s="8">
        <v>386.43099999999998</v>
      </c>
      <c r="D44" s="8">
        <v>434.67200000000003</v>
      </c>
      <c r="E44" s="8">
        <v>481.20699999999999</v>
      </c>
      <c r="F44" s="8">
        <v>332.666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473.86500000000001</v>
      </c>
      <c r="J44" s="15">
        <f t="shared" si="10"/>
        <v>7.3419999999999845</v>
      </c>
      <c r="K44" s="15">
        <f>VLOOKUP(A:A,[1]TDSheet!$A:$L,12,0)</f>
        <v>50</v>
      </c>
      <c r="L44" s="15">
        <f>VLOOKUP(A:A,[1]TDSheet!$A:$M,13,0)</f>
        <v>100</v>
      </c>
      <c r="M44" s="15">
        <f>VLOOKUP(A:A,[1]TDSheet!$A:$T,20,0)</f>
        <v>90</v>
      </c>
      <c r="N44" s="15"/>
      <c r="O44" s="15"/>
      <c r="P44" s="15"/>
      <c r="Q44" s="17">
        <v>60</v>
      </c>
      <c r="R44" s="17">
        <v>100</v>
      </c>
      <c r="S44" s="15">
        <f t="shared" si="11"/>
        <v>96.241399999999999</v>
      </c>
      <c r="T44" s="17">
        <v>80</v>
      </c>
      <c r="U44" s="18">
        <f t="shared" si="12"/>
        <v>8.4440375971255612</v>
      </c>
      <c r="V44" s="15">
        <f t="shared" si="13"/>
        <v>3.4565789774462967</v>
      </c>
      <c r="W44" s="15"/>
      <c r="X44" s="15"/>
      <c r="Y44" s="15">
        <f>VLOOKUP(A:A,[1]TDSheet!$A:$Y,25,0)</f>
        <v>95.948599999999999</v>
      </c>
      <c r="Z44" s="15">
        <f>VLOOKUP(A:A,[1]TDSheet!$A:$Z,26,0)</f>
        <v>96.9392</v>
      </c>
      <c r="AA44" s="15">
        <f>VLOOKUP(A:A,[1]TDSheet!$A:$AA,27,0)</f>
        <v>84.557000000000002</v>
      </c>
      <c r="AB44" s="15">
        <f>VLOOKUP(A:A,[3]TDSheet!$A:$D,4,0)</f>
        <v>102.834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60</v>
      </c>
      <c r="AF44" s="15">
        <f t="shared" si="15"/>
        <v>100</v>
      </c>
      <c r="AG44" s="15">
        <f t="shared" si="16"/>
        <v>80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42</v>
      </c>
      <c r="D45" s="8">
        <v>137</v>
      </c>
      <c r="E45" s="8">
        <v>53</v>
      </c>
      <c r="F45" s="8">
        <v>118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60</v>
      </c>
      <c r="J45" s="15">
        <f t="shared" si="10"/>
        <v>-7</v>
      </c>
      <c r="K45" s="15">
        <f>VLOOKUP(A:A,[1]TDSheet!$A:$L,12,0)</f>
        <v>0</v>
      </c>
      <c r="L45" s="15">
        <f>VLOOKUP(A:A,[1]TDSheet!$A:$M,13,0)</f>
        <v>0</v>
      </c>
      <c r="M45" s="15">
        <f>VLOOKUP(A:A,[1]TDSheet!$A:$T,20,0)</f>
        <v>0</v>
      </c>
      <c r="N45" s="15"/>
      <c r="O45" s="15"/>
      <c r="P45" s="15"/>
      <c r="Q45" s="17"/>
      <c r="R45" s="17"/>
      <c r="S45" s="15">
        <f t="shared" si="11"/>
        <v>10.6</v>
      </c>
      <c r="T45" s="17"/>
      <c r="U45" s="18">
        <f t="shared" si="12"/>
        <v>11.132075471698114</v>
      </c>
      <c r="V45" s="15">
        <f t="shared" si="13"/>
        <v>11.132075471698114</v>
      </c>
      <c r="W45" s="15"/>
      <c r="X45" s="15"/>
      <c r="Y45" s="15">
        <f>VLOOKUP(A:A,[1]TDSheet!$A:$Y,25,0)</f>
        <v>11.8</v>
      </c>
      <c r="Z45" s="15">
        <f>VLOOKUP(A:A,[1]TDSheet!$A:$Z,26,0)</f>
        <v>13.6</v>
      </c>
      <c r="AA45" s="15">
        <f>VLOOKUP(A:A,[1]TDSheet!$A:$AA,27,0)</f>
        <v>15.4</v>
      </c>
      <c r="AB45" s="15">
        <f>VLOOKUP(A:A,[3]TDSheet!$A:$D,4,0)</f>
        <v>3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4"/>
        <v>0</v>
      </c>
      <c r="AF45" s="15">
        <f t="shared" si="15"/>
        <v>0</v>
      </c>
      <c r="AG45" s="15">
        <f t="shared" si="16"/>
        <v>0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</v>
      </c>
      <c r="D46" s="8">
        <v>480</v>
      </c>
      <c r="E46" s="8">
        <v>353</v>
      </c>
      <c r="F46" s="8">
        <v>129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858</v>
      </c>
      <c r="J46" s="15">
        <f t="shared" si="10"/>
        <v>-505</v>
      </c>
      <c r="K46" s="15">
        <f>VLOOKUP(A:A,[1]TDSheet!$A:$L,12,0)</f>
        <v>80</v>
      </c>
      <c r="L46" s="15">
        <f>VLOOKUP(A:A,[1]TDSheet!$A:$M,13,0)</f>
        <v>120</v>
      </c>
      <c r="M46" s="15">
        <f>VLOOKUP(A:A,[1]TDSheet!$A:$T,20,0)</f>
        <v>0</v>
      </c>
      <c r="N46" s="15"/>
      <c r="O46" s="15"/>
      <c r="P46" s="15"/>
      <c r="Q46" s="17">
        <v>120</v>
      </c>
      <c r="R46" s="17">
        <v>240</v>
      </c>
      <c r="S46" s="15">
        <f t="shared" si="11"/>
        <v>70.599999999999994</v>
      </c>
      <c r="T46" s="17">
        <v>240</v>
      </c>
      <c r="U46" s="18">
        <f t="shared" si="12"/>
        <v>13.158640226628897</v>
      </c>
      <c r="V46" s="15">
        <f t="shared" si="13"/>
        <v>1.8271954674220965</v>
      </c>
      <c r="W46" s="15"/>
      <c r="X46" s="15"/>
      <c r="Y46" s="15">
        <f>VLOOKUP(A:A,[1]TDSheet!$A:$Y,25,0)</f>
        <v>32.200000000000003</v>
      </c>
      <c r="Z46" s="15">
        <f>VLOOKUP(A:A,[1]TDSheet!$A:$Z,26,0)</f>
        <v>32.799999999999997</v>
      </c>
      <c r="AA46" s="15">
        <f>VLOOKUP(A:A,[1]TDSheet!$A:$AA,27,0)</f>
        <v>49.8</v>
      </c>
      <c r="AB46" s="15">
        <f>VLOOKUP(A:A,[3]TDSheet!$A:$D,4,0)</f>
        <v>218</v>
      </c>
      <c r="AC46" s="21" t="str">
        <f>VLOOKUP(A:A,[1]TDSheet!$A:$AC,29,0)</f>
        <v>Витал</v>
      </c>
      <c r="AD46" s="15" t="str">
        <f>VLOOKUP(A:A,[1]TDSheet!$A:$AD,30,0)</f>
        <v>костик</v>
      </c>
      <c r="AE46" s="15">
        <f t="shared" si="14"/>
        <v>10.799999999999999</v>
      </c>
      <c r="AF46" s="15">
        <f t="shared" si="15"/>
        <v>21.599999999999998</v>
      </c>
      <c r="AG46" s="15">
        <f t="shared" si="16"/>
        <v>21.599999999999998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74</v>
      </c>
      <c r="D47" s="8">
        <v>96</v>
      </c>
      <c r="E47" s="8">
        <v>88</v>
      </c>
      <c r="F47" s="8">
        <v>68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94</v>
      </c>
      <c r="J47" s="15">
        <f t="shared" si="10"/>
        <v>-6</v>
      </c>
      <c r="K47" s="15">
        <f>VLOOKUP(A:A,[1]TDSheet!$A:$L,12,0)</f>
        <v>0</v>
      </c>
      <c r="L47" s="15">
        <f>VLOOKUP(A:A,[1]TDSheet!$A:$M,13,0)</f>
        <v>40</v>
      </c>
      <c r="M47" s="15">
        <f>VLOOKUP(A:A,[1]TDSheet!$A:$T,20,0)</f>
        <v>40</v>
      </c>
      <c r="N47" s="15"/>
      <c r="O47" s="15"/>
      <c r="P47" s="15"/>
      <c r="Q47" s="17"/>
      <c r="R47" s="17"/>
      <c r="S47" s="15">
        <f t="shared" si="11"/>
        <v>17.600000000000001</v>
      </c>
      <c r="T47" s="17"/>
      <c r="U47" s="18">
        <f t="shared" si="12"/>
        <v>8.4090909090909083</v>
      </c>
      <c r="V47" s="15">
        <f t="shared" si="13"/>
        <v>3.8636363636363633</v>
      </c>
      <c r="W47" s="15"/>
      <c r="X47" s="15"/>
      <c r="Y47" s="15">
        <f>VLOOKUP(A:A,[1]TDSheet!$A:$Y,25,0)</f>
        <v>17.2</v>
      </c>
      <c r="Z47" s="15">
        <f>VLOOKUP(A:A,[1]TDSheet!$A:$Z,26,0)</f>
        <v>17.8</v>
      </c>
      <c r="AA47" s="15">
        <f>VLOOKUP(A:A,[1]TDSheet!$A:$AA,27,0)</f>
        <v>16.600000000000001</v>
      </c>
      <c r="AB47" s="15">
        <f>VLOOKUP(A:A,[3]TDSheet!$A:$D,4,0)</f>
        <v>16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4"/>
        <v>0</v>
      </c>
      <c r="AF47" s="15">
        <f t="shared" si="15"/>
        <v>0</v>
      </c>
      <c r="AG47" s="15">
        <f t="shared" si="16"/>
        <v>0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2143</v>
      </c>
      <c r="D48" s="8">
        <v>2748</v>
      </c>
      <c r="E48" s="20">
        <v>3054</v>
      </c>
      <c r="F48" s="20">
        <v>2099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2926</v>
      </c>
      <c r="J48" s="15">
        <f t="shared" si="10"/>
        <v>128</v>
      </c>
      <c r="K48" s="15">
        <f>VLOOKUP(A:A,[1]TDSheet!$A:$L,12,0)</f>
        <v>480</v>
      </c>
      <c r="L48" s="15">
        <f>VLOOKUP(A:A,[1]TDSheet!$A:$M,13,0)</f>
        <v>720</v>
      </c>
      <c r="M48" s="15">
        <f>VLOOKUP(A:A,[1]TDSheet!$A:$T,20,0)</f>
        <v>0</v>
      </c>
      <c r="N48" s="15"/>
      <c r="O48" s="15"/>
      <c r="P48" s="15"/>
      <c r="Q48" s="17">
        <v>680</v>
      </c>
      <c r="R48" s="17">
        <v>680</v>
      </c>
      <c r="S48" s="15">
        <f t="shared" si="11"/>
        <v>610.79999999999995</v>
      </c>
      <c r="T48" s="17">
        <v>480</v>
      </c>
      <c r="U48" s="18">
        <f t="shared" si="12"/>
        <v>8.413555992141454</v>
      </c>
      <c r="V48" s="15">
        <f t="shared" si="13"/>
        <v>3.4364767518009169</v>
      </c>
      <c r="W48" s="15"/>
      <c r="X48" s="15"/>
      <c r="Y48" s="15">
        <f>VLOOKUP(A:A,[1]TDSheet!$A:$Y,25,0)</f>
        <v>624.79999999999995</v>
      </c>
      <c r="Z48" s="15">
        <f>VLOOKUP(A:A,[1]TDSheet!$A:$Z,26,0)</f>
        <v>615.20000000000005</v>
      </c>
      <c r="AA48" s="15">
        <f>VLOOKUP(A:A,[1]TDSheet!$A:$AA,27,0)</f>
        <v>566.4</v>
      </c>
      <c r="AB48" s="15">
        <f>VLOOKUP(A:A,[3]TDSheet!$A:$D,4,0)</f>
        <v>938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4"/>
        <v>204</v>
      </c>
      <c r="AF48" s="15">
        <f t="shared" si="15"/>
        <v>204</v>
      </c>
      <c r="AG48" s="15">
        <f t="shared" si="16"/>
        <v>144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3945</v>
      </c>
      <c r="D49" s="8">
        <v>5137</v>
      </c>
      <c r="E49" s="8">
        <v>5556</v>
      </c>
      <c r="F49" s="8">
        <v>3430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5610</v>
      </c>
      <c r="J49" s="15">
        <f t="shared" si="10"/>
        <v>-54</v>
      </c>
      <c r="K49" s="15">
        <f>VLOOKUP(A:A,[1]TDSheet!$A:$L,12,0)</f>
        <v>1200</v>
      </c>
      <c r="L49" s="15">
        <f>VLOOKUP(A:A,[1]TDSheet!$A:$M,13,0)</f>
        <v>1200</v>
      </c>
      <c r="M49" s="15">
        <f>VLOOKUP(A:A,[1]TDSheet!$A:$T,20,0)</f>
        <v>800</v>
      </c>
      <c r="N49" s="15"/>
      <c r="O49" s="15"/>
      <c r="P49" s="15"/>
      <c r="Q49" s="17">
        <v>600</v>
      </c>
      <c r="R49" s="17">
        <v>1200</v>
      </c>
      <c r="S49" s="15">
        <f t="shared" si="11"/>
        <v>1111.2</v>
      </c>
      <c r="T49" s="17">
        <v>1000</v>
      </c>
      <c r="U49" s="18">
        <f t="shared" si="12"/>
        <v>8.486321094312455</v>
      </c>
      <c r="V49" s="15">
        <f t="shared" si="13"/>
        <v>3.0867530597552193</v>
      </c>
      <c r="W49" s="15"/>
      <c r="X49" s="15"/>
      <c r="Y49" s="15">
        <f>VLOOKUP(A:A,[1]TDSheet!$A:$Y,25,0)</f>
        <v>1016.6</v>
      </c>
      <c r="Z49" s="15">
        <f>VLOOKUP(A:A,[1]TDSheet!$A:$Z,26,0)</f>
        <v>1097.4000000000001</v>
      </c>
      <c r="AA49" s="15">
        <f>VLOOKUP(A:A,[1]TDSheet!$A:$AA,27,0)</f>
        <v>990.8</v>
      </c>
      <c r="AB49" s="15">
        <f>VLOOKUP(A:A,[3]TDSheet!$A:$D,4,0)</f>
        <v>1227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4"/>
        <v>210</v>
      </c>
      <c r="AF49" s="15">
        <f t="shared" si="15"/>
        <v>420</v>
      </c>
      <c r="AG49" s="15">
        <f t="shared" si="16"/>
        <v>350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2230</v>
      </c>
      <c r="D50" s="8">
        <v>1976</v>
      </c>
      <c r="E50" s="8">
        <v>2513</v>
      </c>
      <c r="F50" s="8">
        <v>1634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2538</v>
      </c>
      <c r="J50" s="15">
        <f t="shared" si="10"/>
        <v>-25</v>
      </c>
      <c r="K50" s="15">
        <f>VLOOKUP(A:A,[1]TDSheet!$A:$L,12,0)</f>
        <v>480</v>
      </c>
      <c r="L50" s="15">
        <f>VLOOKUP(A:A,[1]TDSheet!$A:$M,13,0)</f>
        <v>600</v>
      </c>
      <c r="M50" s="15">
        <f>VLOOKUP(A:A,[1]TDSheet!$A:$T,20,0)</f>
        <v>120</v>
      </c>
      <c r="N50" s="15"/>
      <c r="O50" s="15"/>
      <c r="P50" s="15"/>
      <c r="Q50" s="17">
        <v>480</v>
      </c>
      <c r="R50" s="17">
        <v>480</v>
      </c>
      <c r="S50" s="15">
        <f t="shared" si="11"/>
        <v>502.6</v>
      </c>
      <c r="T50" s="17">
        <v>480</v>
      </c>
      <c r="U50" s="18">
        <f t="shared" si="12"/>
        <v>8.5037803422204536</v>
      </c>
      <c r="V50" s="15">
        <f t="shared" si="13"/>
        <v>3.251094309590131</v>
      </c>
      <c r="W50" s="15"/>
      <c r="X50" s="15"/>
      <c r="Y50" s="15">
        <f>VLOOKUP(A:A,[1]TDSheet!$A:$Y,25,0)</f>
        <v>513</v>
      </c>
      <c r="Z50" s="15">
        <f>VLOOKUP(A:A,[1]TDSheet!$A:$Z,26,0)</f>
        <v>536.79999999999995</v>
      </c>
      <c r="AA50" s="15">
        <f>VLOOKUP(A:A,[1]TDSheet!$A:$AA,27,0)</f>
        <v>461.8</v>
      </c>
      <c r="AB50" s="15">
        <f>VLOOKUP(A:A,[3]TDSheet!$A:$D,4,0)</f>
        <v>681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4"/>
        <v>196.79999999999998</v>
      </c>
      <c r="AF50" s="15">
        <f t="shared" si="15"/>
        <v>196.79999999999998</v>
      </c>
      <c r="AG50" s="15">
        <f t="shared" si="16"/>
        <v>196.79999999999998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638</v>
      </c>
      <c r="D51" s="8">
        <v>809</v>
      </c>
      <c r="E51" s="8">
        <v>975</v>
      </c>
      <c r="F51" s="8">
        <v>458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991</v>
      </c>
      <c r="J51" s="15">
        <f t="shared" si="10"/>
        <v>-16</v>
      </c>
      <c r="K51" s="15">
        <f>VLOOKUP(A:A,[1]TDSheet!$A:$L,12,0)</f>
        <v>80</v>
      </c>
      <c r="L51" s="15">
        <f>VLOOKUP(A:A,[1]TDSheet!$A:$M,13,0)</f>
        <v>360</v>
      </c>
      <c r="M51" s="15">
        <f>VLOOKUP(A:A,[1]TDSheet!$A:$T,20,0)</f>
        <v>240</v>
      </c>
      <c r="N51" s="15"/>
      <c r="O51" s="15"/>
      <c r="P51" s="15"/>
      <c r="Q51" s="17">
        <v>120</v>
      </c>
      <c r="R51" s="17">
        <v>200</v>
      </c>
      <c r="S51" s="15">
        <f t="shared" si="11"/>
        <v>195</v>
      </c>
      <c r="T51" s="17">
        <v>200</v>
      </c>
      <c r="U51" s="18">
        <f t="shared" si="12"/>
        <v>8.5025641025641026</v>
      </c>
      <c r="V51" s="15">
        <f t="shared" si="13"/>
        <v>2.3487179487179488</v>
      </c>
      <c r="W51" s="15"/>
      <c r="X51" s="15"/>
      <c r="Y51" s="15">
        <f>VLOOKUP(A:A,[1]TDSheet!$A:$Y,25,0)</f>
        <v>158.19999999999999</v>
      </c>
      <c r="Z51" s="15">
        <f>VLOOKUP(A:A,[1]TDSheet!$A:$Z,26,0)</f>
        <v>169.8</v>
      </c>
      <c r="AA51" s="15">
        <f>VLOOKUP(A:A,[1]TDSheet!$A:$AA,27,0)</f>
        <v>158.4</v>
      </c>
      <c r="AB51" s="15">
        <f>VLOOKUP(A:A,[3]TDSheet!$A:$D,4,0)</f>
        <v>195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4"/>
        <v>49.199999999999996</v>
      </c>
      <c r="AF51" s="15">
        <f t="shared" si="15"/>
        <v>82</v>
      </c>
      <c r="AG51" s="15">
        <f t="shared" si="16"/>
        <v>82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407</v>
      </c>
      <c r="D52" s="8">
        <v>746</v>
      </c>
      <c r="E52" s="8">
        <v>635</v>
      </c>
      <c r="F52" s="8">
        <v>512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638</v>
      </c>
      <c r="J52" s="15">
        <f t="shared" si="10"/>
        <v>-3</v>
      </c>
      <c r="K52" s="15">
        <f>VLOOKUP(A:A,[1]TDSheet!$A:$L,12,0)</f>
        <v>60</v>
      </c>
      <c r="L52" s="15">
        <f>VLOOKUP(A:A,[1]TDSheet!$A:$M,13,0)</f>
        <v>60</v>
      </c>
      <c r="M52" s="15">
        <f>VLOOKUP(A:A,[1]TDSheet!$A:$T,20,0)</f>
        <v>150</v>
      </c>
      <c r="N52" s="15"/>
      <c r="O52" s="15"/>
      <c r="P52" s="15"/>
      <c r="Q52" s="17">
        <v>30</v>
      </c>
      <c r="R52" s="17">
        <v>150</v>
      </c>
      <c r="S52" s="15">
        <f t="shared" si="11"/>
        <v>127</v>
      </c>
      <c r="T52" s="17">
        <v>120</v>
      </c>
      <c r="U52" s="18">
        <f t="shared" si="12"/>
        <v>8.5196850393700796</v>
      </c>
      <c r="V52" s="15">
        <f t="shared" si="13"/>
        <v>4.0314960629921259</v>
      </c>
      <c r="W52" s="15"/>
      <c r="X52" s="15"/>
      <c r="Y52" s="15">
        <f>VLOOKUP(A:A,[1]TDSheet!$A:$Y,25,0)</f>
        <v>143.6</v>
      </c>
      <c r="Z52" s="15">
        <f>VLOOKUP(A:A,[1]TDSheet!$A:$Z,26,0)</f>
        <v>125.4</v>
      </c>
      <c r="AA52" s="15">
        <f>VLOOKUP(A:A,[1]TDSheet!$A:$AA,27,0)</f>
        <v>133.6</v>
      </c>
      <c r="AB52" s="15">
        <f>VLOOKUP(A:A,[3]TDSheet!$A:$D,4,0)</f>
        <v>143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10.799999999999999</v>
      </c>
      <c r="AF52" s="15">
        <f t="shared" si="15"/>
        <v>54</v>
      </c>
      <c r="AG52" s="15">
        <f t="shared" si="16"/>
        <v>43.199999999999996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156</v>
      </c>
      <c r="D53" s="8">
        <v>251</v>
      </c>
      <c r="E53" s="8">
        <v>211</v>
      </c>
      <c r="F53" s="8">
        <v>190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216</v>
      </c>
      <c r="J53" s="15">
        <f t="shared" si="10"/>
        <v>-5</v>
      </c>
      <c r="K53" s="15">
        <f>VLOOKUP(A:A,[1]TDSheet!$A:$L,12,0)</f>
        <v>0</v>
      </c>
      <c r="L53" s="15">
        <f>VLOOKUP(A:A,[1]TDSheet!$A:$M,13,0)</f>
        <v>40</v>
      </c>
      <c r="M53" s="15">
        <f>VLOOKUP(A:A,[1]TDSheet!$A:$T,20,0)</f>
        <v>80</v>
      </c>
      <c r="N53" s="15"/>
      <c r="O53" s="15"/>
      <c r="P53" s="15"/>
      <c r="Q53" s="17"/>
      <c r="R53" s="17"/>
      <c r="S53" s="15">
        <f t="shared" si="11"/>
        <v>42.2</v>
      </c>
      <c r="T53" s="17">
        <v>40</v>
      </c>
      <c r="U53" s="18">
        <f t="shared" si="12"/>
        <v>8.293838862559241</v>
      </c>
      <c r="V53" s="15">
        <f t="shared" si="13"/>
        <v>4.5023696682464456</v>
      </c>
      <c r="W53" s="15"/>
      <c r="X53" s="15"/>
      <c r="Y53" s="15">
        <f>VLOOKUP(A:A,[1]TDSheet!$A:$Y,25,0)</f>
        <v>44.4</v>
      </c>
      <c r="Z53" s="15">
        <f>VLOOKUP(A:A,[1]TDSheet!$A:$Z,26,0)</f>
        <v>41.6</v>
      </c>
      <c r="AA53" s="15">
        <f>VLOOKUP(A:A,[1]TDSheet!$A:$AA,27,0)</f>
        <v>42.8</v>
      </c>
      <c r="AB53" s="15">
        <f>VLOOKUP(A:A,[3]TDSheet!$A:$D,4,0)</f>
        <v>39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0</v>
      </c>
      <c r="AG53" s="15">
        <f t="shared" si="16"/>
        <v>13.200000000000001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249</v>
      </c>
      <c r="D54" s="8">
        <v>52</v>
      </c>
      <c r="E54" s="8">
        <v>239</v>
      </c>
      <c r="F54" s="8">
        <v>61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240</v>
      </c>
      <c r="J54" s="15">
        <f t="shared" si="10"/>
        <v>-1</v>
      </c>
      <c r="K54" s="15">
        <f>VLOOKUP(A:A,[1]TDSheet!$A:$L,12,0)</f>
        <v>0</v>
      </c>
      <c r="L54" s="15">
        <f>VLOOKUP(A:A,[1]TDSheet!$A:$M,13,0)</f>
        <v>120</v>
      </c>
      <c r="M54" s="15">
        <f>VLOOKUP(A:A,[1]TDSheet!$A:$T,20,0)</f>
        <v>80</v>
      </c>
      <c r="N54" s="15"/>
      <c r="O54" s="15"/>
      <c r="P54" s="15"/>
      <c r="Q54" s="17">
        <v>40</v>
      </c>
      <c r="R54" s="17">
        <v>80</v>
      </c>
      <c r="S54" s="15">
        <f t="shared" si="11"/>
        <v>47.8</v>
      </c>
      <c r="T54" s="17">
        <v>40</v>
      </c>
      <c r="U54" s="18">
        <f t="shared" si="12"/>
        <v>8.8075313807531384</v>
      </c>
      <c r="V54" s="15">
        <f t="shared" si="13"/>
        <v>1.2761506276150629</v>
      </c>
      <c r="W54" s="15"/>
      <c r="X54" s="15"/>
      <c r="Y54" s="15">
        <f>VLOOKUP(A:A,[1]TDSheet!$A:$Y,25,0)</f>
        <v>43.6</v>
      </c>
      <c r="Z54" s="15">
        <f>VLOOKUP(A:A,[1]TDSheet!$A:$Z,26,0)</f>
        <v>47</v>
      </c>
      <c r="AA54" s="15">
        <f>VLOOKUP(A:A,[1]TDSheet!$A:$AA,27,0)</f>
        <v>31.8</v>
      </c>
      <c r="AB54" s="15">
        <f>VLOOKUP(A:A,[3]TDSheet!$A:$D,4,0)</f>
        <v>53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4"/>
        <v>13.200000000000001</v>
      </c>
      <c r="AF54" s="15">
        <f t="shared" si="15"/>
        <v>26.400000000000002</v>
      </c>
      <c r="AG54" s="15">
        <f t="shared" si="16"/>
        <v>13.200000000000001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429</v>
      </c>
      <c r="D55" s="8">
        <v>253</v>
      </c>
      <c r="E55" s="8">
        <v>491</v>
      </c>
      <c r="F55" s="8">
        <v>181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492</v>
      </c>
      <c r="J55" s="15">
        <f t="shared" si="10"/>
        <v>-1</v>
      </c>
      <c r="K55" s="15">
        <f>VLOOKUP(A:A,[1]TDSheet!$A:$L,12,0)</f>
        <v>40</v>
      </c>
      <c r="L55" s="15">
        <f>VLOOKUP(A:A,[1]TDSheet!$A:$M,13,0)</f>
        <v>120</v>
      </c>
      <c r="M55" s="15">
        <f>VLOOKUP(A:A,[1]TDSheet!$A:$T,20,0)</f>
        <v>80</v>
      </c>
      <c r="N55" s="15"/>
      <c r="O55" s="15"/>
      <c r="P55" s="15"/>
      <c r="Q55" s="17">
        <v>200</v>
      </c>
      <c r="R55" s="17">
        <v>120</v>
      </c>
      <c r="S55" s="15">
        <f t="shared" si="11"/>
        <v>98.2</v>
      </c>
      <c r="T55" s="17">
        <v>80</v>
      </c>
      <c r="U55" s="18">
        <f t="shared" si="12"/>
        <v>8.360488798370671</v>
      </c>
      <c r="V55" s="15">
        <f t="shared" si="13"/>
        <v>1.8431771894093685</v>
      </c>
      <c r="W55" s="15"/>
      <c r="X55" s="15"/>
      <c r="Y55" s="15">
        <f>VLOOKUP(A:A,[1]TDSheet!$A:$Y,25,0)</f>
        <v>98.8</v>
      </c>
      <c r="Z55" s="15">
        <f>VLOOKUP(A:A,[1]TDSheet!$A:$Z,26,0)</f>
        <v>93.6</v>
      </c>
      <c r="AA55" s="15">
        <f>VLOOKUP(A:A,[1]TDSheet!$A:$AA,27,0)</f>
        <v>75.400000000000006</v>
      </c>
      <c r="AB55" s="15">
        <f>VLOOKUP(A:A,[3]TDSheet!$A:$D,4,0)</f>
        <v>166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66</v>
      </c>
      <c r="AF55" s="15">
        <f t="shared" si="15"/>
        <v>39.6</v>
      </c>
      <c r="AG55" s="15">
        <f t="shared" si="16"/>
        <v>26.400000000000002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445.19099999999997</v>
      </c>
      <c r="D56" s="8">
        <v>1399.6010000000001</v>
      </c>
      <c r="E56" s="20">
        <v>1186</v>
      </c>
      <c r="F56" s="20">
        <v>702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1098.5999999999999</v>
      </c>
      <c r="J56" s="15">
        <f t="shared" si="10"/>
        <v>87.400000000000091</v>
      </c>
      <c r="K56" s="15">
        <f>VLOOKUP(A:A,[1]TDSheet!$A:$L,12,0)</f>
        <v>120</v>
      </c>
      <c r="L56" s="15">
        <f>VLOOKUP(A:A,[1]TDSheet!$A:$M,13,0)</f>
        <v>250</v>
      </c>
      <c r="M56" s="15">
        <f>VLOOKUP(A:A,[1]TDSheet!$A:$T,20,0)</f>
        <v>250</v>
      </c>
      <c r="N56" s="15"/>
      <c r="O56" s="15"/>
      <c r="P56" s="15"/>
      <c r="Q56" s="17">
        <v>220</v>
      </c>
      <c r="R56" s="17">
        <v>240</v>
      </c>
      <c r="S56" s="15">
        <f t="shared" si="11"/>
        <v>237.2</v>
      </c>
      <c r="T56" s="17">
        <v>200</v>
      </c>
      <c r="U56" s="18">
        <f t="shared" si="12"/>
        <v>8.3558178752107928</v>
      </c>
      <c r="V56" s="15">
        <f t="shared" si="13"/>
        <v>2.9595278246205736</v>
      </c>
      <c r="W56" s="15"/>
      <c r="X56" s="15"/>
      <c r="Y56" s="15">
        <f>VLOOKUP(A:A,[1]TDSheet!$A:$Y,25,0)</f>
        <v>204.4</v>
      </c>
      <c r="Z56" s="15">
        <f>VLOOKUP(A:A,[1]TDSheet!$A:$Z,26,0)</f>
        <v>179.4</v>
      </c>
      <c r="AA56" s="15">
        <f>VLOOKUP(A:A,[1]TDSheet!$A:$AA,27,0)</f>
        <v>208</v>
      </c>
      <c r="AB56" s="15">
        <f>VLOOKUP(A:A,[3]TDSheet!$A:$D,4,0)</f>
        <v>290.01400000000001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4"/>
        <v>220</v>
      </c>
      <c r="AF56" s="15">
        <f t="shared" si="15"/>
        <v>240</v>
      </c>
      <c r="AG56" s="15">
        <f t="shared" si="16"/>
        <v>200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986</v>
      </c>
      <c r="D57" s="8">
        <v>1315</v>
      </c>
      <c r="E57" s="8">
        <v>1405</v>
      </c>
      <c r="F57" s="8">
        <v>871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1407</v>
      </c>
      <c r="J57" s="15">
        <f t="shared" si="10"/>
        <v>-2</v>
      </c>
      <c r="K57" s="15">
        <f>VLOOKUP(A:A,[1]TDSheet!$A:$L,12,0)</f>
        <v>240</v>
      </c>
      <c r="L57" s="15">
        <f>VLOOKUP(A:A,[1]TDSheet!$A:$M,13,0)</f>
        <v>480</v>
      </c>
      <c r="M57" s="15">
        <f>VLOOKUP(A:A,[1]TDSheet!$A:$T,20,0)</f>
        <v>120</v>
      </c>
      <c r="N57" s="15"/>
      <c r="O57" s="15"/>
      <c r="P57" s="15"/>
      <c r="Q57" s="17">
        <v>120</v>
      </c>
      <c r="R57" s="17">
        <v>240</v>
      </c>
      <c r="S57" s="15">
        <f t="shared" si="11"/>
        <v>281</v>
      </c>
      <c r="T57" s="17">
        <v>240</v>
      </c>
      <c r="U57" s="18">
        <f t="shared" si="12"/>
        <v>8.2241992882562283</v>
      </c>
      <c r="V57" s="15">
        <f t="shared" si="13"/>
        <v>3.0996441281138791</v>
      </c>
      <c r="W57" s="15"/>
      <c r="X57" s="15"/>
      <c r="Y57" s="15">
        <f>VLOOKUP(A:A,[1]TDSheet!$A:$Y,25,0)</f>
        <v>241.2</v>
      </c>
      <c r="Z57" s="15">
        <f>VLOOKUP(A:A,[1]TDSheet!$A:$Z,26,0)</f>
        <v>255.2</v>
      </c>
      <c r="AA57" s="15">
        <f>VLOOKUP(A:A,[1]TDSheet!$A:$AA,27,0)</f>
        <v>253.4</v>
      </c>
      <c r="AB57" s="15">
        <f>VLOOKUP(A:A,[3]TDSheet!$A:$D,4,0)</f>
        <v>391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4"/>
        <v>48</v>
      </c>
      <c r="AF57" s="15">
        <f t="shared" si="15"/>
        <v>96</v>
      </c>
      <c r="AG57" s="15">
        <f t="shared" si="16"/>
        <v>96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69</v>
      </c>
      <c r="D58" s="8">
        <v>5</v>
      </c>
      <c r="E58" s="8">
        <v>67</v>
      </c>
      <c r="F58" s="8"/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239</v>
      </c>
      <c r="J58" s="15">
        <f t="shared" si="10"/>
        <v>-172</v>
      </c>
      <c r="K58" s="15">
        <f>VLOOKUP(A:A,[1]TDSheet!$A:$L,12,0)</f>
        <v>0</v>
      </c>
      <c r="L58" s="15">
        <f>VLOOKUP(A:A,[1]TDSheet!$A:$M,13,0)</f>
        <v>120</v>
      </c>
      <c r="M58" s="15">
        <f>VLOOKUP(A:A,[1]TDSheet!$A:$T,20,0)</f>
        <v>0</v>
      </c>
      <c r="N58" s="15"/>
      <c r="O58" s="15"/>
      <c r="P58" s="15"/>
      <c r="Q58" s="17">
        <v>40</v>
      </c>
      <c r="R58" s="17">
        <v>120</v>
      </c>
      <c r="S58" s="15">
        <f t="shared" si="11"/>
        <v>13.4</v>
      </c>
      <c r="T58" s="17">
        <v>120</v>
      </c>
      <c r="U58" s="18">
        <f t="shared" si="12"/>
        <v>29.850746268656717</v>
      </c>
      <c r="V58" s="15">
        <f t="shared" si="13"/>
        <v>0</v>
      </c>
      <c r="W58" s="15"/>
      <c r="X58" s="15"/>
      <c r="Y58" s="15">
        <f>VLOOKUP(A:A,[1]TDSheet!$A:$Y,25,0)</f>
        <v>1.6</v>
      </c>
      <c r="Z58" s="15">
        <f>VLOOKUP(A:A,[1]TDSheet!$A:$Z,26,0)</f>
        <v>3.2</v>
      </c>
      <c r="AA58" s="15">
        <f>VLOOKUP(A:A,[1]TDSheet!$A:$AA,27,0)</f>
        <v>3</v>
      </c>
      <c r="AB58" s="15">
        <v>0</v>
      </c>
      <c r="AC58" s="21" t="s">
        <v>130</v>
      </c>
      <c r="AD58" s="15" t="str">
        <f>VLOOKUP(A:A,[1]TDSheet!$A:$AD,30,0)</f>
        <v>костик</v>
      </c>
      <c r="AE58" s="15">
        <f t="shared" si="14"/>
        <v>12</v>
      </c>
      <c r="AF58" s="15">
        <f t="shared" si="15"/>
        <v>36</v>
      </c>
      <c r="AG58" s="15">
        <f t="shared" si="16"/>
        <v>36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184.77500000000001</v>
      </c>
      <c r="D59" s="8">
        <v>171.178</v>
      </c>
      <c r="E59" s="8">
        <v>198.482</v>
      </c>
      <c r="F59" s="8">
        <v>157.471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202.4</v>
      </c>
      <c r="J59" s="15">
        <f t="shared" si="10"/>
        <v>-3.9180000000000064</v>
      </c>
      <c r="K59" s="15">
        <f>VLOOKUP(A:A,[1]TDSheet!$A:$L,12,0)</f>
        <v>30</v>
      </c>
      <c r="L59" s="15">
        <f>VLOOKUP(A:A,[1]TDSheet!$A:$M,13,0)</f>
        <v>90</v>
      </c>
      <c r="M59" s="15">
        <f>VLOOKUP(A:A,[1]TDSheet!$A:$T,20,0)</f>
        <v>50</v>
      </c>
      <c r="N59" s="15"/>
      <c r="O59" s="15"/>
      <c r="P59" s="15"/>
      <c r="Q59" s="17"/>
      <c r="R59" s="17"/>
      <c r="S59" s="15">
        <f t="shared" si="11"/>
        <v>39.696399999999997</v>
      </c>
      <c r="T59" s="17">
        <v>30</v>
      </c>
      <c r="U59" s="18">
        <f t="shared" si="12"/>
        <v>9.005123890327587</v>
      </c>
      <c r="V59" s="15">
        <f t="shared" si="13"/>
        <v>3.9668836468798183</v>
      </c>
      <c r="W59" s="15"/>
      <c r="X59" s="15"/>
      <c r="Y59" s="15">
        <f>VLOOKUP(A:A,[1]TDSheet!$A:$Y,25,0)</f>
        <v>51.312599999999996</v>
      </c>
      <c r="Z59" s="15">
        <f>VLOOKUP(A:A,[1]TDSheet!$A:$Z,26,0)</f>
        <v>39.085999999999999</v>
      </c>
      <c r="AA59" s="15">
        <f>VLOOKUP(A:A,[1]TDSheet!$A:$AA,27,0)</f>
        <v>37.317599999999999</v>
      </c>
      <c r="AB59" s="15">
        <f>VLOOKUP(A:A,[3]TDSheet!$A:$D,4,0)</f>
        <v>15.773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4"/>
        <v>0</v>
      </c>
      <c r="AF59" s="15">
        <f t="shared" si="15"/>
        <v>0</v>
      </c>
      <c r="AG59" s="15">
        <f t="shared" si="16"/>
        <v>30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374.262</v>
      </c>
      <c r="D60" s="8">
        <v>52.881999999999998</v>
      </c>
      <c r="E60" s="8">
        <v>341.48</v>
      </c>
      <c r="F60" s="8">
        <v>82.658000000000001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337.3</v>
      </c>
      <c r="J60" s="15">
        <f t="shared" si="10"/>
        <v>4.1800000000000068</v>
      </c>
      <c r="K60" s="15">
        <f>VLOOKUP(A:A,[1]TDSheet!$A:$L,12,0)</f>
        <v>0</v>
      </c>
      <c r="L60" s="15">
        <f>VLOOKUP(A:A,[1]TDSheet!$A:$M,13,0)</f>
        <v>200</v>
      </c>
      <c r="M60" s="15">
        <f>VLOOKUP(A:A,[1]TDSheet!$A:$T,20,0)</f>
        <v>90</v>
      </c>
      <c r="N60" s="15"/>
      <c r="O60" s="15"/>
      <c r="P60" s="15"/>
      <c r="Q60" s="17">
        <v>80</v>
      </c>
      <c r="R60" s="17">
        <v>80</v>
      </c>
      <c r="S60" s="15">
        <f t="shared" si="11"/>
        <v>68.296000000000006</v>
      </c>
      <c r="T60" s="17">
        <v>70</v>
      </c>
      <c r="U60" s="18">
        <f t="shared" si="12"/>
        <v>8.8242063956893517</v>
      </c>
      <c r="V60" s="15">
        <f t="shared" si="13"/>
        <v>1.2102905001757056</v>
      </c>
      <c r="W60" s="15"/>
      <c r="X60" s="15"/>
      <c r="Y60" s="15">
        <f>VLOOKUP(A:A,[1]TDSheet!$A:$Y,25,0)</f>
        <v>68.227999999999994</v>
      </c>
      <c r="Z60" s="15">
        <f>VLOOKUP(A:A,[1]TDSheet!$A:$Z,26,0)</f>
        <v>49.996200000000002</v>
      </c>
      <c r="AA60" s="15">
        <f>VLOOKUP(A:A,[1]TDSheet!$A:$AA,27,0)</f>
        <v>37.587599999999995</v>
      </c>
      <c r="AB60" s="15">
        <f>VLOOKUP(A:A,[3]TDSheet!$A:$D,4,0)</f>
        <v>76.832999999999998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4"/>
        <v>80</v>
      </c>
      <c r="AF60" s="15">
        <f t="shared" si="15"/>
        <v>80</v>
      </c>
      <c r="AG60" s="15">
        <f t="shared" si="16"/>
        <v>70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180.66900000000001</v>
      </c>
      <c r="D61" s="8">
        <v>318.90699999999998</v>
      </c>
      <c r="E61" s="8">
        <v>302.80900000000003</v>
      </c>
      <c r="F61" s="8">
        <v>193.643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296.89999999999998</v>
      </c>
      <c r="J61" s="15">
        <f t="shared" si="10"/>
        <v>5.9090000000000487</v>
      </c>
      <c r="K61" s="15">
        <f>VLOOKUP(A:A,[1]TDSheet!$A:$L,12,0)</f>
        <v>20</v>
      </c>
      <c r="L61" s="15">
        <f>VLOOKUP(A:A,[1]TDSheet!$A:$M,13,0)</f>
        <v>0</v>
      </c>
      <c r="M61" s="15">
        <f>VLOOKUP(A:A,[1]TDSheet!$A:$T,20,0)</f>
        <v>150</v>
      </c>
      <c r="N61" s="15"/>
      <c r="O61" s="15"/>
      <c r="P61" s="15"/>
      <c r="Q61" s="17">
        <v>30</v>
      </c>
      <c r="R61" s="17">
        <v>80</v>
      </c>
      <c r="S61" s="15">
        <f t="shared" si="11"/>
        <v>60.561800000000005</v>
      </c>
      <c r="T61" s="17">
        <v>50</v>
      </c>
      <c r="U61" s="18">
        <f t="shared" si="12"/>
        <v>8.6464239834351027</v>
      </c>
      <c r="V61" s="15">
        <f t="shared" si="13"/>
        <v>3.1974445937868423</v>
      </c>
      <c r="W61" s="15"/>
      <c r="X61" s="15"/>
      <c r="Y61" s="15">
        <f>VLOOKUP(A:A,[1]TDSheet!$A:$Y,25,0)</f>
        <v>70.339200000000005</v>
      </c>
      <c r="Z61" s="15">
        <f>VLOOKUP(A:A,[1]TDSheet!$A:$Z,26,0)</f>
        <v>48.805199999999999</v>
      </c>
      <c r="AA61" s="15">
        <f>VLOOKUP(A:A,[1]TDSheet!$A:$AA,27,0)</f>
        <v>51.812800000000003</v>
      </c>
      <c r="AB61" s="15">
        <f>VLOOKUP(A:A,[3]TDSheet!$A:$D,4,0)</f>
        <v>36.328000000000003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4"/>
        <v>30</v>
      </c>
      <c r="AF61" s="15">
        <f t="shared" si="15"/>
        <v>80</v>
      </c>
      <c r="AG61" s="15">
        <f t="shared" si="16"/>
        <v>50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80.587000000000003</v>
      </c>
      <c r="D62" s="8">
        <v>179.34200000000001</v>
      </c>
      <c r="E62" s="8">
        <v>134.38900000000001</v>
      </c>
      <c r="F62" s="8">
        <v>113.271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160</v>
      </c>
      <c r="J62" s="15">
        <f t="shared" si="10"/>
        <v>-25.61099999999999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VLOOKUP(A:A,[1]TDSheet!$A:$T,20,0)</f>
        <v>30</v>
      </c>
      <c r="N62" s="15"/>
      <c r="O62" s="15"/>
      <c r="P62" s="15"/>
      <c r="Q62" s="17">
        <v>40</v>
      </c>
      <c r="R62" s="17">
        <v>30</v>
      </c>
      <c r="S62" s="15">
        <f t="shared" si="11"/>
        <v>26.877800000000001</v>
      </c>
      <c r="T62" s="17">
        <v>20</v>
      </c>
      <c r="U62" s="18">
        <f t="shared" si="12"/>
        <v>8.678946937621383</v>
      </c>
      <c r="V62" s="15">
        <f t="shared" si="13"/>
        <v>4.2142958129013532</v>
      </c>
      <c r="W62" s="15"/>
      <c r="X62" s="15"/>
      <c r="Y62" s="15">
        <f>VLOOKUP(A:A,[1]TDSheet!$A:$Y,25,0)</f>
        <v>23.876799999999999</v>
      </c>
      <c r="Z62" s="15">
        <f>VLOOKUP(A:A,[1]TDSheet!$A:$Z,26,0)</f>
        <v>23.819200000000002</v>
      </c>
      <c r="AA62" s="15">
        <f>VLOOKUP(A:A,[1]TDSheet!$A:$AA,27,0)</f>
        <v>26.6538</v>
      </c>
      <c r="AB62" s="15">
        <f>VLOOKUP(A:A,[3]TDSheet!$A:$D,4,0)</f>
        <v>38.47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4"/>
        <v>40</v>
      </c>
      <c r="AF62" s="15">
        <f t="shared" si="15"/>
        <v>30</v>
      </c>
      <c r="AG62" s="15">
        <f t="shared" si="16"/>
        <v>20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38</v>
      </c>
      <c r="D63" s="8">
        <v>367</v>
      </c>
      <c r="E63" s="8">
        <v>180</v>
      </c>
      <c r="F63" s="8">
        <v>176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194</v>
      </c>
      <c r="J63" s="15">
        <f t="shared" si="10"/>
        <v>-14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VLOOKUP(A:A,[1]TDSheet!$A:$T,20,0)</f>
        <v>0</v>
      </c>
      <c r="N63" s="15"/>
      <c r="O63" s="15"/>
      <c r="P63" s="15"/>
      <c r="Q63" s="17">
        <v>40</v>
      </c>
      <c r="R63" s="17">
        <v>80</v>
      </c>
      <c r="S63" s="15">
        <f t="shared" si="11"/>
        <v>36</v>
      </c>
      <c r="T63" s="17"/>
      <c r="U63" s="18">
        <f t="shared" si="12"/>
        <v>8.2222222222222214</v>
      </c>
      <c r="V63" s="15">
        <f t="shared" si="13"/>
        <v>4.8888888888888893</v>
      </c>
      <c r="W63" s="15"/>
      <c r="X63" s="15"/>
      <c r="Y63" s="15">
        <f>VLOOKUP(A:A,[1]TDSheet!$A:$Y,25,0)</f>
        <v>36.799999999999997</v>
      </c>
      <c r="Z63" s="15">
        <f>VLOOKUP(A:A,[1]TDSheet!$A:$Z,26,0)</f>
        <v>26</v>
      </c>
      <c r="AA63" s="15">
        <f>VLOOKUP(A:A,[1]TDSheet!$A:$AA,27,0)</f>
        <v>38.799999999999997</v>
      </c>
      <c r="AB63" s="15">
        <f>VLOOKUP(A:A,[3]TDSheet!$A:$D,4,0)</f>
        <v>52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4"/>
        <v>10.8</v>
      </c>
      <c r="AF63" s="15">
        <f t="shared" si="15"/>
        <v>21.6</v>
      </c>
      <c r="AG63" s="15">
        <f t="shared" si="16"/>
        <v>0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312</v>
      </c>
      <c r="D64" s="8">
        <v>534</v>
      </c>
      <c r="E64" s="8">
        <v>506</v>
      </c>
      <c r="F64" s="8">
        <v>333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514</v>
      </c>
      <c r="J64" s="15">
        <f t="shared" si="10"/>
        <v>-8</v>
      </c>
      <c r="K64" s="15">
        <f>VLOOKUP(A:A,[1]TDSheet!$A:$L,12,0)</f>
        <v>40</v>
      </c>
      <c r="L64" s="15">
        <f>VLOOKUP(A:A,[1]TDSheet!$A:$M,13,0)</f>
        <v>240</v>
      </c>
      <c r="M64" s="15">
        <f>VLOOKUP(A:A,[1]TDSheet!$A:$T,20,0)</f>
        <v>120</v>
      </c>
      <c r="N64" s="15"/>
      <c r="O64" s="15"/>
      <c r="P64" s="15"/>
      <c r="Q64" s="17"/>
      <c r="R64" s="17">
        <v>40</v>
      </c>
      <c r="S64" s="15">
        <f t="shared" si="11"/>
        <v>101.2</v>
      </c>
      <c r="T64" s="17">
        <v>80</v>
      </c>
      <c r="U64" s="18">
        <f t="shared" si="12"/>
        <v>8.428853754940711</v>
      </c>
      <c r="V64" s="15">
        <f t="shared" si="13"/>
        <v>3.2905138339920947</v>
      </c>
      <c r="W64" s="15"/>
      <c r="X64" s="15"/>
      <c r="Y64" s="15">
        <f>VLOOKUP(A:A,[1]TDSheet!$A:$Y,25,0)</f>
        <v>131.6</v>
      </c>
      <c r="Z64" s="15">
        <f>VLOOKUP(A:A,[1]TDSheet!$A:$Z,26,0)</f>
        <v>92.2</v>
      </c>
      <c r="AA64" s="15">
        <f>VLOOKUP(A:A,[1]TDSheet!$A:$AA,27,0)</f>
        <v>92.6</v>
      </c>
      <c r="AB64" s="15">
        <f>VLOOKUP(A:A,[3]TDSheet!$A:$D,4,0)</f>
        <v>45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12</v>
      </c>
      <c r="AG64" s="15">
        <f t="shared" si="16"/>
        <v>24</v>
      </c>
      <c r="AH64" s="15"/>
      <c r="AI64" s="15"/>
      <c r="AJ64" s="15"/>
    </row>
    <row r="65" spans="1:36" s="1" customFormat="1" ht="11.1" customHeight="1" outlineLevel="1" x14ac:dyDescent="0.2">
      <c r="A65" s="7" t="s">
        <v>100</v>
      </c>
      <c r="B65" s="7" t="s">
        <v>8</v>
      </c>
      <c r="C65" s="8">
        <v>29</v>
      </c>
      <c r="D65" s="8"/>
      <c r="E65" s="8">
        <v>22</v>
      </c>
      <c r="F65" s="8">
        <v>7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22</v>
      </c>
      <c r="J65" s="15">
        <f t="shared" si="10"/>
        <v>0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VLOOKUP(A:A,[1]TDSheet!$A:$T,20,0)</f>
        <v>0</v>
      </c>
      <c r="N65" s="15"/>
      <c r="O65" s="15"/>
      <c r="P65" s="15"/>
      <c r="Q65" s="17"/>
      <c r="R65" s="17"/>
      <c r="S65" s="15">
        <f t="shared" si="11"/>
        <v>4.4000000000000004</v>
      </c>
      <c r="T65" s="17"/>
      <c r="U65" s="18">
        <f t="shared" si="12"/>
        <v>1.5909090909090908</v>
      </c>
      <c r="V65" s="15">
        <f t="shared" si="13"/>
        <v>1.5909090909090908</v>
      </c>
      <c r="W65" s="15"/>
      <c r="X65" s="15"/>
      <c r="Y65" s="15">
        <f>VLOOKUP(A:A,[1]TDSheet!$A:$Y,25,0)</f>
        <v>0</v>
      </c>
      <c r="Z65" s="15">
        <f>VLOOKUP(A:A,[1]TDSheet!$A:$Z,26,0)</f>
        <v>0</v>
      </c>
      <c r="AA65" s="15">
        <f>VLOOKUP(A:A,[1]TDSheet!$A:$AA,27,0)</f>
        <v>3.8</v>
      </c>
      <c r="AB65" s="15">
        <v>0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5280</v>
      </c>
      <c r="D66" s="8">
        <v>9430</v>
      </c>
      <c r="E66" s="20">
        <v>9479</v>
      </c>
      <c r="F66" s="20">
        <v>5788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9289</v>
      </c>
      <c r="J66" s="15">
        <f t="shared" si="10"/>
        <v>190</v>
      </c>
      <c r="K66" s="15">
        <f>VLOOKUP(A:A,[1]TDSheet!$A:$L,12,0)</f>
        <v>1600</v>
      </c>
      <c r="L66" s="15">
        <f>VLOOKUP(A:A,[1]TDSheet!$A:$M,13,0)</f>
        <v>4000</v>
      </c>
      <c r="M66" s="15">
        <f>VLOOKUP(A:A,[1]TDSheet!$A:$T,20,0)</f>
        <v>1000</v>
      </c>
      <c r="N66" s="15"/>
      <c r="O66" s="15"/>
      <c r="P66" s="15"/>
      <c r="Q66" s="17"/>
      <c r="R66" s="17">
        <v>1800</v>
      </c>
      <c r="S66" s="15">
        <f t="shared" si="11"/>
        <v>1895.8</v>
      </c>
      <c r="T66" s="17">
        <v>1800</v>
      </c>
      <c r="U66" s="18">
        <f t="shared" si="12"/>
        <v>8.4333790484228288</v>
      </c>
      <c r="V66" s="15">
        <f t="shared" si="13"/>
        <v>3.0530646692689105</v>
      </c>
      <c r="W66" s="15"/>
      <c r="X66" s="15"/>
      <c r="Y66" s="15">
        <f>VLOOKUP(A:A,[1]TDSheet!$A:$Y,25,0)</f>
        <v>1579.4</v>
      </c>
      <c r="Z66" s="15">
        <f>VLOOKUP(A:A,[1]TDSheet!$A:$Z,26,0)</f>
        <v>1792.4</v>
      </c>
      <c r="AA66" s="15">
        <f>VLOOKUP(A:A,[1]TDSheet!$A:$AA,27,0)</f>
        <v>1688.4</v>
      </c>
      <c r="AB66" s="15">
        <f>VLOOKUP(A:A,[3]TDSheet!$A:$D,4,0)</f>
        <v>1889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4"/>
        <v>0</v>
      </c>
      <c r="AF66" s="15">
        <f t="shared" si="15"/>
        <v>738</v>
      </c>
      <c r="AG66" s="15">
        <f t="shared" si="16"/>
        <v>738</v>
      </c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9</v>
      </c>
      <c r="C67" s="8">
        <v>3689.3989999999999</v>
      </c>
      <c r="D67" s="8">
        <v>4180.7780000000002</v>
      </c>
      <c r="E67" s="20">
        <v>5387</v>
      </c>
      <c r="F67" s="20">
        <v>2124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4804.6499999999996</v>
      </c>
      <c r="J67" s="15">
        <f t="shared" si="10"/>
        <v>582.35000000000036</v>
      </c>
      <c r="K67" s="15">
        <f>VLOOKUP(A:A,[1]TDSheet!$A:$L,12,0)</f>
        <v>400</v>
      </c>
      <c r="L67" s="15">
        <f>VLOOKUP(A:A,[1]TDSheet!$A:$M,13,0)</f>
        <v>4100</v>
      </c>
      <c r="M67" s="15">
        <f>VLOOKUP(A:A,[1]TDSheet!$A:$T,20,0)</f>
        <v>500</v>
      </c>
      <c r="N67" s="15"/>
      <c r="O67" s="15"/>
      <c r="P67" s="15"/>
      <c r="Q67" s="17">
        <v>250</v>
      </c>
      <c r="R67" s="17">
        <v>700</v>
      </c>
      <c r="S67" s="15">
        <f t="shared" si="11"/>
        <v>1077.4000000000001</v>
      </c>
      <c r="T67" s="17">
        <v>1000</v>
      </c>
      <c r="U67" s="18">
        <f t="shared" si="12"/>
        <v>8.4221273436049735</v>
      </c>
      <c r="V67" s="15">
        <f t="shared" si="13"/>
        <v>1.9714126601076665</v>
      </c>
      <c r="W67" s="15"/>
      <c r="X67" s="15"/>
      <c r="Y67" s="15">
        <f>VLOOKUP(A:A,[1]TDSheet!$A:$Y,25,0)</f>
        <v>920.8</v>
      </c>
      <c r="Z67" s="15">
        <f>VLOOKUP(A:A,[1]TDSheet!$A:$Z,26,0)</f>
        <v>1011</v>
      </c>
      <c r="AA67" s="15">
        <f>VLOOKUP(A:A,[1]TDSheet!$A:$AA,27,0)</f>
        <v>828</v>
      </c>
      <c r="AB67" s="15">
        <f>VLOOKUP(A:A,[3]TDSheet!$A:$D,4,0)</f>
        <v>658.74300000000005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4"/>
        <v>250</v>
      </c>
      <c r="AF67" s="15">
        <f t="shared" si="15"/>
        <v>700</v>
      </c>
      <c r="AG67" s="15">
        <f t="shared" si="16"/>
        <v>1000</v>
      </c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1518</v>
      </c>
      <c r="D68" s="8">
        <v>2886</v>
      </c>
      <c r="E68" s="8">
        <v>2470</v>
      </c>
      <c r="F68" s="8">
        <v>1893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2444</v>
      </c>
      <c r="J68" s="15">
        <f t="shared" si="10"/>
        <v>26</v>
      </c>
      <c r="K68" s="15">
        <f>VLOOKUP(A:A,[1]TDSheet!$A:$L,12,0)</f>
        <v>480</v>
      </c>
      <c r="L68" s="15">
        <f>VLOOKUP(A:A,[1]TDSheet!$A:$M,13,0)</f>
        <v>0</v>
      </c>
      <c r="M68" s="15">
        <f>VLOOKUP(A:A,[1]TDSheet!$A:$T,20,0)</f>
        <v>280</v>
      </c>
      <c r="N68" s="15"/>
      <c r="O68" s="15"/>
      <c r="P68" s="15"/>
      <c r="Q68" s="17">
        <v>640</v>
      </c>
      <c r="R68" s="17">
        <v>480</v>
      </c>
      <c r="S68" s="15">
        <f t="shared" si="11"/>
        <v>494</v>
      </c>
      <c r="T68" s="17">
        <v>480</v>
      </c>
      <c r="U68" s="18">
        <f t="shared" si="12"/>
        <v>8.6093117408906874</v>
      </c>
      <c r="V68" s="15">
        <f t="shared" si="13"/>
        <v>3.831983805668016</v>
      </c>
      <c r="W68" s="15"/>
      <c r="X68" s="15"/>
      <c r="Y68" s="15">
        <f>VLOOKUP(A:A,[1]TDSheet!$A:$Y,25,0)</f>
        <v>515</v>
      </c>
      <c r="Z68" s="15">
        <f>VLOOKUP(A:A,[1]TDSheet!$A:$Z,26,0)</f>
        <v>465.8</v>
      </c>
      <c r="AA68" s="15">
        <f>VLOOKUP(A:A,[1]TDSheet!$A:$AA,27,0)</f>
        <v>492.6</v>
      </c>
      <c r="AB68" s="15">
        <f>VLOOKUP(A:A,[3]TDSheet!$A:$D,4,0)</f>
        <v>631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4"/>
        <v>224</v>
      </c>
      <c r="AF68" s="15">
        <f t="shared" si="15"/>
        <v>168</v>
      </c>
      <c r="AG68" s="15">
        <f t="shared" si="16"/>
        <v>168</v>
      </c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26</v>
      </c>
      <c r="D69" s="8">
        <v>294</v>
      </c>
      <c r="E69" s="8">
        <v>117</v>
      </c>
      <c r="F69" s="8">
        <v>191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128</v>
      </c>
      <c r="J69" s="15">
        <f t="shared" si="10"/>
        <v>-11</v>
      </c>
      <c r="K69" s="15">
        <f>VLOOKUP(A:A,[1]TDSheet!$A:$L,12,0)</f>
        <v>0</v>
      </c>
      <c r="L69" s="15">
        <f>VLOOKUP(A:A,[1]TDSheet!$A:$M,13,0)</f>
        <v>0</v>
      </c>
      <c r="M69" s="15">
        <f>VLOOKUP(A:A,[1]TDSheet!$A:$T,20,0)</f>
        <v>0</v>
      </c>
      <c r="N69" s="15"/>
      <c r="O69" s="15"/>
      <c r="P69" s="15"/>
      <c r="Q69" s="17"/>
      <c r="R69" s="17"/>
      <c r="S69" s="15">
        <f t="shared" si="11"/>
        <v>23.4</v>
      </c>
      <c r="T69" s="17"/>
      <c r="U69" s="18">
        <f t="shared" si="12"/>
        <v>8.1623931623931636</v>
      </c>
      <c r="V69" s="15">
        <f t="shared" si="13"/>
        <v>8.1623931623931636</v>
      </c>
      <c r="W69" s="15"/>
      <c r="X69" s="15"/>
      <c r="Y69" s="15">
        <f>VLOOKUP(A:A,[1]TDSheet!$A:$Y,25,0)</f>
        <v>23.8</v>
      </c>
      <c r="Z69" s="15">
        <f>VLOOKUP(A:A,[1]TDSheet!$A:$Z,26,0)</f>
        <v>24.2</v>
      </c>
      <c r="AA69" s="15">
        <f>VLOOKUP(A:A,[1]TDSheet!$A:$AA,27,0)</f>
        <v>32.6</v>
      </c>
      <c r="AB69" s="15">
        <f>VLOOKUP(A:A,[3]TDSheet!$A:$D,4,0)</f>
        <v>11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0</v>
      </c>
      <c r="AG69" s="15">
        <f t="shared" si="16"/>
        <v>0</v>
      </c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9</v>
      </c>
      <c r="C70" s="8">
        <v>77.878</v>
      </c>
      <c r="D70" s="8">
        <v>111.56</v>
      </c>
      <c r="E70" s="8">
        <v>135.48699999999999</v>
      </c>
      <c r="F70" s="8">
        <v>53.951000000000001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130.80000000000001</v>
      </c>
      <c r="J70" s="15">
        <f t="shared" si="10"/>
        <v>4.6869999999999834</v>
      </c>
      <c r="K70" s="15">
        <f>VLOOKUP(A:A,[1]TDSheet!$A:$L,12,0)</f>
        <v>0</v>
      </c>
      <c r="L70" s="15">
        <f>VLOOKUP(A:A,[1]TDSheet!$A:$M,13,0)</f>
        <v>80</v>
      </c>
      <c r="M70" s="15">
        <f>VLOOKUP(A:A,[1]TDSheet!$A:$T,20,0)</f>
        <v>30</v>
      </c>
      <c r="N70" s="15"/>
      <c r="O70" s="15"/>
      <c r="P70" s="15"/>
      <c r="Q70" s="17">
        <v>40</v>
      </c>
      <c r="R70" s="17"/>
      <c r="S70" s="15">
        <f t="shared" si="11"/>
        <v>27.0974</v>
      </c>
      <c r="T70" s="17">
        <v>30</v>
      </c>
      <c r="U70" s="18">
        <f t="shared" si="12"/>
        <v>8.6337065548724237</v>
      </c>
      <c r="V70" s="15">
        <f t="shared" si="13"/>
        <v>1.9910028268394753</v>
      </c>
      <c r="W70" s="15"/>
      <c r="X70" s="15"/>
      <c r="Y70" s="15">
        <f>VLOOKUP(A:A,[1]TDSheet!$A:$Y,25,0)</f>
        <v>24.758000000000003</v>
      </c>
      <c r="Z70" s="15">
        <f>VLOOKUP(A:A,[1]TDSheet!$A:$Z,26,0)</f>
        <v>22.928800000000003</v>
      </c>
      <c r="AA70" s="15">
        <f>VLOOKUP(A:A,[1]TDSheet!$A:$AA,27,0)</f>
        <v>20.821199999999997</v>
      </c>
      <c r="AB70" s="15">
        <f>VLOOKUP(A:A,[3]TDSheet!$A:$D,4,0)</f>
        <v>34.198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4"/>
        <v>40</v>
      </c>
      <c r="AF70" s="15">
        <f t="shared" si="15"/>
        <v>0</v>
      </c>
      <c r="AG70" s="15">
        <f t="shared" si="16"/>
        <v>30</v>
      </c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687</v>
      </c>
      <c r="D71" s="8">
        <v>3601</v>
      </c>
      <c r="E71" s="8">
        <v>2731</v>
      </c>
      <c r="F71" s="8">
        <v>1531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2727</v>
      </c>
      <c r="J71" s="15">
        <f t="shared" si="10"/>
        <v>4</v>
      </c>
      <c r="K71" s="15">
        <f>VLOOKUP(A:A,[1]TDSheet!$A:$L,12,0)</f>
        <v>240</v>
      </c>
      <c r="L71" s="15">
        <f>VLOOKUP(A:A,[1]TDSheet!$A:$M,13,0)</f>
        <v>1200</v>
      </c>
      <c r="M71" s="15">
        <f>VLOOKUP(A:A,[1]TDSheet!$A:$T,20,0)</f>
        <v>480</v>
      </c>
      <c r="N71" s="15"/>
      <c r="O71" s="15"/>
      <c r="P71" s="15"/>
      <c r="Q71" s="17">
        <v>240</v>
      </c>
      <c r="R71" s="17">
        <v>480</v>
      </c>
      <c r="S71" s="15">
        <f t="shared" si="11"/>
        <v>546.20000000000005</v>
      </c>
      <c r="T71" s="17">
        <v>480</v>
      </c>
      <c r="U71" s="18">
        <f t="shared" si="12"/>
        <v>8.5151958989381171</v>
      </c>
      <c r="V71" s="15">
        <f t="shared" si="13"/>
        <v>2.8030025631636759</v>
      </c>
      <c r="W71" s="15"/>
      <c r="X71" s="15"/>
      <c r="Y71" s="15">
        <f>VLOOKUP(A:A,[1]TDSheet!$A:$Y,25,0)</f>
        <v>324.2</v>
      </c>
      <c r="Z71" s="15">
        <f>VLOOKUP(A:A,[1]TDSheet!$A:$Z,26,0)</f>
        <v>295.8</v>
      </c>
      <c r="AA71" s="15">
        <f>VLOOKUP(A:A,[1]TDSheet!$A:$AA,27,0)</f>
        <v>452.2</v>
      </c>
      <c r="AB71" s="15">
        <f>VLOOKUP(A:A,[3]TDSheet!$A:$D,4,0)</f>
        <v>575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4"/>
        <v>96</v>
      </c>
      <c r="AF71" s="15">
        <f t="shared" si="15"/>
        <v>192</v>
      </c>
      <c r="AG71" s="15">
        <f t="shared" si="16"/>
        <v>192</v>
      </c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2138</v>
      </c>
      <c r="D72" s="8">
        <v>4997</v>
      </c>
      <c r="E72" s="8">
        <v>4602</v>
      </c>
      <c r="F72" s="8">
        <v>2459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4641</v>
      </c>
      <c r="J72" s="15">
        <f t="shared" ref="J72:J101" si="17">E72-I72</f>
        <v>-39</v>
      </c>
      <c r="K72" s="15">
        <f>VLOOKUP(A:A,[1]TDSheet!$A:$L,12,0)</f>
        <v>900</v>
      </c>
      <c r="L72" s="15">
        <f>VLOOKUP(A:A,[1]TDSheet!$A:$M,13,0)</f>
        <v>1800</v>
      </c>
      <c r="M72" s="15">
        <f>VLOOKUP(A:A,[1]TDSheet!$A:$T,20,0)</f>
        <v>600</v>
      </c>
      <c r="N72" s="15"/>
      <c r="O72" s="15"/>
      <c r="P72" s="15"/>
      <c r="Q72" s="17">
        <v>300</v>
      </c>
      <c r="R72" s="17">
        <v>900</v>
      </c>
      <c r="S72" s="15">
        <f t="shared" ref="S72:S101" si="18">E72/5</f>
        <v>920.4</v>
      </c>
      <c r="T72" s="17">
        <v>900</v>
      </c>
      <c r="U72" s="18">
        <f t="shared" ref="U72:U101" si="19">(F72+K72+L72+M72+Q72+R72+T72)/S72</f>
        <v>8.5386788352890051</v>
      </c>
      <c r="V72" s="15">
        <f t="shared" ref="V72:V101" si="20">F72/S72</f>
        <v>2.6716644936983922</v>
      </c>
      <c r="W72" s="15"/>
      <c r="X72" s="15"/>
      <c r="Y72" s="15">
        <f>VLOOKUP(A:A,[1]TDSheet!$A:$Y,25,0)</f>
        <v>783.8</v>
      </c>
      <c r="Z72" s="15">
        <f>VLOOKUP(A:A,[1]TDSheet!$A:$Z,26,0)</f>
        <v>773</v>
      </c>
      <c r="AA72" s="15">
        <f>VLOOKUP(A:A,[1]TDSheet!$A:$AA,27,0)</f>
        <v>785.6</v>
      </c>
      <c r="AB72" s="15">
        <f>VLOOKUP(A:A,[3]TDSheet!$A:$D,4,0)</f>
        <v>892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1" si="21">Q72*G72</f>
        <v>122.99999999999999</v>
      </c>
      <c r="AF72" s="15">
        <f t="shared" ref="AF72:AF101" si="22">R72*G72</f>
        <v>369</v>
      </c>
      <c r="AG72" s="15">
        <f t="shared" ref="AG72:AG101" si="23">T72*G72</f>
        <v>369</v>
      </c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159.88200000000001</v>
      </c>
      <c r="D73" s="8">
        <v>157.33600000000001</v>
      </c>
      <c r="E73" s="8">
        <v>212.613</v>
      </c>
      <c r="F73" s="8">
        <v>103.045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206.5</v>
      </c>
      <c r="J73" s="15">
        <f t="shared" si="17"/>
        <v>6.1129999999999995</v>
      </c>
      <c r="K73" s="15">
        <f>VLOOKUP(A:A,[1]TDSheet!$A:$L,12,0)</f>
        <v>0</v>
      </c>
      <c r="L73" s="15">
        <f>VLOOKUP(A:A,[1]TDSheet!$A:$M,13,0)</f>
        <v>100</v>
      </c>
      <c r="M73" s="15">
        <f>VLOOKUP(A:A,[1]TDSheet!$A:$T,20,0)</f>
        <v>50</v>
      </c>
      <c r="N73" s="15"/>
      <c r="O73" s="15"/>
      <c r="P73" s="15"/>
      <c r="Q73" s="17">
        <v>30</v>
      </c>
      <c r="R73" s="17">
        <v>50</v>
      </c>
      <c r="S73" s="15">
        <f t="shared" si="18"/>
        <v>42.522599999999997</v>
      </c>
      <c r="T73" s="17">
        <v>40</v>
      </c>
      <c r="U73" s="18">
        <f t="shared" si="19"/>
        <v>8.7728643121540077</v>
      </c>
      <c r="V73" s="15">
        <f t="shared" si="20"/>
        <v>2.4232996100896935</v>
      </c>
      <c r="W73" s="15"/>
      <c r="X73" s="15"/>
      <c r="Y73" s="15">
        <f>VLOOKUP(A:A,[1]TDSheet!$A:$Y,25,0)</f>
        <v>33.977999999999994</v>
      </c>
      <c r="Z73" s="15">
        <f>VLOOKUP(A:A,[1]TDSheet!$A:$Z,26,0)</f>
        <v>38.2956</v>
      </c>
      <c r="AA73" s="15">
        <f>VLOOKUP(A:A,[1]TDSheet!$A:$AA,27,0)</f>
        <v>33.323799999999999</v>
      </c>
      <c r="AB73" s="15">
        <f>VLOOKUP(A:A,[3]TDSheet!$A:$D,4,0)</f>
        <v>43.738999999999997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30</v>
      </c>
      <c r="AF73" s="15">
        <f t="shared" si="22"/>
        <v>50</v>
      </c>
      <c r="AG73" s="15">
        <f t="shared" si="23"/>
        <v>40</v>
      </c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158</v>
      </c>
      <c r="D74" s="8">
        <v>145</v>
      </c>
      <c r="E74" s="8">
        <v>196</v>
      </c>
      <c r="F74" s="8">
        <v>42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446</v>
      </c>
      <c r="J74" s="15">
        <f t="shared" si="17"/>
        <v>-250</v>
      </c>
      <c r="K74" s="15">
        <f>VLOOKUP(A:A,[1]TDSheet!$A:$L,12,0)</f>
        <v>0</v>
      </c>
      <c r="L74" s="15">
        <f>VLOOKUP(A:A,[1]TDSheet!$A:$M,13,0)</f>
        <v>240</v>
      </c>
      <c r="M74" s="15">
        <f>VLOOKUP(A:A,[1]TDSheet!$A:$T,20,0)</f>
        <v>0</v>
      </c>
      <c r="N74" s="15"/>
      <c r="O74" s="15"/>
      <c r="P74" s="15"/>
      <c r="Q74" s="17">
        <v>80</v>
      </c>
      <c r="R74" s="17">
        <v>240</v>
      </c>
      <c r="S74" s="15">
        <f t="shared" si="18"/>
        <v>39.200000000000003</v>
      </c>
      <c r="T74" s="17">
        <v>120</v>
      </c>
      <c r="U74" s="18">
        <f t="shared" si="19"/>
        <v>18.418367346938773</v>
      </c>
      <c r="V74" s="15">
        <f t="shared" si="20"/>
        <v>1.0714285714285714</v>
      </c>
      <c r="W74" s="15"/>
      <c r="X74" s="15"/>
      <c r="Y74" s="15">
        <f>VLOOKUP(A:A,[1]TDSheet!$A:$Y,25,0)</f>
        <v>26.4</v>
      </c>
      <c r="Z74" s="15">
        <f>VLOOKUP(A:A,[1]TDSheet!$A:$Z,26,0)</f>
        <v>31.2</v>
      </c>
      <c r="AA74" s="15">
        <f>VLOOKUP(A:A,[1]TDSheet!$A:$AA,27,0)</f>
        <v>23.4</v>
      </c>
      <c r="AB74" s="15">
        <f>VLOOKUP(A:A,[3]TDSheet!$A:$D,4,0)</f>
        <v>42</v>
      </c>
      <c r="AC74" s="22" t="s">
        <v>130</v>
      </c>
      <c r="AD74" s="15" t="e">
        <f>VLOOKUP(A:A,[1]TDSheet!$A:$AD,30,0)</f>
        <v>#N/A</v>
      </c>
      <c r="AE74" s="15">
        <f t="shared" si="21"/>
        <v>24</v>
      </c>
      <c r="AF74" s="15">
        <f t="shared" si="22"/>
        <v>72</v>
      </c>
      <c r="AG74" s="15">
        <f t="shared" si="23"/>
        <v>36</v>
      </c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555</v>
      </c>
      <c r="D75" s="8">
        <v>992</v>
      </c>
      <c r="E75" s="8">
        <v>890</v>
      </c>
      <c r="F75" s="8">
        <v>637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890</v>
      </c>
      <c r="J75" s="15">
        <f t="shared" si="17"/>
        <v>0</v>
      </c>
      <c r="K75" s="15">
        <f>VLOOKUP(A:A,[1]TDSheet!$A:$L,12,0)</f>
        <v>0</v>
      </c>
      <c r="L75" s="15">
        <f>VLOOKUP(A:A,[1]TDSheet!$A:$M,13,0)</f>
        <v>360</v>
      </c>
      <c r="M75" s="15">
        <f>VLOOKUP(A:A,[1]TDSheet!$A:$T,20,0)</f>
        <v>120</v>
      </c>
      <c r="N75" s="15"/>
      <c r="O75" s="15"/>
      <c r="P75" s="15"/>
      <c r="Q75" s="17">
        <v>120</v>
      </c>
      <c r="R75" s="17">
        <v>120</v>
      </c>
      <c r="S75" s="15">
        <f t="shared" si="18"/>
        <v>178</v>
      </c>
      <c r="T75" s="17">
        <v>160</v>
      </c>
      <c r="U75" s="18">
        <f t="shared" si="19"/>
        <v>8.52247191011236</v>
      </c>
      <c r="V75" s="15">
        <f t="shared" si="20"/>
        <v>3.5786516853932584</v>
      </c>
      <c r="W75" s="15"/>
      <c r="X75" s="15"/>
      <c r="Y75" s="15">
        <f>VLOOKUP(A:A,[1]TDSheet!$A:$Y,25,0)</f>
        <v>160.4</v>
      </c>
      <c r="Z75" s="15">
        <f>VLOOKUP(A:A,[1]TDSheet!$A:$Z,26,0)</f>
        <v>160.19999999999999</v>
      </c>
      <c r="AA75" s="15">
        <f>VLOOKUP(A:A,[1]TDSheet!$A:$AA,27,0)</f>
        <v>160</v>
      </c>
      <c r="AB75" s="15">
        <f>VLOOKUP(A:A,[3]TDSheet!$A:$D,4,0)</f>
        <v>254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1"/>
        <v>36</v>
      </c>
      <c r="AF75" s="15">
        <f t="shared" si="22"/>
        <v>36</v>
      </c>
      <c r="AG75" s="15">
        <f t="shared" si="23"/>
        <v>48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371</v>
      </c>
      <c r="D76" s="8">
        <v>2207</v>
      </c>
      <c r="E76" s="8">
        <v>1377</v>
      </c>
      <c r="F76" s="8">
        <v>1173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1402</v>
      </c>
      <c r="J76" s="15">
        <f t="shared" si="17"/>
        <v>-25</v>
      </c>
      <c r="K76" s="15">
        <f>VLOOKUP(A:A,[1]TDSheet!$A:$L,12,0)</f>
        <v>0</v>
      </c>
      <c r="L76" s="15">
        <f>VLOOKUP(A:A,[1]TDSheet!$A:$M,13,0)</f>
        <v>280</v>
      </c>
      <c r="M76" s="15">
        <f>VLOOKUP(A:A,[1]TDSheet!$A:$T,20,0)</f>
        <v>360</v>
      </c>
      <c r="N76" s="15"/>
      <c r="O76" s="15"/>
      <c r="P76" s="15"/>
      <c r="Q76" s="17">
        <v>120</v>
      </c>
      <c r="R76" s="17">
        <v>240</v>
      </c>
      <c r="S76" s="15">
        <f t="shared" si="18"/>
        <v>275.39999999999998</v>
      </c>
      <c r="T76" s="17">
        <v>240</v>
      </c>
      <c r="U76" s="18">
        <f t="shared" si="19"/>
        <v>8.7618010167029787</v>
      </c>
      <c r="V76" s="15">
        <f t="shared" si="20"/>
        <v>4.2592592592592595</v>
      </c>
      <c r="W76" s="15"/>
      <c r="X76" s="15"/>
      <c r="Y76" s="15">
        <f>VLOOKUP(A:A,[1]TDSheet!$A:$Y,25,0)</f>
        <v>258.8</v>
      </c>
      <c r="Z76" s="15">
        <f>VLOOKUP(A:A,[1]TDSheet!$A:$Z,26,0)</f>
        <v>199.2</v>
      </c>
      <c r="AA76" s="15">
        <f>VLOOKUP(A:A,[1]TDSheet!$A:$AA,27,0)</f>
        <v>264</v>
      </c>
      <c r="AB76" s="15">
        <f>VLOOKUP(A:A,[3]TDSheet!$A:$D,4,0)</f>
        <v>223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1"/>
        <v>16.8</v>
      </c>
      <c r="AF76" s="15">
        <f t="shared" si="22"/>
        <v>33.6</v>
      </c>
      <c r="AG76" s="15">
        <f t="shared" si="23"/>
        <v>33.6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54</v>
      </c>
      <c r="D77" s="8">
        <v>12</v>
      </c>
      <c r="E77" s="8">
        <v>53</v>
      </c>
      <c r="F77" s="8">
        <v>1</v>
      </c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66</v>
      </c>
      <c r="J77" s="15">
        <f t="shared" si="17"/>
        <v>-13</v>
      </c>
      <c r="K77" s="15">
        <f>VLOOKUP(A:A,[1]TDSheet!$A:$L,12,0)</f>
        <v>0</v>
      </c>
      <c r="L77" s="15">
        <f>VLOOKUP(A:A,[1]TDSheet!$A:$M,13,0)</f>
        <v>60</v>
      </c>
      <c r="M77" s="15">
        <f>VLOOKUP(A:A,[1]TDSheet!$A:$T,20,0)</f>
        <v>0</v>
      </c>
      <c r="N77" s="15"/>
      <c r="O77" s="15"/>
      <c r="P77" s="15"/>
      <c r="Q77" s="17"/>
      <c r="R77" s="17"/>
      <c r="S77" s="15">
        <f t="shared" si="18"/>
        <v>10.6</v>
      </c>
      <c r="T77" s="17"/>
      <c r="U77" s="18">
        <f t="shared" si="19"/>
        <v>5.7547169811320753</v>
      </c>
      <c r="V77" s="15">
        <f t="shared" si="20"/>
        <v>9.4339622641509441E-2</v>
      </c>
      <c r="W77" s="15"/>
      <c r="X77" s="15"/>
      <c r="Y77" s="15">
        <f>VLOOKUP(A:A,[1]TDSheet!$A:$Y,25,0)</f>
        <v>16.600000000000001</v>
      </c>
      <c r="Z77" s="15">
        <f>VLOOKUP(A:A,[1]TDSheet!$A:$Z,26,0)</f>
        <v>4.5999999999999996</v>
      </c>
      <c r="AA77" s="15">
        <f>VLOOKUP(A:A,[1]TDSheet!$A:$AA,27,0)</f>
        <v>13.4</v>
      </c>
      <c r="AB77" s="15">
        <f>VLOOKUP(A:A,[3]TDSheet!$A:$D,4,0)</f>
        <v>3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21"/>
        <v>0</v>
      </c>
      <c r="AF77" s="15">
        <f t="shared" si="22"/>
        <v>0</v>
      </c>
      <c r="AG77" s="15">
        <f t="shared" si="23"/>
        <v>0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126</v>
      </c>
      <c r="D78" s="8">
        <v>5</v>
      </c>
      <c r="E78" s="8">
        <v>120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159</v>
      </c>
      <c r="J78" s="15">
        <f t="shared" si="17"/>
        <v>-39</v>
      </c>
      <c r="K78" s="15">
        <f>VLOOKUP(A:A,[1]TDSheet!$A:$L,12,0)</f>
        <v>0</v>
      </c>
      <c r="L78" s="15">
        <f>VLOOKUP(A:A,[1]TDSheet!$A:$M,13,0)</f>
        <v>60</v>
      </c>
      <c r="M78" s="15">
        <f>VLOOKUP(A:A,[1]TDSheet!$A:$T,20,0)</f>
        <v>0</v>
      </c>
      <c r="N78" s="15"/>
      <c r="O78" s="15"/>
      <c r="P78" s="15"/>
      <c r="Q78" s="17"/>
      <c r="R78" s="17"/>
      <c r="S78" s="15">
        <f t="shared" si="18"/>
        <v>24</v>
      </c>
      <c r="T78" s="17"/>
      <c r="U78" s="18">
        <f t="shared" si="19"/>
        <v>2.4583333333333335</v>
      </c>
      <c r="V78" s="15">
        <f t="shared" si="20"/>
        <v>-4.1666666666666664E-2</v>
      </c>
      <c r="W78" s="15"/>
      <c r="X78" s="15"/>
      <c r="Y78" s="15">
        <f>VLOOKUP(A:A,[1]TDSheet!$A:$Y,25,0)</f>
        <v>28.4</v>
      </c>
      <c r="Z78" s="15">
        <f>VLOOKUP(A:A,[1]TDSheet!$A:$Z,26,0)</f>
        <v>37.4</v>
      </c>
      <c r="AA78" s="15">
        <f>VLOOKUP(A:A,[1]TDSheet!$A:$AA,27,0)</f>
        <v>36.6</v>
      </c>
      <c r="AB78" s="15">
        <v>0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35</v>
      </c>
      <c r="D79" s="8">
        <v>14</v>
      </c>
      <c r="E79" s="8">
        <v>39</v>
      </c>
      <c r="F79" s="8"/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81</v>
      </c>
      <c r="J79" s="15">
        <f t="shared" si="17"/>
        <v>-42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80</v>
      </c>
      <c r="N79" s="15"/>
      <c r="O79" s="15"/>
      <c r="P79" s="15"/>
      <c r="Q79" s="17"/>
      <c r="R79" s="17">
        <v>60</v>
      </c>
      <c r="S79" s="15">
        <f t="shared" si="18"/>
        <v>7.8</v>
      </c>
      <c r="T79" s="17"/>
      <c r="U79" s="18">
        <f t="shared" si="19"/>
        <v>17.948717948717949</v>
      </c>
      <c r="V79" s="15">
        <f t="shared" si="20"/>
        <v>0</v>
      </c>
      <c r="W79" s="15"/>
      <c r="X79" s="15"/>
      <c r="Y79" s="15">
        <f>VLOOKUP(A:A,[1]TDSheet!$A:$Y,25,0)</f>
        <v>33</v>
      </c>
      <c r="Z79" s="15">
        <f>VLOOKUP(A:A,[1]TDSheet!$A:$Z,26,0)</f>
        <v>15</v>
      </c>
      <c r="AA79" s="15">
        <f>VLOOKUP(A:A,[1]TDSheet!$A:$AA,27,0)</f>
        <v>30.2</v>
      </c>
      <c r="AB79" s="15">
        <f>VLOOKUP(A:A,[3]TDSheet!$A:$D,4,0)</f>
        <v>2</v>
      </c>
      <c r="AC79" s="21" t="str">
        <f>VLOOKUP(A:A,[1]TDSheet!$A:$AC,29,0)</f>
        <v>Витал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5.3999999999999995</v>
      </c>
      <c r="AG79" s="15">
        <f t="shared" si="23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4</v>
      </c>
      <c r="D80" s="8">
        <v>1</v>
      </c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1</v>
      </c>
      <c r="J80" s="15">
        <f t="shared" si="17"/>
        <v>-1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5"/>
      <c r="P80" s="15"/>
      <c r="Q80" s="17"/>
      <c r="R80" s="17"/>
      <c r="S80" s="15">
        <f t="shared" si="18"/>
        <v>0</v>
      </c>
      <c r="T80" s="17"/>
      <c r="U80" s="18" t="e">
        <f t="shared" si="19"/>
        <v>#DIV/0!</v>
      </c>
      <c r="V80" s="15" t="e">
        <f t="shared" si="20"/>
        <v>#DIV/0!</v>
      </c>
      <c r="W80" s="15"/>
      <c r="X80" s="15"/>
      <c r="Y80" s="15">
        <f>VLOOKUP(A:A,[1]TDSheet!$A:$Y,25,0)</f>
        <v>0.4</v>
      </c>
      <c r="Z80" s="15">
        <f>VLOOKUP(A:A,[1]TDSheet!$A:$Z,26,0)</f>
        <v>0</v>
      </c>
      <c r="AA80" s="15">
        <f>VLOOKUP(A:A,[1]TDSheet!$A:$AA,27,0)</f>
        <v>0.6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21"/>
        <v>0</v>
      </c>
      <c r="AF80" s="15">
        <f t="shared" si="22"/>
        <v>0</v>
      </c>
      <c r="AG80" s="15">
        <f t="shared" si="23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/>
      <c r="D81" s="8">
        <v>120</v>
      </c>
      <c r="E81" s="8">
        <v>99</v>
      </c>
      <c r="F81" s="8">
        <v>21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101</v>
      </c>
      <c r="J81" s="15">
        <f t="shared" si="17"/>
        <v>-2</v>
      </c>
      <c r="K81" s="15">
        <f>VLOOKUP(A:A,[1]TDSheet!$A:$L,12,0)</f>
        <v>0</v>
      </c>
      <c r="L81" s="15">
        <f>VLOOKUP(A:A,[1]TDSheet!$A:$M,13,0)</f>
        <v>40</v>
      </c>
      <c r="M81" s="15">
        <f>VLOOKUP(A:A,[1]TDSheet!$A:$T,20,0)</f>
        <v>40</v>
      </c>
      <c r="N81" s="15"/>
      <c r="O81" s="15"/>
      <c r="P81" s="15"/>
      <c r="Q81" s="17">
        <v>40</v>
      </c>
      <c r="R81" s="17">
        <v>120</v>
      </c>
      <c r="S81" s="15">
        <f t="shared" si="18"/>
        <v>19.8</v>
      </c>
      <c r="T81" s="17">
        <v>120</v>
      </c>
      <c r="U81" s="18">
        <f t="shared" si="19"/>
        <v>19.242424242424242</v>
      </c>
      <c r="V81" s="15">
        <f t="shared" si="20"/>
        <v>1.0606060606060606</v>
      </c>
      <c r="W81" s="15"/>
      <c r="X81" s="15"/>
      <c r="Y81" s="15">
        <f>VLOOKUP(A:A,[1]TDSheet!$A:$Y,25,0)</f>
        <v>19</v>
      </c>
      <c r="Z81" s="15">
        <f>VLOOKUP(A:A,[1]TDSheet!$A:$Z,26,0)</f>
        <v>2</v>
      </c>
      <c r="AA81" s="15">
        <f>VLOOKUP(A:A,[1]TDSheet!$A:$AA,27,0)</f>
        <v>0</v>
      </c>
      <c r="AB81" s="15">
        <f>VLOOKUP(A:A,[3]TDSheet!$A:$D,4,0)</f>
        <v>51</v>
      </c>
      <c r="AC81" s="23" t="s">
        <v>130</v>
      </c>
      <c r="AD81" s="15" t="e">
        <f>VLOOKUP(A:A,[1]TDSheet!$A:$AD,30,0)</f>
        <v>#N/A</v>
      </c>
      <c r="AE81" s="15">
        <f t="shared" si="21"/>
        <v>8.8000000000000007</v>
      </c>
      <c r="AF81" s="15">
        <f t="shared" si="22"/>
        <v>26.4</v>
      </c>
      <c r="AG81" s="15">
        <f t="shared" si="23"/>
        <v>26.4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20</v>
      </c>
      <c r="D82" s="8">
        <v>74</v>
      </c>
      <c r="E82" s="8">
        <v>46</v>
      </c>
      <c r="F82" s="8">
        <v>41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59</v>
      </c>
      <c r="J82" s="15">
        <f t="shared" si="17"/>
        <v>-13</v>
      </c>
      <c r="K82" s="15">
        <f>VLOOKUP(A:A,[1]TDSheet!$A:$L,12,0)</f>
        <v>0</v>
      </c>
      <c r="L82" s="15">
        <f>VLOOKUP(A:A,[1]TDSheet!$A:$M,13,0)</f>
        <v>30</v>
      </c>
      <c r="M82" s="15">
        <f>VLOOKUP(A:A,[1]TDSheet!$A:$T,20,0)</f>
        <v>0</v>
      </c>
      <c r="N82" s="15"/>
      <c r="O82" s="15"/>
      <c r="P82" s="15"/>
      <c r="Q82" s="17"/>
      <c r="R82" s="17"/>
      <c r="S82" s="15">
        <f t="shared" si="18"/>
        <v>9.1999999999999993</v>
      </c>
      <c r="T82" s="17"/>
      <c r="U82" s="18">
        <f t="shared" si="19"/>
        <v>7.7173913043478271</v>
      </c>
      <c r="V82" s="15">
        <f t="shared" si="20"/>
        <v>4.4565217391304355</v>
      </c>
      <c r="W82" s="15"/>
      <c r="X82" s="15"/>
      <c r="Y82" s="15">
        <f>VLOOKUP(A:A,[1]TDSheet!$A:$Y,25,0)</f>
        <v>8.8000000000000007</v>
      </c>
      <c r="Z82" s="15">
        <f>VLOOKUP(A:A,[1]TDSheet!$A:$Z,26,0)</f>
        <v>6.4</v>
      </c>
      <c r="AA82" s="15">
        <f>VLOOKUP(A:A,[1]TDSheet!$A:$AA,27,0)</f>
        <v>7.6</v>
      </c>
      <c r="AB82" s="15">
        <f>VLOOKUP(A:A,[3]TDSheet!$A:$D,4,0)</f>
        <v>10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9</v>
      </c>
      <c r="C83" s="8">
        <v>5.5060000000000002</v>
      </c>
      <c r="D83" s="8"/>
      <c r="E83" s="8">
        <v>5.1319999999999997</v>
      </c>
      <c r="F83" s="8">
        <v>0.374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17.811</v>
      </c>
      <c r="J83" s="15">
        <f t="shared" si="17"/>
        <v>-12.679</v>
      </c>
      <c r="K83" s="15">
        <f>VLOOKUP(A:A,[1]TDSheet!$A:$L,12,0)</f>
        <v>0</v>
      </c>
      <c r="L83" s="15">
        <f>VLOOKUP(A:A,[1]TDSheet!$A:$M,13,0)</f>
        <v>20</v>
      </c>
      <c r="M83" s="15">
        <f>VLOOKUP(A:A,[1]TDSheet!$A:$T,20,0)</f>
        <v>0</v>
      </c>
      <c r="N83" s="15"/>
      <c r="O83" s="15"/>
      <c r="P83" s="15"/>
      <c r="Q83" s="17"/>
      <c r="R83" s="17"/>
      <c r="S83" s="15">
        <f t="shared" si="18"/>
        <v>1.0264</v>
      </c>
      <c r="T83" s="17"/>
      <c r="U83" s="18">
        <f t="shared" si="19"/>
        <v>19.84996102883866</v>
      </c>
      <c r="V83" s="15">
        <f t="shared" si="20"/>
        <v>0.36438035853468437</v>
      </c>
      <c r="W83" s="15"/>
      <c r="X83" s="15"/>
      <c r="Y83" s="15">
        <f>VLOOKUP(A:A,[1]TDSheet!$A:$Y,25,0)</f>
        <v>2.9729999999999999</v>
      </c>
      <c r="Z83" s="15">
        <f>VLOOKUP(A:A,[1]TDSheet!$A:$Z,26,0)</f>
        <v>1.6388000000000003</v>
      </c>
      <c r="AA83" s="15">
        <f>VLOOKUP(A:A,[1]TDSheet!$A:$AA,27,0)</f>
        <v>0.4128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5356</v>
      </c>
      <c r="D84" s="8">
        <v>862</v>
      </c>
      <c r="E84" s="8">
        <v>3979</v>
      </c>
      <c r="F84" s="8">
        <v>2198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3990</v>
      </c>
      <c r="J84" s="15">
        <f t="shared" si="17"/>
        <v>-11</v>
      </c>
      <c r="K84" s="15">
        <f>VLOOKUP(A:A,[1]TDSheet!$A:$L,12,0)</f>
        <v>400</v>
      </c>
      <c r="L84" s="15">
        <f>VLOOKUP(A:A,[1]TDSheet!$A:$M,13,0)</f>
        <v>1800</v>
      </c>
      <c r="M84" s="15">
        <f>VLOOKUP(A:A,[1]TDSheet!$A:$T,20,0)</f>
        <v>400</v>
      </c>
      <c r="N84" s="15"/>
      <c r="O84" s="15"/>
      <c r="P84" s="15"/>
      <c r="Q84" s="17">
        <v>600</v>
      </c>
      <c r="R84" s="17">
        <v>600</v>
      </c>
      <c r="S84" s="15">
        <f t="shared" si="18"/>
        <v>795.8</v>
      </c>
      <c r="T84" s="17">
        <v>800</v>
      </c>
      <c r="U84" s="18">
        <f t="shared" si="19"/>
        <v>8.5423473234481033</v>
      </c>
      <c r="V84" s="15">
        <f t="shared" si="20"/>
        <v>2.7620005026388541</v>
      </c>
      <c r="W84" s="15"/>
      <c r="X84" s="15"/>
      <c r="Y84" s="15">
        <f>VLOOKUP(A:A,[1]TDSheet!$A:$Y,25,0)</f>
        <v>1103.8</v>
      </c>
      <c r="Z84" s="15">
        <f>VLOOKUP(A:A,[1]TDSheet!$A:$Z,26,0)</f>
        <v>700.8</v>
      </c>
      <c r="AA84" s="15">
        <f>VLOOKUP(A:A,[1]TDSheet!$A:$AA,27,0)</f>
        <v>655</v>
      </c>
      <c r="AB84" s="15">
        <f>VLOOKUP(A:A,[3]TDSheet!$A:$D,4,0)</f>
        <v>870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1"/>
        <v>210</v>
      </c>
      <c r="AF84" s="15">
        <f t="shared" si="22"/>
        <v>210</v>
      </c>
      <c r="AG84" s="15">
        <f t="shared" si="23"/>
        <v>280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9</v>
      </c>
      <c r="C85" s="8">
        <v>290.63</v>
      </c>
      <c r="D85" s="8">
        <v>685.90899999999999</v>
      </c>
      <c r="E85" s="8">
        <v>575.43799999999999</v>
      </c>
      <c r="F85" s="8">
        <v>270.36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550.29999999999995</v>
      </c>
      <c r="J85" s="15">
        <f t="shared" si="17"/>
        <v>25.138000000000034</v>
      </c>
      <c r="K85" s="15">
        <f>VLOOKUP(A:A,[1]TDSheet!$A:$L,12,0)</f>
        <v>100</v>
      </c>
      <c r="L85" s="15">
        <f>VLOOKUP(A:A,[1]TDSheet!$A:$M,13,0)</f>
        <v>260</v>
      </c>
      <c r="M85" s="15">
        <f>VLOOKUP(A:A,[1]TDSheet!$A:$T,20,0)</f>
        <v>100</v>
      </c>
      <c r="N85" s="15"/>
      <c r="O85" s="15"/>
      <c r="P85" s="15"/>
      <c r="Q85" s="17">
        <v>50</v>
      </c>
      <c r="R85" s="17">
        <v>100</v>
      </c>
      <c r="S85" s="15">
        <f t="shared" si="18"/>
        <v>115.08759999999999</v>
      </c>
      <c r="T85" s="17">
        <v>100</v>
      </c>
      <c r="U85" s="18">
        <f t="shared" si="19"/>
        <v>8.5183807812483714</v>
      </c>
      <c r="V85" s="15">
        <f t="shared" si="20"/>
        <v>2.3491670692585478</v>
      </c>
      <c r="W85" s="15"/>
      <c r="X85" s="15"/>
      <c r="Y85" s="15">
        <f>VLOOKUP(A:A,[1]TDSheet!$A:$Y,25,0)</f>
        <v>107.19179999999999</v>
      </c>
      <c r="Z85" s="15">
        <f>VLOOKUP(A:A,[1]TDSheet!$A:$Z,26,0)</f>
        <v>99.4756</v>
      </c>
      <c r="AA85" s="15">
        <f>VLOOKUP(A:A,[1]TDSheet!$A:$AA,27,0)</f>
        <v>95.807400000000001</v>
      </c>
      <c r="AB85" s="15">
        <f>VLOOKUP(A:A,[3]TDSheet!$A:$D,4,0)</f>
        <v>94.048000000000002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50</v>
      </c>
      <c r="AF85" s="15">
        <f t="shared" si="22"/>
        <v>100</v>
      </c>
      <c r="AG85" s="15">
        <f t="shared" si="23"/>
        <v>100</v>
      </c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2554</v>
      </c>
      <c r="D86" s="8">
        <v>4294</v>
      </c>
      <c r="E86" s="8">
        <v>4250</v>
      </c>
      <c r="F86" s="8">
        <v>2524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4269</v>
      </c>
      <c r="J86" s="15">
        <f t="shared" si="17"/>
        <v>-19</v>
      </c>
      <c r="K86" s="15">
        <f>VLOOKUP(A:A,[1]TDSheet!$A:$L,12,0)</f>
        <v>800</v>
      </c>
      <c r="L86" s="15">
        <f>VLOOKUP(A:A,[1]TDSheet!$A:$M,13,0)</f>
        <v>1600</v>
      </c>
      <c r="M86" s="15">
        <f>VLOOKUP(A:A,[1]TDSheet!$A:$T,20,0)</f>
        <v>400</v>
      </c>
      <c r="N86" s="15"/>
      <c r="O86" s="15"/>
      <c r="P86" s="15"/>
      <c r="Q86" s="17">
        <v>400</v>
      </c>
      <c r="R86" s="17">
        <v>800</v>
      </c>
      <c r="S86" s="15">
        <f t="shared" si="18"/>
        <v>850</v>
      </c>
      <c r="T86" s="17">
        <v>800</v>
      </c>
      <c r="U86" s="18">
        <f t="shared" si="19"/>
        <v>8.6164705882352948</v>
      </c>
      <c r="V86" s="15">
        <f t="shared" si="20"/>
        <v>2.9694117647058822</v>
      </c>
      <c r="W86" s="15"/>
      <c r="X86" s="15"/>
      <c r="Y86" s="15">
        <f>VLOOKUP(A:A,[1]TDSheet!$A:$Y,25,0)</f>
        <v>726.4</v>
      </c>
      <c r="Z86" s="15">
        <f>VLOOKUP(A:A,[1]TDSheet!$A:$Z,26,0)</f>
        <v>754.2</v>
      </c>
      <c r="AA86" s="15">
        <f>VLOOKUP(A:A,[1]TDSheet!$A:$AA,27,0)</f>
        <v>718.8</v>
      </c>
      <c r="AB86" s="15">
        <f>VLOOKUP(A:A,[3]TDSheet!$A:$D,4,0)</f>
        <v>829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140</v>
      </c>
      <c r="AF86" s="15">
        <f t="shared" si="22"/>
        <v>280</v>
      </c>
      <c r="AG86" s="15">
        <f t="shared" si="23"/>
        <v>280</v>
      </c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520</v>
      </c>
      <c r="D87" s="8">
        <v>511</v>
      </c>
      <c r="E87" s="8">
        <v>860</v>
      </c>
      <c r="F87" s="8">
        <v>151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891</v>
      </c>
      <c r="J87" s="15">
        <f t="shared" si="17"/>
        <v>-31</v>
      </c>
      <c r="K87" s="15">
        <f>VLOOKUP(A:A,[1]TDSheet!$A:$L,12,0)</f>
        <v>120</v>
      </c>
      <c r="L87" s="15">
        <f>VLOOKUP(A:A,[1]TDSheet!$A:$M,13,0)</f>
        <v>640</v>
      </c>
      <c r="M87" s="15">
        <f>VLOOKUP(A:A,[1]TDSheet!$A:$T,20,0)</f>
        <v>0</v>
      </c>
      <c r="N87" s="15"/>
      <c r="O87" s="15"/>
      <c r="P87" s="15"/>
      <c r="Q87" s="17">
        <v>240</v>
      </c>
      <c r="R87" s="17">
        <v>360</v>
      </c>
      <c r="S87" s="15">
        <f t="shared" si="18"/>
        <v>172</v>
      </c>
      <c r="T87" s="17">
        <v>240</v>
      </c>
      <c r="U87" s="18">
        <f t="shared" si="19"/>
        <v>10.180232558139535</v>
      </c>
      <c r="V87" s="15">
        <f t="shared" si="20"/>
        <v>0.87790697674418605</v>
      </c>
      <c r="W87" s="15"/>
      <c r="X87" s="15"/>
      <c r="Y87" s="15">
        <f>VLOOKUP(A:A,[1]TDSheet!$A:$Y,25,0)</f>
        <v>129.6</v>
      </c>
      <c r="Z87" s="15">
        <f>VLOOKUP(A:A,[1]TDSheet!$A:$Z,26,0)</f>
        <v>126.6</v>
      </c>
      <c r="AA87" s="15">
        <f>VLOOKUP(A:A,[1]TDSheet!$A:$AA,27,0)</f>
        <v>113.8</v>
      </c>
      <c r="AB87" s="15">
        <f>VLOOKUP(A:A,[3]TDSheet!$A:$D,4,0)</f>
        <v>197</v>
      </c>
      <c r="AC87" s="22" t="s">
        <v>130</v>
      </c>
      <c r="AD87" s="15" t="e">
        <f>VLOOKUP(A:A,[1]TDSheet!$A:$AD,30,0)</f>
        <v>#N/A</v>
      </c>
      <c r="AE87" s="15">
        <f t="shared" si="21"/>
        <v>72</v>
      </c>
      <c r="AF87" s="15">
        <f t="shared" si="22"/>
        <v>108</v>
      </c>
      <c r="AG87" s="15">
        <f t="shared" si="23"/>
        <v>72</v>
      </c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2</v>
      </c>
      <c r="D88" s="8">
        <v>40</v>
      </c>
      <c r="E88" s="8">
        <v>0</v>
      </c>
      <c r="F88" s="8">
        <v>42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1</v>
      </c>
      <c r="J88" s="15">
        <f t="shared" si="17"/>
        <v>-1</v>
      </c>
      <c r="K88" s="15">
        <f>VLOOKUP(A:A,[1]TDSheet!$A:$L,12,0)</f>
        <v>0</v>
      </c>
      <c r="L88" s="15">
        <f>VLOOKUP(A:A,[1]TDSheet!$A:$M,13,0)</f>
        <v>40</v>
      </c>
      <c r="M88" s="15">
        <f>VLOOKUP(A:A,[1]TDSheet!$A:$T,20,0)</f>
        <v>0</v>
      </c>
      <c r="N88" s="15"/>
      <c r="O88" s="15"/>
      <c r="P88" s="15"/>
      <c r="Q88" s="17">
        <v>200</v>
      </c>
      <c r="R88" s="17"/>
      <c r="S88" s="15">
        <f t="shared" si="18"/>
        <v>0</v>
      </c>
      <c r="T88" s="17">
        <v>200</v>
      </c>
      <c r="U88" s="18" t="e">
        <f t="shared" si="19"/>
        <v>#DIV/0!</v>
      </c>
      <c r="V88" s="15" t="e">
        <f t="shared" si="20"/>
        <v>#DIV/0!</v>
      </c>
      <c r="W88" s="15"/>
      <c r="X88" s="15"/>
      <c r="Y88" s="15">
        <f>VLOOKUP(A:A,[1]TDSheet!$A:$Y,25,0)</f>
        <v>0.6</v>
      </c>
      <c r="Z88" s="15">
        <f>VLOOKUP(A:A,[1]TDSheet!$A:$Z,26,0)</f>
        <v>0</v>
      </c>
      <c r="AA88" s="15">
        <f>VLOOKUP(A:A,[1]TDSheet!$A:$AA,27,0)</f>
        <v>0</v>
      </c>
      <c r="AB88" s="15">
        <v>0</v>
      </c>
      <c r="AC88" s="15" t="str">
        <f>VLOOKUP(A:A,[1]TDSheet!$A:$AC,29,0)</f>
        <v>Вит</v>
      </c>
      <c r="AD88" s="15" t="e">
        <f>VLOOKUP(A:A,[1]TDSheet!$A:$AD,30,0)</f>
        <v>#N/A</v>
      </c>
      <c r="AE88" s="15">
        <f t="shared" si="21"/>
        <v>36</v>
      </c>
      <c r="AF88" s="15">
        <f t="shared" si="22"/>
        <v>0</v>
      </c>
      <c r="AG88" s="15">
        <f t="shared" si="23"/>
        <v>36</v>
      </c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/>
      <c r="D89" s="8">
        <v>120</v>
      </c>
      <c r="E89" s="8">
        <v>31</v>
      </c>
      <c r="F89" s="8">
        <v>89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35</v>
      </c>
      <c r="J89" s="15">
        <f t="shared" si="17"/>
        <v>-4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5"/>
      <c r="Q89" s="17">
        <v>200</v>
      </c>
      <c r="R89" s="17"/>
      <c r="S89" s="15">
        <f t="shared" si="18"/>
        <v>6.2</v>
      </c>
      <c r="T89" s="17">
        <v>200</v>
      </c>
      <c r="U89" s="18">
        <f t="shared" si="19"/>
        <v>78.870967741935488</v>
      </c>
      <c r="V89" s="15">
        <f t="shared" si="20"/>
        <v>14.354838709677418</v>
      </c>
      <c r="W89" s="15"/>
      <c r="X89" s="15"/>
      <c r="Y89" s="15">
        <f>VLOOKUP(A:A,[1]TDSheet!$A:$Y,25,0)</f>
        <v>0</v>
      </c>
      <c r="Z89" s="15">
        <f>VLOOKUP(A:A,[1]TDSheet!$A:$Z,26,0)</f>
        <v>0.8</v>
      </c>
      <c r="AA89" s="15">
        <f>VLOOKUP(A:A,[1]TDSheet!$A:$AA,27,0)</f>
        <v>15.6</v>
      </c>
      <c r="AB89" s="15">
        <f>VLOOKUP(A:A,[3]TDSheet!$A:$D,4,0)</f>
        <v>13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1"/>
        <v>36</v>
      </c>
      <c r="AF89" s="15">
        <f t="shared" si="22"/>
        <v>0</v>
      </c>
      <c r="AG89" s="15">
        <f t="shared" si="23"/>
        <v>36</v>
      </c>
      <c r="AH89" s="15"/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1600</v>
      </c>
      <c r="D90" s="8">
        <v>767</v>
      </c>
      <c r="E90" s="8">
        <v>1584</v>
      </c>
      <c r="F90" s="8">
        <v>779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1571</v>
      </c>
      <c r="J90" s="15">
        <f t="shared" si="17"/>
        <v>13</v>
      </c>
      <c r="K90" s="15">
        <f>VLOOKUP(A:A,[1]TDSheet!$A:$L,12,0)</f>
        <v>200</v>
      </c>
      <c r="L90" s="15">
        <f>VLOOKUP(A:A,[1]TDSheet!$A:$M,13,0)</f>
        <v>800</v>
      </c>
      <c r="M90" s="15">
        <f>VLOOKUP(A:A,[1]TDSheet!$A:$T,20,0)</f>
        <v>120</v>
      </c>
      <c r="N90" s="15"/>
      <c r="O90" s="15"/>
      <c r="P90" s="15"/>
      <c r="Q90" s="17">
        <v>240</v>
      </c>
      <c r="R90" s="17">
        <v>240</v>
      </c>
      <c r="S90" s="15">
        <f t="shared" si="18"/>
        <v>316.8</v>
      </c>
      <c r="T90" s="17">
        <v>240</v>
      </c>
      <c r="U90" s="18">
        <f t="shared" si="19"/>
        <v>8.267045454545455</v>
      </c>
      <c r="V90" s="15">
        <f t="shared" si="20"/>
        <v>2.4589646464646462</v>
      </c>
      <c r="W90" s="15"/>
      <c r="X90" s="15"/>
      <c r="Y90" s="15">
        <f>VLOOKUP(A:A,[1]TDSheet!$A:$Y,25,0)</f>
        <v>317.60000000000002</v>
      </c>
      <c r="Z90" s="15">
        <f>VLOOKUP(A:A,[1]TDSheet!$A:$Z,26,0)</f>
        <v>332.2</v>
      </c>
      <c r="AA90" s="15">
        <f>VLOOKUP(A:A,[1]TDSheet!$A:$AA,27,0)</f>
        <v>251.2</v>
      </c>
      <c r="AB90" s="15">
        <f>VLOOKUP(A:A,[3]TDSheet!$A:$D,4,0)</f>
        <v>379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1"/>
        <v>72</v>
      </c>
      <c r="AF90" s="15">
        <f t="shared" si="22"/>
        <v>72</v>
      </c>
      <c r="AG90" s="15">
        <f t="shared" si="23"/>
        <v>72</v>
      </c>
      <c r="AH90" s="15"/>
      <c r="AI90" s="15"/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1256</v>
      </c>
      <c r="D91" s="8">
        <v>2955</v>
      </c>
      <c r="E91" s="8">
        <v>1773</v>
      </c>
      <c r="F91" s="8">
        <v>1332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1800</v>
      </c>
      <c r="J91" s="15">
        <f t="shared" si="17"/>
        <v>-27</v>
      </c>
      <c r="K91" s="15">
        <f>VLOOKUP(A:A,[1]TDSheet!$A:$L,12,0)</f>
        <v>0</v>
      </c>
      <c r="L91" s="15">
        <f>VLOOKUP(A:A,[1]TDSheet!$A:$M,13,0)</f>
        <v>600</v>
      </c>
      <c r="M91" s="15">
        <f>VLOOKUP(A:A,[1]TDSheet!$A:$T,20,0)</f>
        <v>200</v>
      </c>
      <c r="N91" s="15"/>
      <c r="O91" s="15"/>
      <c r="P91" s="15"/>
      <c r="Q91" s="17">
        <v>480</v>
      </c>
      <c r="R91" s="17">
        <v>400</v>
      </c>
      <c r="S91" s="15">
        <f t="shared" si="18"/>
        <v>354.6</v>
      </c>
      <c r="T91" s="17"/>
      <c r="U91" s="18">
        <f t="shared" si="19"/>
        <v>8.4940778341793557</v>
      </c>
      <c r="V91" s="15">
        <f t="shared" si="20"/>
        <v>3.7563451776649743</v>
      </c>
      <c r="W91" s="15"/>
      <c r="X91" s="15"/>
      <c r="Y91" s="15">
        <f>VLOOKUP(A:A,[1]TDSheet!$A:$Y,25,0)</f>
        <v>373</v>
      </c>
      <c r="Z91" s="15">
        <f>VLOOKUP(A:A,[1]TDSheet!$A:$Z,26,0)</f>
        <v>340.8</v>
      </c>
      <c r="AA91" s="15">
        <f>VLOOKUP(A:A,[1]TDSheet!$A:$AA,27,0)</f>
        <v>327</v>
      </c>
      <c r="AB91" s="15">
        <f>VLOOKUP(A:A,[3]TDSheet!$A:$D,4,0)</f>
        <v>315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134.4</v>
      </c>
      <c r="AF91" s="15">
        <f t="shared" si="22"/>
        <v>112.00000000000001</v>
      </c>
      <c r="AG91" s="15">
        <f t="shared" si="23"/>
        <v>0</v>
      </c>
      <c r="AH91" s="15"/>
      <c r="AI91" s="15"/>
      <c r="AJ91" s="15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33</v>
      </c>
      <c r="D92" s="8">
        <v>41</v>
      </c>
      <c r="E92" s="8">
        <v>60</v>
      </c>
      <c r="F92" s="8">
        <v>13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62</v>
      </c>
      <c r="J92" s="15">
        <f t="shared" si="17"/>
        <v>-2</v>
      </c>
      <c r="K92" s="15">
        <f>VLOOKUP(A:A,[1]TDSheet!$A:$L,12,0)</f>
        <v>0</v>
      </c>
      <c r="L92" s="15">
        <f>VLOOKUP(A:A,[1]TDSheet!$A:$M,13,0)</f>
        <v>40</v>
      </c>
      <c r="M92" s="15">
        <f>VLOOKUP(A:A,[1]TDSheet!$A:$T,20,0)</f>
        <v>40</v>
      </c>
      <c r="N92" s="15"/>
      <c r="O92" s="15"/>
      <c r="P92" s="15"/>
      <c r="Q92" s="17"/>
      <c r="R92" s="17"/>
      <c r="S92" s="15">
        <f t="shared" si="18"/>
        <v>12</v>
      </c>
      <c r="T92" s="17"/>
      <c r="U92" s="18">
        <f t="shared" si="19"/>
        <v>7.75</v>
      </c>
      <c r="V92" s="15">
        <f t="shared" si="20"/>
        <v>1.0833333333333333</v>
      </c>
      <c r="W92" s="15"/>
      <c r="X92" s="15"/>
      <c r="Y92" s="15">
        <f>VLOOKUP(A:A,[1]TDSheet!$A:$Y,25,0)</f>
        <v>9.4</v>
      </c>
      <c r="Z92" s="15">
        <f>VLOOKUP(A:A,[1]TDSheet!$A:$Z,26,0)</f>
        <v>8.8000000000000007</v>
      </c>
      <c r="AA92" s="15">
        <f>VLOOKUP(A:A,[1]TDSheet!$A:$AA,27,0)</f>
        <v>8.4</v>
      </c>
      <c r="AB92" s="15">
        <f>VLOOKUP(A:A,[3]TDSheet!$A:$D,4,0)</f>
        <v>12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2582</v>
      </c>
      <c r="D93" s="8">
        <v>5106</v>
      </c>
      <c r="E93" s="8">
        <v>3933</v>
      </c>
      <c r="F93" s="8">
        <v>2571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3919</v>
      </c>
      <c r="J93" s="15">
        <f t="shared" si="17"/>
        <v>14</v>
      </c>
      <c r="K93" s="15">
        <f>VLOOKUP(A:A,[1]TDSheet!$A:$L,12,0)</f>
        <v>400</v>
      </c>
      <c r="L93" s="15">
        <f>VLOOKUP(A:A,[1]TDSheet!$A:$M,13,0)</f>
        <v>1600</v>
      </c>
      <c r="M93" s="15">
        <f>VLOOKUP(A:A,[1]TDSheet!$A:$T,20,0)</f>
        <v>400</v>
      </c>
      <c r="N93" s="15"/>
      <c r="O93" s="15"/>
      <c r="P93" s="15"/>
      <c r="Q93" s="17">
        <v>120</v>
      </c>
      <c r="R93" s="17">
        <v>800</v>
      </c>
      <c r="S93" s="15">
        <f t="shared" si="18"/>
        <v>786.6</v>
      </c>
      <c r="T93" s="17">
        <v>800</v>
      </c>
      <c r="U93" s="18">
        <f t="shared" si="19"/>
        <v>8.5062293414696164</v>
      </c>
      <c r="V93" s="15">
        <f t="shared" si="20"/>
        <v>3.2684973302822273</v>
      </c>
      <c r="W93" s="15"/>
      <c r="X93" s="15"/>
      <c r="Y93" s="15">
        <f>VLOOKUP(A:A,[1]TDSheet!$A:$Y,25,0)</f>
        <v>632.79999999999995</v>
      </c>
      <c r="Z93" s="15">
        <f>VLOOKUP(A:A,[1]TDSheet!$A:$Z,26,0)</f>
        <v>694</v>
      </c>
      <c r="AA93" s="15">
        <f>VLOOKUP(A:A,[1]TDSheet!$A:$AA,27,0)</f>
        <v>685.4</v>
      </c>
      <c r="AB93" s="15">
        <f>VLOOKUP(A:A,[3]TDSheet!$A:$D,4,0)</f>
        <v>910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33.6</v>
      </c>
      <c r="AF93" s="15">
        <f t="shared" si="22"/>
        <v>224.00000000000003</v>
      </c>
      <c r="AG93" s="15">
        <f t="shared" si="23"/>
        <v>224.00000000000003</v>
      </c>
      <c r="AH93" s="15"/>
      <c r="AI93" s="15"/>
      <c r="AJ93" s="15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320</v>
      </c>
      <c r="D94" s="8">
        <v>1938</v>
      </c>
      <c r="E94" s="8">
        <v>1120</v>
      </c>
      <c r="F94" s="8">
        <v>768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1128</v>
      </c>
      <c r="J94" s="15">
        <f t="shared" si="17"/>
        <v>-8</v>
      </c>
      <c r="K94" s="15">
        <f>VLOOKUP(A:A,[1]TDSheet!$A:$L,12,0)</f>
        <v>120</v>
      </c>
      <c r="L94" s="15">
        <f>VLOOKUP(A:A,[1]TDSheet!$A:$M,13,0)</f>
        <v>280</v>
      </c>
      <c r="M94" s="15">
        <f>VLOOKUP(A:A,[1]TDSheet!$A:$T,20,0)</f>
        <v>200</v>
      </c>
      <c r="N94" s="15"/>
      <c r="O94" s="15"/>
      <c r="P94" s="15"/>
      <c r="Q94" s="17">
        <v>120</v>
      </c>
      <c r="R94" s="17">
        <v>160</v>
      </c>
      <c r="S94" s="15">
        <f t="shared" si="18"/>
        <v>224</v>
      </c>
      <c r="T94" s="17">
        <v>200</v>
      </c>
      <c r="U94" s="18">
        <f t="shared" si="19"/>
        <v>8.25</v>
      </c>
      <c r="V94" s="15">
        <f t="shared" si="20"/>
        <v>3.4285714285714284</v>
      </c>
      <c r="W94" s="15"/>
      <c r="X94" s="15"/>
      <c r="Y94" s="15">
        <f>VLOOKUP(A:A,[1]TDSheet!$A:$Y,25,0)</f>
        <v>152.6</v>
      </c>
      <c r="Z94" s="15">
        <f>VLOOKUP(A:A,[1]TDSheet!$A:$Z,26,0)</f>
        <v>161.4</v>
      </c>
      <c r="AA94" s="15">
        <f>VLOOKUP(A:A,[1]TDSheet!$A:$AA,27,0)</f>
        <v>206.4</v>
      </c>
      <c r="AB94" s="15">
        <f>VLOOKUP(A:A,[3]TDSheet!$A:$D,4,0)</f>
        <v>223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21"/>
        <v>33.6</v>
      </c>
      <c r="AF94" s="15">
        <f t="shared" si="22"/>
        <v>44.800000000000004</v>
      </c>
      <c r="AG94" s="15">
        <f t="shared" si="23"/>
        <v>56.000000000000007</v>
      </c>
      <c r="AH94" s="15"/>
      <c r="AI94" s="15"/>
      <c r="AJ94" s="15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61</v>
      </c>
      <c r="D95" s="8">
        <v>209</v>
      </c>
      <c r="E95" s="8">
        <v>148</v>
      </c>
      <c r="F95" s="8">
        <v>119</v>
      </c>
      <c r="G95" s="1">
        <f>VLOOKUP(A:A,[1]TDSheet!$A:$G,7,0)</f>
        <v>0.4</v>
      </c>
      <c r="H95" s="1" t="e">
        <f>VLOOKUP(A:A,[1]TDSheet!$A:$H,8,0)</f>
        <v>#N/A</v>
      </c>
      <c r="I95" s="15">
        <f>VLOOKUP(A:A,[2]TDSheet!$A:$F,6,0)</f>
        <v>156</v>
      </c>
      <c r="J95" s="15">
        <f t="shared" si="17"/>
        <v>-8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80</v>
      </c>
      <c r="N95" s="15"/>
      <c r="O95" s="15"/>
      <c r="P95" s="15"/>
      <c r="Q95" s="17"/>
      <c r="R95" s="17">
        <v>40</v>
      </c>
      <c r="S95" s="15">
        <f t="shared" si="18"/>
        <v>29.6</v>
      </c>
      <c r="T95" s="17"/>
      <c r="U95" s="18">
        <f t="shared" si="19"/>
        <v>8.0743243243243246</v>
      </c>
      <c r="V95" s="15">
        <f t="shared" si="20"/>
        <v>4.0202702702702702</v>
      </c>
      <c r="W95" s="15"/>
      <c r="X95" s="15"/>
      <c r="Y95" s="15">
        <f>VLOOKUP(A:A,[1]TDSheet!$A:$Y,25,0)</f>
        <v>26.8</v>
      </c>
      <c r="Z95" s="15">
        <f>VLOOKUP(A:A,[1]TDSheet!$A:$Z,26,0)</f>
        <v>20.399999999999999</v>
      </c>
      <c r="AA95" s="15">
        <f>VLOOKUP(A:A,[1]TDSheet!$A:$AA,27,0)</f>
        <v>26</v>
      </c>
      <c r="AB95" s="15">
        <f>VLOOKUP(A:A,[3]TDSheet!$A:$D,4,0)</f>
        <v>25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1"/>
        <v>0</v>
      </c>
      <c r="AF95" s="15">
        <f t="shared" si="22"/>
        <v>16</v>
      </c>
      <c r="AG95" s="15">
        <f t="shared" si="23"/>
        <v>0</v>
      </c>
      <c r="AH95" s="15"/>
      <c r="AI95" s="15"/>
      <c r="AJ95" s="15"/>
    </row>
    <row r="96" spans="1:36" s="1" customFormat="1" ht="11.1" customHeight="1" outlineLevel="1" x14ac:dyDescent="0.2">
      <c r="A96" s="7" t="s">
        <v>101</v>
      </c>
      <c r="B96" s="7" t="s">
        <v>8</v>
      </c>
      <c r="C96" s="8">
        <v>16</v>
      </c>
      <c r="D96" s="8">
        <v>1</v>
      </c>
      <c r="E96" s="8">
        <v>17</v>
      </c>
      <c r="F96" s="8"/>
      <c r="G96" s="1">
        <f>VLOOKUP(A:A,[1]TDSheet!$A:$G,7,0)</f>
        <v>0.3</v>
      </c>
      <c r="H96" s="1" t="e">
        <f>VLOOKUP(A:A,[1]TDSheet!$A:$H,8,0)</f>
        <v>#N/A</v>
      </c>
      <c r="I96" s="15">
        <f>VLOOKUP(A:A,[2]TDSheet!$A:$F,6,0)</f>
        <v>27</v>
      </c>
      <c r="J96" s="15">
        <f t="shared" si="17"/>
        <v>-10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5"/>
      <c r="Q96" s="17"/>
      <c r="R96" s="17"/>
      <c r="S96" s="15">
        <f t="shared" si="18"/>
        <v>3.4</v>
      </c>
      <c r="T96" s="17"/>
      <c r="U96" s="18">
        <f t="shared" si="19"/>
        <v>0</v>
      </c>
      <c r="V96" s="15">
        <f t="shared" si="20"/>
        <v>0</v>
      </c>
      <c r="W96" s="15"/>
      <c r="X96" s="15"/>
      <c r="Y96" s="15">
        <f>VLOOKUP(A:A,[1]TDSheet!$A:$Y,25,0)</f>
        <v>31.4</v>
      </c>
      <c r="Z96" s="15">
        <f>VLOOKUP(A:A,[1]TDSheet!$A:$Z,26,0)</f>
        <v>23</v>
      </c>
      <c r="AA96" s="15">
        <f>VLOOKUP(A:A,[1]TDSheet!$A:$AA,27,0)</f>
        <v>3</v>
      </c>
      <c r="AB96" s="15">
        <v>0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98</v>
      </c>
      <c r="B97" s="7" t="s">
        <v>8</v>
      </c>
      <c r="C97" s="8">
        <v>56</v>
      </c>
      <c r="D97" s="8">
        <v>319</v>
      </c>
      <c r="E97" s="8">
        <v>282</v>
      </c>
      <c r="F97" s="8">
        <v>80</v>
      </c>
      <c r="G97" s="1">
        <f>VLOOKUP(A:A,[1]TDSheet!$A:$G,7,0)</f>
        <v>0.33</v>
      </c>
      <c r="H97" s="1">
        <f>VLOOKUP(A:A,[1]TDSheet!$A:$H,8,0)</f>
        <v>30</v>
      </c>
      <c r="I97" s="15">
        <f>VLOOKUP(A:A,[2]TDSheet!$A:$F,6,0)</f>
        <v>302</v>
      </c>
      <c r="J97" s="15">
        <f t="shared" si="17"/>
        <v>-20</v>
      </c>
      <c r="K97" s="15">
        <f>VLOOKUP(A:A,[1]TDSheet!$A:$L,12,0)</f>
        <v>30</v>
      </c>
      <c r="L97" s="15">
        <f>VLOOKUP(A:A,[1]TDSheet!$A:$M,13,0)</f>
        <v>60</v>
      </c>
      <c r="M97" s="15">
        <f>VLOOKUP(A:A,[1]TDSheet!$A:$T,20,0)</f>
        <v>120</v>
      </c>
      <c r="N97" s="15"/>
      <c r="O97" s="15"/>
      <c r="P97" s="15"/>
      <c r="Q97" s="17">
        <v>60</v>
      </c>
      <c r="R97" s="17">
        <v>60</v>
      </c>
      <c r="S97" s="15">
        <f t="shared" si="18"/>
        <v>56.4</v>
      </c>
      <c r="T97" s="17">
        <v>60</v>
      </c>
      <c r="U97" s="18">
        <f t="shared" si="19"/>
        <v>8.3333333333333339</v>
      </c>
      <c r="V97" s="15">
        <f t="shared" si="20"/>
        <v>1.4184397163120568</v>
      </c>
      <c r="W97" s="15"/>
      <c r="X97" s="15"/>
      <c r="Y97" s="15">
        <f>VLOOKUP(A:A,[1]TDSheet!$A:$Y,25,0)</f>
        <v>30.4</v>
      </c>
      <c r="Z97" s="15">
        <f>VLOOKUP(A:A,[1]TDSheet!$A:$Z,26,0)</f>
        <v>35</v>
      </c>
      <c r="AA97" s="15">
        <f>VLOOKUP(A:A,[1]TDSheet!$A:$AA,27,0)</f>
        <v>40.4</v>
      </c>
      <c r="AB97" s="15">
        <f>VLOOKUP(A:A,[3]TDSheet!$A:$D,4,0)</f>
        <v>43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1"/>
        <v>19.8</v>
      </c>
      <c r="AF97" s="15">
        <f t="shared" si="22"/>
        <v>19.8</v>
      </c>
      <c r="AG97" s="15">
        <f t="shared" si="23"/>
        <v>19.8</v>
      </c>
      <c r="AH97" s="15"/>
      <c r="AI97" s="15"/>
      <c r="AJ97" s="15"/>
    </row>
    <row r="98" spans="1:36" s="1" customFormat="1" ht="11.1" customHeight="1" outlineLevel="1" x14ac:dyDescent="0.2">
      <c r="A98" s="7" t="s">
        <v>102</v>
      </c>
      <c r="B98" s="7" t="s">
        <v>8</v>
      </c>
      <c r="C98" s="8">
        <v>286</v>
      </c>
      <c r="D98" s="8"/>
      <c r="E98" s="20">
        <v>83</v>
      </c>
      <c r="F98" s="20">
        <v>203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83</v>
      </c>
      <c r="J98" s="15">
        <f t="shared" si="17"/>
        <v>0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VLOOKUP(A:A,[1]TDSheet!$A:$T,20,0)</f>
        <v>0</v>
      </c>
      <c r="N98" s="15"/>
      <c r="O98" s="15"/>
      <c r="P98" s="15"/>
      <c r="Q98" s="17"/>
      <c r="R98" s="17"/>
      <c r="S98" s="15">
        <f t="shared" si="18"/>
        <v>16.600000000000001</v>
      </c>
      <c r="T98" s="17"/>
      <c r="U98" s="18">
        <f t="shared" si="19"/>
        <v>12.228915662650602</v>
      </c>
      <c r="V98" s="15">
        <f t="shared" si="20"/>
        <v>12.228915662650602</v>
      </c>
      <c r="W98" s="15"/>
      <c r="X98" s="15"/>
      <c r="Y98" s="15">
        <f>VLOOKUP(A:A,[1]TDSheet!$A:$Y,25,0)</f>
        <v>15.6</v>
      </c>
      <c r="Z98" s="15">
        <f>VLOOKUP(A:A,[1]TDSheet!$A:$Z,26,0)</f>
        <v>14.6</v>
      </c>
      <c r="AA98" s="15">
        <f>VLOOKUP(A:A,[1]TDSheet!$A:$AA,27,0)</f>
        <v>16.2</v>
      </c>
      <c r="AB98" s="15">
        <f>VLOOKUP(A:A,[3]TDSheet!$A:$D,4,0)</f>
        <v>15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0</v>
      </c>
      <c r="AG98" s="15">
        <f t="shared" si="23"/>
        <v>0</v>
      </c>
      <c r="AH98" s="15"/>
      <c r="AI98" s="15"/>
      <c r="AJ98" s="15"/>
    </row>
    <row r="99" spans="1:36" s="1" customFormat="1" ht="11.1" customHeight="1" outlineLevel="1" x14ac:dyDescent="0.2">
      <c r="A99" s="7" t="s">
        <v>103</v>
      </c>
      <c r="B99" s="7" t="s">
        <v>9</v>
      </c>
      <c r="C99" s="8">
        <v>46.732999999999997</v>
      </c>
      <c r="D99" s="8"/>
      <c r="E99" s="20">
        <v>32.171999999999997</v>
      </c>
      <c r="F99" s="20">
        <v>14.561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30</v>
      </c>
      <c r="J99" s="15">
        <f t="shared" si="17"/>
        <v>2.171999999999997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VLOOKUP(A:A,[1]TDSheet!$A:$T,20,0)</f>
        <v>0</v>
      </c>
      <c r="N99" s="15"/>
      <c r="O99" s="15"/>
      <c r="P99" s="15"/>
      <c r="Q99" s="17"/>
      <c r="R99" s="17"/>
      <c r="S99" s="15">
        <f t="shared" si="18"/>
        <v>6.4343999999999992</v>
      </c>
      <c r="T99" s="17"/>
      <c r="U99" s="18">
        <f t="shared" si="19"/>
        <v>2.2629926644286962</v>
      </c>
      <c r="V99" s="15">
        <f t="shared" si="20"/>
        <v>2.2629926644286962</v>
      </c>
      <c r="W99" s="15"/>
      <c r="X99" s="15"/>
      <c r="Y99" s="15">
        <f>VLOOKUP(A:A,[1]TDSheet!$A:$Y,25,0)</f>
        <v>11.8048</v>
      </c>
      <c r="Z99" s="15">
        <f>VLOOKUP(A:A,[1]TDSheet!$A:$Z,26,0)</f>
        <v>5.4752000000000001</v>
      </c>
      <c r="AA99" s="15">
        <f>VLOOKUP(A:A,[1]TDSheet!$A:$AA,27,0)</f>
        <v>5.4771999999999998</v>
      </c>
      <c r="AB99" s="15">
        <f>VLOOKUP(A:A,[3]TDSheet!$A:$D,4,0)</f>
        <v>8.8230000000000004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1"/>
        <v>0</v>
      </c>
      <c r="AF99" s="15">
        <f t="shared" si="22"/>
        <v>0</v>
      </c>
      <c r="AG99" s="15">
        <f t="shared" si="23"/>
        <v>0</v>
      </c>
      <c r="AH99" s="15"/>
      <c r="AI99" s="15"/>
      <c r="AJ99" s="15"/>
    </row>
    <row r="100" spans="1:36" s="1" customFormat="1" ht="11.1" customHeight="1" outlineLevel="1" x14ac:dyDescent="0.2">
      <c r="A100" s="7" t="s">
        <v>104</v>
      </c>
      <c r="B100" s="7" t="s">
        <v>9</v>
      </c>
      <c r="C100" s="8">
        <v>402.37299999999999</v>
      </c>
      <c r="D100" s="8">
        <v>792.428</v>
      </c>
      <c r="E100" s="20">
        <v>447.45299999999997</v>
      </c>
      <c r="F100" s="20">
        <v>654.91999999999996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427</v>
      </c>
      <c r="J100" s="15">
        <f t="shared" si="17"/>
        <v>20.452999999999975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VLOOKUP(A:A,[1]TDSheet!$A:$T,20,0)</f>
        <v>0</v>
      </c>
      <c r="N100" s="15"/>
      <c r="O100" s="15"/>
      <c r="P100" s="15"/>
      <c r="Q100" s="17"/>
      <c r="R100" s="17"/>
      <c r="S100" s="15">
        <f t="shared" si="18"/>
        <v>89.490600000000001</v>
      </c>
      <c r="T100" s="17"/>
      <c r="U100" s="18">
        <f t="shared" si="19"/>
        <v>7.3183105264687009</v>
      </c>
      <c r="V100" s="15">
        <f t="shared" si="20"/>
        <v>7.3183105264687009</v>
      </c>
      <c r="W100" s="15"/>
      <c r="X100" s="15"/>
      <c r="Y100" s="15">
        <f>VLOOKUP(A:A,[1]TDSheet!$A:$Y,25,0)</f>
        <v>71.650400000000005</v>
      </c>
      <c r="Z100" s="15">
        <f>VLOOKUP(A:A,[1]TDSheet!$A:$Z,26,0)</f>
        <v>90.184600000000003</v>
      </c>
      <c r="AA100" s="15">
        <f>VLOOKUP(A:A,[1]TDSheet!$A:$AA,27,0)</f>
        <v>55.161800000000007</v>
      </c>
      <c r="AB100" s="15">
        <f>VLOOKUP(A:A,[3]TDSheet!$A:$D,4,0)</f>
        <v>18.559000000000001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99</v>
      </c>
      <c r="B101" s="7" t="s">
        <v>8</v>
      </c>
      <c r="C101" s="8">
        <v>640</v>
      </c>
      <c r="D101" s="8">
        <v>8</v>
      </c>
      <c r="E101" s="20">
        <v>264</v>
      </c>
      <c r="F101" s="20">
        <v>382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274</v>
      </c>
      <c r="J101" s="15">
        <f t="shared" si="17"/>
        <v>-10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0</v>
      </c>
      <c r="N101" s="15"/>
      <c r="O101" s="15"/>
      <c r="P101" s="15"/>
      <c r="Q101" s="17"/>
      <c r="R101" s="17"/>
      <c r="S101" s="15">
        <f t="shared" si="18"/>
        <v>52.8</v>
      </c>
      <c r="T101" s="17"/>
      <c r="U101" s="18">
        <f t="shared" si="19"/>
        <v>7.2348484848484853</v>
      </c>
      <c r="V101" s="15">
        <f t="shared" si="20"/>
        <v>7.2348484848484853</v>
      </c>
      <c r="W101" s="15"/>
      <c r="X101" s="15"/>
      <c r="Y101" s="15">
        <f>VLOOKUP(A:A,[1]TDSheet!$A:$Y,25,0)</f>
        <v>56.4</v>
      </c>
      <c r="Z101" s="15">
        <f>VLOOKUP(A:A,[1]TDSheet!$A:$Z,26,0)</f>
        <v>54.4</v>
      </c>
      <c r="AA101" s="15">
        <f>VLOOKUP(A:A,[1]TDSheet!$A:$AA,27,0)</f>
        <v>58.8</v>
      </c>
      <c r="AB101" s="15">
        <f>VLOOKUP(A:A,[3]TDSheet!$A:$D,4,0)</f>
        <v>45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21"/>
        <v>0</v>
      </c>
      <c r="AF101" s="15">
        <f t="shared" si="22"/>
        <v>0</v>
      </c>
      <c r="AG101" s="15">
        <f t="shared" si="23"/>
        <v>0</v>
      </c>
      <c r="AH101" s="15"/>
      <c r="AI101" s="15"/>
      <c r="AJ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2025-07-11T12:49:28Z</dcterms:modified>
</cp:coreProperties>
</file>