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42F31CA-1B6F-4583-BB68-AB03E07257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09" i="1" l="1"/>
  <c r="Z216" i="1"/>
  <c r="Z8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Z353" i="1"/>
  <c r="F515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83" i="1" l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Z227" i="1"/>
  <c r="Z167" i="1"/>
  <c r="Z122" i="1"/>
  <c r="Z510" i="1" s="1"/>
  <c r="Y505" i="1"/>
  <c r="Y508" i="1" l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<sst xmlns="http://schemas.openxmlformats.org/spreadsheetml/2006/main" count="2261" uniqueCount="811">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</sst>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200</v>
      </c>
      <c r="Y42" s="56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63.888888888888886</v>
      </c>
      <c r="Y44" s="565">
        <f>IFERROR(Y41/H41,"0")+IFERROR(Y42/H42,"0")+IFERROR(Y43/H43,"0")</f>
        <v>64</v>
      </c>
      <c r="Z44" s="565">
        <f>IFERROR(IF(Z41="",0,Z41),"0")+IFERROR(IF(Z42="",0,Z42),"0")+IFERROR(IF(Z43="",0,Z43),"0")</f>
        <v>0.71672000000000002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350</v>
      </c>
      <c r="Y45" s="565">
        <f>IFERROR(SUM(Y41:Y43),"0")</f>
        <v>351.20000000000005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300</v>
      </c>
      <c r="Y53" s="56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450</v>
      </c>
      <c r="Y57" s="56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127.77777777777777</v>
      </c>
      <c r="Y58" s="565">
        <f>IFERROR(Y52/H52,"0")+IFERROR(Y53/H53,"0")+IFERROR(Y54/H54,"0")+IFERROR(Y55/H55,"0")+IFERROR(Y56/H56,"0")+IFERROR(Y57/H57,"0")</f>
        <v>128</v>
      </c>
      <c r="Z58" s="565">
        <f>IFERROR(IF(Z52="",0,Z52),"0")+IFERROR(IF(Z53="",0,Z53),"0")+IFERROR(IF(Z54="",0,Z54),"0")+IFERROR(IF(Z55="",0,Z55),"0")+IFERROR(IF(Z56="",0,Z56),"0")+IFERROR(IF(Z57="",0,Z57),"0")</f>
        <v>1.43344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750</v>
      </c>
      <c r="Y59" s="565">
        <f>IFERROR(SUM(Y52:Y57),"0")</f>
        <v>752.40000000000009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90</v>
      </c>
      <c r="Y61" s="56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360</v>
      </c>
      <c r="Y64" s="564">
        <f>IFERROR(IF(X64="",0,CEILING((X64/$H64),1)*$H64),"")</f>
        <v>361.8</v>
      </c>
      <c r="Z64" s="36">
        <f>IFERROR(IF(Y64=0,"",ROUNDUP(Y64/H64,0)*0.00651),"")</f>
        <v>0.87234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383.99999999999994</v>
      </c>
      <c r="BN64" s="64">
        <f>IFERROR(Y64*I64/H64,"0")</f>
        <v>385.91999999999996</v>
      </c>
      <c r="BO64" s="64">
        <f>IFERROR(1/J64*(X64/H64),"0")</f>
        <v>0.73260073260073255</v>
      </c>
      <c r="BP64" s="64">
        <f>IFERROR(1/J64*(Y64/H64),"0")</f>
        <v>0.73626373626373631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141.66666666666666</v>
      </c>
      <c r="Y65" s="565">
        <f>IFERROR(Y61/H61,"0")+IFERROR(Y62/H62,"0")+IFERROR(Y63/H63,"0")+IFERROR(Y64/H64,"0")</f>
        <v>143</v>
      </c>
      <c r="Z65" s="565">
        <f>IFERROR(IF(Z61="",0,Z61),"0")+IFERROR(IF(Z62="",0,Z62),"0")+IFERROR(IF(Z63="",0,Z63),"0")+IFERROR(IF(Z64="",0,Z64),"0")</f>
        <v>1.0431600000000001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450</v>
      </c>
      <c r="Y66" s="565">
        <f>IFERROR(SUM(Y61:Y64),"0")</f>
        <v>459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70</v>
      </c>
      <c r="Y83" s="564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8.9743589743589745</v>
      </c>
      <c r="Y85" s="565">
        <f>IFERROR(Y83/H83,"0")+IFERROR(Y84/H84,"0")</f>
        <v>9</v>
      </c>
      <c r="Z85" s="565">
        <f>IFERROR(IF(Z83="",0,Z83),"0")+IFERROR(IF(Z84="",0,Z84),"0")</f>
        <v>0.17082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70</v>
      </c>
      <c r="Y86" s="565">
        <f>IFERROR(SUM(Y83:Y84),"0")</f>
        <v>70.2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540</v>
      </c>
      <c r="Y91" s="564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138.51851851851853</v>
      </c>
      <c r="Y92" s="565">
        <f>IFERROR(Y89/H89,"0")+IFERROR(Y90/H90,"0")+IFERROR(Y91/H91,"0")</f>
        <v>139</v>
      </c>
      <c r="Z92" s="565">
        <f>IFERROR(IF(Z89="",0,Z89),"0")+IFERROR(IF(Z90="",0,Z90),"0")+IFERROR(IF(Z91="",0,Z91),"0")</f>
        <v>1.44302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740</v>
      </c>
      <c r="Y93" s="565">
        <f>IFERROR(SUM(Y89:Y91),"0")</f>
        <v>745.2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675</v>
      </c>
      <c r="Y99" s="564">
        <f t="shared" si="16"/>
        <v>675</v>
      </c>
      <c r="Z99" s="36">
        <f>IFERROR(IF(Y99=0,"",ROUNDUP(Y99/H99,0)*0.00651),"")</f>
        <v>1.6274999999999999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737.99999999999989</v>
      </c>
      <c r="BN99" s="64">
        <f t="shared" si="18"/>
        <v>737.99999999999989</v>
      </c>
      <c r="BO99" s="64">
        <f t="shared" si="19"/>
        <v>1.3736263736263736</v>
      </c>
      <c r="BP99" s="64">
        <f t="shared" si="20"/>
        <v>1.3736263736263736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274.69135802469134</v>
      </c>
      <c r="Y101" s="565">
        <f>IFERROR(Y95/H95,"0")+IFERROR(Y96/H96,"0")+IFERROR(Y97/H97,"0")+IFERROR(Y98/H98,"0")+IFERROR(Y99/H99,"0")+IFERROR(Y100/H100,"0")</f>
        <v>275</v>
      </c>
      <c r="Z101" s="565">
        <f>IFERROR(IF(Z95="",0,Z95),"0")+IFERROR(IF(Z96="",0,Z96),"0")+IFERROR(IF(Z97="",0,Z97),"0")+IFERROR(IF(Z98="",0,Z98),"0")+IFERROR(IF(Z99="",0,Z99),"0")+IFERROR(IF(Z100="",0,Z100),"0")</f>
        <v>2.1019999999999999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875</v>
      </c>
      <c r="Y102" s="565">
        <f>IFERROR(SUM(Y95:Y100),"0")</f>
        <v>877.5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100</v>
      </c>
      <c r="Y105" s="56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810</v>
      </c>
      <c r="Y107" s="564">
        <f>IFERROR(IF(X107="",0,CEILING((X107/$H107),1)*$H107),"")</f>
        <v>810</v>
      </c>
      <c r="Z107" s="36">
        <f>IFERROR(IF(Y107=0,"",ROUNDUP(Y107/H107,0)*0.00902),"")</f>
        <v>1.6236000000000002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847.8</v>
      </c>
      <c r="BN107" s="64">
        <f>IFERROR(Y107*I107/H107,"0")</f>
        <v>847.8</v>
      </c>
      <c r="BO107" s="64">
        <f>IFERROR(1/J107*(X107/H107),"0")</f>
        <v>1.3636363636363638</v>
      </c>
      <c r="BP107" s="64">
        <f>IFERROR(1/J107*(Y107/H107),"0")</f>
        <v>1.3636363636363638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189.25925925925927</v>
      </c>
      <c r="Y109" s="565">
        <f>IFERROR(Y105/H105,"0")+IFERROR(Y106/H106,"0")+IFERROR(Y107/H107,"0")+IFERROR(Y108/H108,"0")</f>
        <v>190</v>
      </c>
      <c r="Z109" s="565">
        <f>IFERROR(IF(Z105="",0,Z105),"0")+IFERROR(IF(Z106="",0,Z106),"0")+IFERROR(IF(Z107="",0,Z107),"0")+IFERROR(IF(Z108="",0,Z108),"0")</f>
        <v>1.8134000000000001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910</v>
      </c>
      <c r="Y110" s="565">
        <f>IFERROR(SUM(Y105:Y108),"0")</f>
        <v>918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1000</v>
      </c>
      <c r="Y118" s="564">
        <f>IFERROR(IF(X118="",0,CEILING((X118/$H118),1)*$H118),"")</f>
        <v>1004.4</v>
      </c>
      <c r="Z118" s="36">
        <f>IFERROR(IF(Y118=0,"",ROUNDUP(Y118/H118,0)*0.01898),"")</f>
        <v>2.3535200000000001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1063.3333333333335</v>
      </c>
      <c r="BN118" s="64">
        <f>IFERROR(Y118*I118/H118,"0")</f>
        <v>1068.0119999999999</v>
      </c>
      <c r="BO118" s="64">
        <f>IFERROR(1/J118*(X118/H118),"0")</f>
        <v>1.9290123456790125</v>
      </c>
      <c r="BP118" s="64">
        <f>IFERROR(1/J118*(Y118/H118),"0")</f>
        <v>1.9375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675</v>
      </c>
      <c r="Y120" s="564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66</v>
      </c>
      <c r="Y121" s="564">
        <f>IFERROR(IF(X121="",0,CEILING((X121/$H121),1)*$H121),"")</f>
        <v>66.600000000000009</v>
      </c>
      <c r="Z121" s="36">
        <f>IFERROR(IF(Y121=0,"",ROUNDUP(Y121/H121,0)*0.00651),"")</f>
        <v>0.24087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72.600000000000009</v>
      </c>
      <c r="BN121" s="64">
        <f>IFERROR(Y121*I121/H121,"0")</f>
        <v>73.260000000000005</v>
      </c>
      <c r="BO121" s="64">
        <f>IFERROR(1/J121*(X121/H121),"0")</f>
        <v>0.20146520146520147</v>
      </c>
      <c r="BP121" s="64">
        <f>IFERROR(1/J121*(Y121/H121),"0")</f>
        <v>0.20329670329670335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410.12345679012344</v>
      </c>
      <c r="Y122" s="565">
        <f>IFERROR(Y118/H118,"0")+IFERROR(Y119/H119,"0")+IFERROR(Y120/H120,"0")+IFERROR(Y121/H121,"0")</f>
        <v>411</v>
      </c>
      <c r="Z122" s="565">
        <f>IFERROR(IF(Z118="",0,Z118),"0")+IFERROR(IF(Z119="",0,Z119),"0")+IFERROR(IF(Z120="",0,Z120),"0")+IFERROR(IF(Z121="",0,Z121),"0")</f>
        <v>4.2218900000000001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1741</v>
      </c>
      <c r="Y123" s="565">
        <f>IFERROR(SUM(Y118:Y121),"0")</f>
        <v>1746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33</v>
      </c>
      <c r="Y126" s="564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16.666666666666668</v>
      </c>
      <c r="Y127" s="565">
        <f>IFERROR(Y125/H125,"0")+IFERROR(Y126/H126,"0")</f>
        <v>17</v>
      </c>
      <c r="Z127" s="565">
        <f>IFERROR(IF(Z125="",0,Z125),"0")+IFERROR(IF(Z126="",0,Z126),"0")</f>
        <v>0.11067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33</v>
      </c>
      <c r="Y128" s="565">
        <f>IFERROR(SUM(Y125:Y126),"0")</f>
        <v>33.659999999999997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28</v>
      </c>
      <c r="Y132" s="56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10</v>
      </c>
      <c r="Y133" s="565">
        <f>IFERROR(Y131/H131,"0")+IFERROR(Y132/H132,"0")</f>
        <v>10</v>
      </c>
      <c r="Z133" s="565">
        <f>IFERROR(IF(Z131="",0,Z131),"0")+IFERROR(IF(Z132="",0,Z132),"0")</f>
        <v>6.5100000000000005E-2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28</v>
      </c>
      <c r="Y134" s="565">
        <f>IFERROR(SUM(Y131:Y132),"0")</f>
        <v>28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49.5</v>
      </c>
      <c r="Y137" s="564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18.75</v>
      </c>
      <c r="Y138" s="565">
        <f>IFERROR(Y136/H136,"0")+IFERROR(Y137/H137,"0")</f>
        <v>19</v>
      </c>
      <c r="Z138" s="565">
        <f>IFERROR(IF(Z136="",0,Z136),"0")+IFERROR(IF(Z137="",0,Z137),"0")</f>
        <v>0.12369000000000001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49.5</v>
      </c>
      <c r="Y139" s="565">
        <f>IFERROR(SUM(Y136:Y137),"0")</f>
        <v>50.160000000000004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80</v>
      </c>
      <c r="Y158" s="564">
        <f t="shared" ref="Y158:Y166" si="21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85.142857142857125</v>
      </c>
      <c r="BN158" s="64">
        <f t="shared" ref="BN158:BN166" si="23">IFERROR(Y158*I158/H158,"0")</f>
        <v>89.399999999999991</v>
      </c>
      <c r="BO158" s="64">
        <f t="shared" ref="BO158:BO166" si="24">IFERROR(1/J158*(X158/H158),"0")</f>
        <v>0.14430014430014429</v>
      </c>
      <c r="BP158" s="64">
        <f t="shared" ref="BP158:BP166" si="25">IFERROR(1/J158*(Y158/H158),"0")</f>
        <v>0.15151515151515152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30</v>
      </c>
      <c r="Y159" s="564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122.5</v>
      </c>
      <c r="Y162" s="564">
        <f t="shared" si="21"/>
        <v>123.9</v>
      </c>
      <c r="Z162" s="36">
        <f>IFERROR(IF(Y162=0,"",ROUNDUP(Y162/H162,0)*0.00502),"")</f>
        <v>0.29618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130.08333333333334</v>
      </c>
      <c r="BN162" s="64">
        <f t="shared" si="23"/>
        <v>131.57</v>
      </c>
      <c r="BO162" s="64">
        <f t="shared" si="24"/>
        <v>0.2492877492877493</v>
      </c>
      <c r="BP162" s="64">
        <f t="shared" si="25"/>
        <v>0.25213675213675218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245.23809523809524</v>
      </c>
      <c r="Y167" s="565">
        <f>IFERROR(Y158/H158,"0")+IFERROR(Y159/H159,"0")+IFERROR(Y160/H160,"0")+IFERROR(Y161/H161,"0")+IFERROR(Y162/H162,"0")+IFERROR(Y163/H163,"0")+IFERROR(Y164/H164,"0")+IFERROR(Y165/H165,"0")+IFERROR(Y166/H166,"0")</f>
        <v>249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1.5059800000000001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645</v>
      </c>
      <c r="Y168" s="565">
        <f>IFERROR(SUM(Y158:Y166),"0")</f>
        <v>657.3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2.1</v>
      </c>
      <c r="Y170" s="564">
        <f>IFERROR(IF(X170="",0,CEILING((X170/$H170),1)*$H170),"")</f>
        <v>2.52</v>
      </c>
      <c r="Z170" s="36">
        <f>IFERROR(IF(Y170=0,"",ROUNDUP(Y170/H170,0)*0.0059),"")</f>
        <v>1.18E-2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2.4166666666666665</v>
      </c>
      <c r="BN170" s="64">
        <f>IFERROR(Y170*I170/H170,"0")</f>
        <v>2.9</v>
      </c>
      <c r="BO170" s="64">
        <f>IFERROR(1/J170*(X170/H170),"0")</f>
        <v>7.716049382716049E-3</v>
      </c>
      <c r="BP170" s="64">
        <f>IFERROR(1/J170*(Y170/H170),"0")</f>
        <v>9.2592592592592587E-3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1.6666666666666667</v>
      </c>
      <c r="Y173" s="565">
        <f>IFERROR(Y170/H170,"0")+IFERROR(Y171/H171,"0")+IFERROR(Y172/H172,"0")</f>
        <v>2</v>
      </c>
      <c r="Z173" s="565">
        <f>IFERROR(IF(Z170="",0,Z170),"0")+IFERROR(IF(Z171="",0,Z171),"0")+IFERROR(IF(Z172="",0,Z172),"0")</f>
        <v>1.18E-2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2.1</v>
      </c>
      <c r="Y174" s="565">
        <f>IFERROR(SUM(Y170:Y172),"0")</f>
        <v>2.52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3.5</v>
      </c>
      <c r="Y176" s="56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2.7777777777777777</v>
      </c>
      <c r="Y177" s="565">
        <f>IFERROR(Y176/H176,"0")</f>
        <v>3</v>
      </c>
      <c r="Z177" s="565">
        <f>IFERROR(IF(Z176="",0,Z176),"0")</f>
        <v>1.77E-2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3.5</v>
      </c>
      <c r="Y178" s="565">
        <f>IFERROR(SUM(Y176:Y176),"0")</f>
        <v>3.7800000000000002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250</v>
      </c>
      <c r="Y191" s="564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240</v>
      </c>
      <c r="Y193" s="564">
        <f t="shared" si="26"/>
        <v>243.00000000000003</v>
      </c>
      <c r="Z193" s="36">
        <f>IFERROR(IF(Y193=0,"",ROUNDUP(Y193/H193,0)*0.00902),"")</f>
        <v>0.40590000000000004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249.33333333333334</v>
      </c>
      <c r="BN193" s="64">
        <f t="shared" si="28"/>
        <v>252.45000000000002</v>
      </c>
      <c r="BO193" s="64">
        <f t="shared" si="29"/>
        <v>0.33670033670033672</v>
      </c>
      <c r="BP193" s="64">
        <f t="shared" si="30"/>
        <v>0.34090909090909094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80</v>
      </c>
      <c r="Y194" s="564">
        <f t="shared" si="26"/>
        <v>81</v>
      </c>
      <c r="Z194" s="36">
        <f>IFERROR(IF(Y194=0,"",ROUNDUP(Y194/H194,0)*0.00902),"")</f>
        <v>0.1353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83.111111111111114</v>
      </c>
      <c r="BN194" s="64">
        <f t="shared" si="28"/>
        <v>84.15</v>
      </c>
      <c r="BO194" s="64">
        <f t="shared" si="29"/>
        <v>0.11223344556677889</v>
      </c>
      <c r="BP194" s="64">
        <f t="shared" si="30"/>
        <v>0.11363636363636363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105</v>
      </c>
      <c r="Y195" s="564">
        <f t="shared" si="26"/>
        <v>106.2</v>
      </c>
      <c r="Z195" s="36">
        <f>IFERROR(IF(Y195=0,"",ROUNDUP(Y195/H195,0)*0.00502),"")</f>
        <v>0.29618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112.58333333333333</v>
      </c>
      <c r="BN195" s="64">
        <f t="shared" si="28"/>
        <v>113.87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36</v>
      </c>
      <c r="Y196" s="564">
        <f t="shared" si="26"/>
        <v>36</v>
      </c>
      <c r="Z196" s="36">
        <f>IFERROR(IF(Y196=0,"",ROUNDUP(Y196/H196,0)*0.00502),"")</f>
        <v>0.1004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37.999999999999993</v>
      </c>
      <c r="BN196" s="64">
        <f t="shared" si="28"/>
        <v>37.999999999999993</v>
      </c>
      <c r="BO196" s="64">
        <f t="shared" si="29"/>
        <v>8.5470085470085472E-2</v>
      </c>
      <c r="BP196" s="64">
        <f t="shared" si="30"/>
        <v>8.5470085470085472E-2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15</v>
      </c>
      <c r="Y197" s="564">
        <f t="shared" si="26"/>
        <v>16.2</v>
      </c>
      <c r="Z197" s="36">
        <f>IFERROR(IF(Y197=0,"",ROUNDUP(Y197/H197,0)*0.00502),"")</f>
        <v>4.5179999999999998E-2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15.833333333333332</v>
      </c>
      <c r="BN197" s="64">
        <f t="shared" si="28"/>
        <v>17.099999999999998</v>
      </c>
      <c r="BO197" s="64">
        <f t="shared" si="29"/>
        <v>3.561253561253562E-2</v>
      </c>
      <c r="BP197" s="64">
        <f t="shared" si="30"/>
        <v>3.8461538461538464E-2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15</v>
      </c>
      <c r="Y198" s="564">
        <f t="shared" si="26"/>
        <v>16.2</v>
      </c>
      <c r="Z198" s="36">
        <f>IFERROR(IF(Y198=0,"",ROUNDUP(Y198/H198,0)*0.00502),"")</f>
        <v>4.5179999999999998E-2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15.833333333333332</v>
      </c>
      <c r="BN198" s="64">
        <f t="shared" si="28"/>
        <v>17.099999999999998</v>
      </c>
      <c r="BO198" s="64">
        <f t="shared" si="29"/>
        <v>3.561253561253562E-2</v>
      </c>
      <c r="BP198" s="64">
        <f t="shared" si="30"/>
        <v>3.8461538461538464E-2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209.81481481481484</v>
      </c>
      <c r="Y199" s="565">
        <f>IFERROR(Y191/H191,"0")+IFERROR(Y192/H192,"0")+IFERROR(Y193/H193,"0")+IFERROR(Y194/H194,"0")+IFERROR(Y195/H195,"0")+IFERROR(Y196/H196,"0")+IFERROR(Y197/H197,"0")+IFERROR(Y198/H198,"0")</f>
        <v>214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1.5422800000000003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791</v>
      </c>
      <c r="Y200" s="565">
        <f>IFERROR(SUM(Y191:Y198),"0")</f>
        <v>806.4000000000002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320</v>
      </c>
      <c r="Y205" s="564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160</v>
      </c>
      <c r="Y207" s="564">
        <f t="shared" si="31"/>
        <v>160.79999999999998</v>
      </c>
      <c r="Z207" s="36">
        <f t="shared" si="36"/>
        <v>0.43617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176.80000000000004</v>
      </c>
      <c r="BN207" s="64">
        <f t="shared" si="33"/>
        <v>177.684</v>
      </c>
      <c r="BO207" s="64">
        <f t="shared" si="34"/>
        <v>0.36630036630036633</v>
      </c>
      <c r="BP207" s="64">
        <f t="shared" si="35"/>
        <v>0.36813186813186816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140</v>
      </c>
      <c r="Y209" s="564">
        <f t="shared" si="31"/>
        <v>141.6</v>
      </c>
      <c r="Z209" s="36">
        <f t="shared" si="36"/>
        <v>0.38408999999999999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154.70000000000002</v>
      </c>
      <c r="BN209" s="64">
        <f t="shared" si="33"/>
        <v>156.46800000000002</v>
      </c>
      <c r="BO209" s="64">
        <f t="shared" si="34"/>
        <v>0.32051282051282054</v>
      </c>
      <c r="BP209" s="64">
        <f t="shared" si="35"/>
        <v>0.32417582417582419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120</v>
      </c>
      <c r="Y210" s="564">
        <f t="shared" si="31"/>
        <v>120</v>
      </c>
      <c r="Z210" s="36">
        <f t="shared" si="36"/>
        <v>0.32550000000000001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132.9</v>
      </c>
      <c r="BN210" s="64">
        <f t="shared" si="33"/>
        <v>132.9</v>
      </c>
      <c r="BO210" s="64">
        <f t="shared" si="34"/>
        <v>0.27472527472527475</v>
      </c>
      <c r="BP210" s="64">
        <f t="shared" si="35"/>
        <v>0.27472527472527475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342.81609195402297</v>
      </c>
      <c r="Y211" s="565">
        <f>IFERROR(Y202/H202,"0")+IFERROR(Y203/H203,"0")+IFERROR(Y204/H204,"0")+IFERROR(Y205/H205,"0")+IFERROR(Y206/H206,"0")+IFERROR(Y207/H207,"0")+IFERROR(Y208/H208,"0")+IFERROR(Y209/H209,"0")+IFERROR(Y210/H210,"0")</f>
        <v>345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2.6823999999999999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1040</v>
      </c>
      <c r="Y212" s="565">
        <f>IFERROR(SUM(Y202:Y210),"0")</f>
        <v>1048.5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24</v>
      </c>
      <c r="Y215" s="56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10</v>
      </c>
      <c r="Y216" s="565">
        <f>IFERROR(Y214/H214,"0")+IFERROR(Y215/H215,"0")</f>
        <v>10</v>
      </c>
      <c r="Z216" s="565">
        <f>IFERROR(IF(Z214="",0,Z214),"0")+IFERROR(IF(Z215="",0,Z215),"0")</f>
        <v>6.5100000000000005E-2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24</v>
      </c>
      <c r="Y217" s="565">
        <f>IFERROR(SUM(Y214:Y215),"0")</f>
        <v>24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100</v>
      </c>
      <c r="Y222" s="564">
        <f t="shared" si="37"/>
        <v>104.39999999999999</v>
      </c>
      <c r="Z222" s="36">
        <f>IFERROR(IF(Y222=0,"",ROUNDUP(Y222/H222,0)*0.01898),"")</f>
        <v>0.17082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103.75</v>
      </c>
      <c r="BN222" s="64">
        <f t="shared" si="39"/>
        <v>108.315</v>
      </c>
      <c r="BO222" s="64">
        <f t="shared" si="40"/>
        <v>0.13469827586206898</v>
      </c>
      <c r="BP222" s="64">
        <f t="shared" si="41"/>
        <v>0.140625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60</v>
      </c>
      <c r="Y226" s="564">
        <f t="shared" si="37"/>
        <v>60</v>
      </c>
      <c r="Z226" s="36">
        <f>IFERROR(IF(Y226=0,"",ROUNDUP(Y226/H226,0)*0.00902),"")</f>
        <v>0.1353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63.15</v>
      </c>
      <c r="BN226" s="64">
        <f t="shared" si="39"/>
        <v>63.15</v>
      </c>
      <c r="BO226" s="64">
        <f t="shared" si="40"/>
        <v>0.11363636363636365</v>
      </c>
      <c r="BP226" s="64">
        <f t="shared" si="41"/>
        <v>0.11363636363636365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33.620689655172413</v>
      </c>
      <c r="Y227" s="565">
        <f>IFERROR(Y220/H220,"0")+IFERROR(Y221/H221,"0")+IFERROR(Y222/H222,"0")+IFERROR(Y223/H223,"0")+IFERROR(Y224/H224,"0")+IFERROR(Y225/H225,"0")+IFERROR(Y226/H226,"0")</f>
        <v>34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0.39632000000000001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200</v>
      </c>
      <c r="Y228" s="565">
        <f>IFERROR(SUM(Y220:Y226),"0")</f>
        <v>204.39999999999998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80</v>
      </c>
      <c r="Y267" s="564">
        <f>IFERROR(IF(X267="",0,CEILING((X267/$H267),1)*$H267),"")</f>
        <v>81.599999999999994</v>
      </c>
      <c r="Z267" s="36">
        <f>IFERROR(IF(Y267=0,"",ROUNDUP(Y267/H267,0)*0.00651),"")</f>
        <v>0.22134000000000001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86</v>
      </c>
      <c r="BN267" s="64">
        <f>IFERROR(Y267*I267/H267,"0")</f>
        <v>87.72</v>
      </c>
      <c r="BO267" s="64">
        <f>IFERROR(1/J267*(X267/H267),"0")</f>
        <v>0.18315018315018317</v>
      </c>
      <c r="BP267" s="64">
        <f>IFERROR(1/J267*(Y267/H267),"0")</f>
        <v>0.18681318681318682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33.333333333333336</v>
      </c>
      <c r="Y268" s="565">
        <f>IFERROR(Y265/H265,"0")+IFERROR(Y266/H266,"0")+IFERROR(Y267/H267,"0")</f>
        <v>34</v>
      </c>
      <c r="Z268" s="565">
        <f>IFERROR(IF(Z265="",0,Z265),"0")+IFERROR(IF(Z266="",0,Z266),"0")+IFERROR(IF(Z267="",0,Z267),"0")</f>
        <v>0.22134000000000001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80</v>
      </c>
      <c r="Y269" s="565">
        <f>IFERROR(SUM(Y265:Y267),"0")</f>
        <v>81.599999999999994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105</v>
      </c>
      <c r="Y299" s="564">
        <f t="shared" si="47"/>
        <v>105</v>
      </c>
      <c r="Z299" s="36">
        <f>IFERROR(IF(Y299=0,"",ROUNDUP(Y299/H299,0)*0.00502),"")</f>
        <v>0.251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110.00000000000001</v>
      </c>
      <c r="BN299" s="64">
        <f t="shared" si="49"/>
        <v>110.00000000000001</v>
      </c>
      <c r="BO299" s="64">
        <f t="shared" si="50"/>
        <v>0.21367521367521369</v>
      </c>
      <c r="BP299" s="64">
        <f t="shared" si="51"/>
        <v>0.21367521367521369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58.333333333333336</v>
      </c>
      <c r="Y302" s="565">
        <f>IFERROR(Y295/H295,"0")+IFERROR(Y296/H296,"0")+IFERROR(Y297/H297,"0")+IFERROR(Y298/H298,"0")+IFERROR(Y299/H299,"0")+IFERROR(Y300/H300,"0")+IFERROR(Y301/H301,"0")</f>
        <v>59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0.30959000000000003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120</v>
      </c>
      <c r="Y303" s="565">
        <f>IFERROR(SUM(Y295:Y301),"0")</f>
        <v>121.2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60</v>
      </c>
      <c r="Y313" s="564">
        <f>IFERROR(IF(X313="",0,CEILING((X313/$H313),1)*$H313),"")</f>
        <v>67.2</v>
      </c>
      <c r="Z313" s="36">
        <f>IFERROR(IF(Y313=0,"",ROUNDUP(Y313/H313,0)*0.01898),"")</f>
        <v>0.15184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63.707142857142856</v>
      </c>
      <c r="BN313" s="64">
        <f>IFERROR(Y313*I313/H313,"0")</f>
        <v>71.352000000000004</v>
      </c>
      <c r="BO313" s="64">
        <f>IFERROR(1/J313*(X313/H313),"0")</f>
        <v>0.11160714285714285</v>
      </c>
      <c r="BP313" s="64">
        <f>IFERROR(1/J313*(Y313/H313),"0")</f>
        <v>0.125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100</v>
      </c>
      <c r="Y314" s="56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40</v>
      </c>
      <c r="Y315" s="564">
        <f>IFERROR(IF(X315="",0,CEILING((X315/$H315),1)*$H315),"")</f>
        <v>42</v>
      </c>
      <c r="Z315" s="36">
        <f>IFERROR(IF(Y315=0,"",ROUNDUP(Y315/H315,0)*0.01898),"")</f>
        <v>9.4899999999999998E-2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42.471428571428568</v>
      </c>
      <c r="BN315" s="64">
        <f>IFERROR(Y315*I315/H315,"0")</f>
        <v>44.594999999999999</v>
      </c>
      <c r="BO315" s="64">
        <f>IFERROR(1/J315*(X315/H315),"0")</f>
        <v>7.4404761904761904E-2</v>
      </c>
      <c r="BP315" s="64">
        <f>IFERROR(1/J315*(Y315/H315),"0")</f>
        <v>7.8125E-2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24.725274725274726</v>
      </c>
      <c r="Y316" s="565">
        <f>IFERROR(Y313/H313,"0")+IFERROR(Y314/H314,"0")+IFERROR(Y315/H315,"0")</f>
        <v>26</v>
      </c>
      <c r="Z316" s="565">
        <f>IFERROR(IF(Z313="",0,Z313),"0")+IFERROR(IF(Z314="",0,Z314),"0")+IFERROR(IF(Z315="",0,Z315),"0")</f>
        <v>0.49348000000000003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200</v>
      </c>
      <c r="Y317" s="565">
        <f>IFERROR(SUM(Y313:Y315),"0")</f>
        <v>210.6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50</v>
      </c>
      <c r="Y328" s="564">
        <f>IFERROR(IF(X328="",0,CEILING((X328/$H328),1)*$H328),"")</f>
        <v>50</v>
      </c>
      <c r="Z328" s="36">
        <f>IFERROR(IF(Y328=0,"",ROUNDUP(Y328/H328,0)*0.00474),"")</f>
        <v>0.11850000000000001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56.000000000000007</v>
      </c>
      <c r="BN328" s="64">
        <f>IFERROR(Y328*I328/H328,"0")</f>
        <v>56.000000000000007</v>
      </c>
      <c r="BO328" s="64">
        <f>IFERROR(1/J328*(X328/H328),"0")</f>
        <v>0.10504201680672269</v>
      </c>
      <c r="BP328" s="64">
        <f>IFERROR(1/J328*(Y328/H328),"0")</f>
        <v>0.10504201680672269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25</v>
      </c>
      <c r="Y329" s="565">
        <f>IFERROR(Y326/H326,"0")+IFERROR(Y327/H327,"0")+IFERROR(Y328/H328,"0")</f>
        <v>25</v>
      </c>
      <c r="Z329" s="565">
        <f>IFERROR(IF(Z326="",0,Z326),"0")+IFERROR(IF(Z327="",0,Z327),"0")+IFERROR(IF(Z328="",0,Z328),"0")</f>
        <v>0.11850000000000001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50</v>
      </c>
      <c r="Y330" s="565">
        <f>IFERROR(SUM(Y326:Y328),"0")</f>
        <v>50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1085</v>
      </c>
      <c r="Y334" s="564">
        <f>IFERROR(IF(X334="",0,CEILING((X334/$H334),1)*$H334),"")</f>
        <v>1085.7</v>
      </c>
      <c r="Z334" s="36">
        <f>IFERROR(IF(Y334=0,"",ROUNDUP(Y334/H334,0)*0.00651),"")</f>
        <v>3.3656700000000002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1215.2</v>
      </c>
      <c r="BN334" s="64">
        <f>IFERROR(Y334*I334/H334,"0")</f>
        <v>1215.9839999999999</v>
      </c>
      <c r="BO334" s="64">
        <f>IFERROR(1/J334*(X334/H334),"0")</f>
        <v>2.838827838827839</v>
      </c>
      <c r="BP334" s="64">
        <f>IFERROR(1/J334*(Y334/H334),"0")</f>
        <v>2.8406593406593408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350</v>
      </c>
      <c r="Y335" s="564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390</v>
      </c>
      <c r="BN335" s="64">
        <f>IFERROR(Y335*I335/H335,"0")</f>
        <v>390.78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683.33333333333326</v>
      </c>
      <c r="Y336" s="565">
        <f>IFERROR(Y333/H333,"0")+IFERROR(Y334/H334,"0")+IFERROR(Y335/H335,"0")</f>
        <v>684</v>
      </c>
      <c r="Z336" s="565">
        <f>IFERROR(IF(Z333="",0,Z333),"0")+IFERROR(IF(Z334="",0,Z334),"0")+IFERROR(IF(Z335="",0,Z335),"0")</f>
        <v>4.4528400000000001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1435</v>
      </c>
      <c r="Y337" s="565">
        <f>IFERROR(SUM(Y333:Y335),"0")</f>
        <v>1436.4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1300</v>
      </c>
      <c r="Y341" s="564">
        <f t="shared" ref="Y341:Y347" si="52">IFERROR(IF(X341="",0,CEILING((X341/$H341),1)*$H341),"")</f>
        <v>1305</v>
      </c>
      <c r="Z341" s="36">
        <f>IFERROR(IF(Y341=0,"",ROUNDUP(Y341/H341,0)*0.02175),"")</f>
        <v>1.8922499999999998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1341.6</v>
      </c>
      <c r="BN341" s="64">
        <f t="shared" ref="BN341:BN347" si="54">IFERROR(Y341*I341/H341,"0")</f>
        <v>1346.76</v>
      </c>
      <c r="BO341" s="64">
        <f t="shared" ref="BO341:BO347" si="55">IFERROR(1/J341*(X341/H341),"0")</f>
        <v>1.8055555555555556</v>
      </c>
      <c r="BP341" s="64">
        <f t="shared" ref="BP341:BP347" si="56">IFERROR(1/J341*(Y341/H341),"0")</f>
        <v>1.8125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1000</v>
      </c>
      <c r="Y342" s="564">
        <f t="shared" si="52"/>
        <v>1005</v>
      </c>
      <c r="Z342" s="36">
        <f>IFERROR(IF(Y342=0,"",ROUNDUP(Y342/H342,0)*0.02175),"")</f>
        <v>1.4572499999999999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1032</v>
      </c>
      <c r="BN342" s="64">
        <f t="shared" si="54"/>
        <v>1037.1600000000001</v>
      </c>
      <c r="BO342" s="64">
        <f t="shared" si="55"/>
        <v>1.3888888888888888</v>
      </c>
      <c r="BP342" s="64">
        <f t="shared" si="56"/>
        <v>1.3958333333333333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140</v>
      </c>
      <c r="Y343" s="564">
        <f t="shared" si="52"/>
        <v>150</v>
      </c>
      <c r="Z343" s="36">
        <f>IFERROR(IF(Y343=0,"",ROUNDUP(Y343/H343,0)*0.02175),"")</f>
        <v>0.21749999999999997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144.48000000000002</v>
      </c>
      <c r="BN343" s="64">
        <f t="shared" si="54"/>
        <v>154.80000000000001</v>
      </c>
      <c r="BO343" s="64">
        <f t="shared" si="55"/>
        <v>0.19444444444444445</v>
      </c>
      <c r="BP343" s="64">
        <f t="shared" si="56"/>
        <v>0.20833333333333331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1000</v>
      </c>
      <c r="Y344" s="564">
        <f t="shared" si="52"/>
        <v>1005</v>
      </c>
      <c r="Z344" s="36">
        <f>IFERROR(IF(Y344=0,"",ROUNDUP(Y344/H344,0)*0.02175),"")</f>
        <v>1.4572499999999999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1032</v>
      </c>
      <c r="BN344" s="64">
        <f t="shared" si="54"/>
        <v>1037.1600000000001</v>
      </c>
      <c r="BO344" s="64">
        <f t="shared" si="55"/>
        <v>1.3888888888888888</v>
      </c>
      <c r="BP344" s="64">
        <f t="shared" si="56"/>
        <v>1.3958333333333333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229.33333333333337</v>
      </c>
      <c r="Y348" s="565">
        <f>IFERROR(Y341/H341,"0")+IFERROR(Y342/H342,"0")+IFERROR(Y343/H343,"0")+IFERROR(Y344/H344,"0")+IFERROR(Y345/H345,"0")+IFERROR(Y346/H346,"0")+IFERROR(Y347/H347,"0")</f>
        <v>231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5.0242499999999994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3440</v>
      </c>
      <c r="Y349" s="565">
        <f>IFERROR(SUM(Y341:Y347),"0")</f>
        <v>3465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1200</v>
      </c>
      <c r="Y351" s="56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20</v>
      </c>
      <c r="Y352" s="564">
        <f>IFERROR(IF(X352="",0,CEILING((X352/$H352),1)*$H352),"")</f>
        <v>20</v>
      </c>
      <c r="Z352" s="36">
        <f>IFERROR(IF(Y352=0,"",ROUNDUP(Y352/H352,0)*0.00902),"")</f>
        <v>4.5100000000000001E-2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21.05</v>
      </c>
      <c r="BN352" s="64">
        <f>IFERROR(Y352*I352/H352,"0")</f>
        <v>21.05</v>
      </c>
      <c r="BO352" s="64">
        <f>IFERROR(1/J352*(X352/H352),"0")</f>
        <v>3.787878787878788E-2</v>
      </c>
      <c r="BP352" s="64">
        <f>IFERROR(1/J352*(Y352/H352),"0")</f>
        <v>3.787878787878788E-2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85</v>
      </c>
      <c r="Y353" s="565">
        <f>IFERROR(Y351/H351,"0")+IFERROR(Y352/H352,"0")</f>
        <v>85</v>
      </c>
      <c r="Z353" s="565">
        <f>IFERROR(IF(Z351="",0,Z351),"0")+IFERROR(IF(Z352="",0,Z352),"0")</f>
        <v>1.7850999999999997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1220</v>
      </c>
      <c r="Y354" s="565">
        <f>IFERROR(SUM(Y351:Y352),"0")</f>
        <v>1220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70</v>
      </c>
      <c r="Y393" s="564">
        <f t="shared" si="57"/>
        <v>71.400000000000006</v>
      </c>
      <c r="Z393" s="36">
        <f t="shared" si="62"/>
        <v>0.17068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74.333333333333329</v>
      </c>
      <c r="BN393" s="64">
        <f t="shared" si="59"/>
        <v>75.820000000000007</v>
      </c>
      <c r="BO393" s="64">
        <f t="shared" si="60"/>
        <v>0.14245014245014245</v>
      </c>
      <c r="BP393" s="64">
        <f t="shared" si="61"/>
        <v>0.14529914529914531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70</v>
      </c>
      <c r="Y399" s="565">
        <f>IFERROR(SUM(Y388:Y397),"0")</f>
        <v>71.400000000000006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21</v>
      </c>
      <c r="Y414" s="564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10</v>
      </c>
      <c r="Y415" s="565">
        <f>IFERROR(Y411/H411,"0")+IFERROR(Y412/H412,"0")+IFERROR(Y413/H413,"0")+IFERROR(Y414/H414,"0")</f>
        <v>10</v>
      </c>
      <c r="Z415" s="565">
        <f>IFERROR(IF(Z411="",0,Z411),"0")+IFERROR(IF(Z412="",0,Z412),"0")+IFERROR(IF(Z413="",0,Z413),"0")+IFERROR(IF(Z414="",0,Z414),"0")</f>
        <v>5.0200000000000002E-2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21</v>
      </c>
      <c r="Y416" s="565">
        <f>IFERROR(SUM(Y411:Y414),"0")</f>
        <v>21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30</v>
      </c>
      <c r="Y430" s="564">
        <f t="shared" ref="Y430:Y444" si="63">IFERROR(IF(X430="",0,CEILING((X430/$H430),1)*$H430),"")</f>
        <v>31.68</v>
      </c>
      <c r="Z430" s="36">
        <f t="shared" ref="Z430:Z436" si="64">IFERROR(IF(Y430=0,"",ROUNDUP(Y430/H430,0)*0.01196),"")</f>
        <v>7.1760000000000004E-2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32.04545454545454</v>
      </c>
      <c r="BN430" s="64">
        <f t="shared" ref="BN430:BN444" si="66">IFERROR(Y430*I430/H430,"0")</f>
        <v>33.839999999999996</v>
      </c>
      <c r="BO430" s="64">
        <f t="shared" ref="BO430:BO444" si="67">IFERROR(1/J430*(X430/H430),"0")</f>
        <v>5.4632867132867136E-2</v>
      </c>
      <c r="BP430" s="64">
        <f t="shared" ref="BP430:BP444" si="68">IFERROR(1/J430*(Y430/H430),"0")</f>
        <v>5.7692307692307696E-2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120</v>
      </c>
      <c r="Y432" s="564">
        <f t="shared" si="63"/>
        <v>121.44000000000001</v>
      </c>
      <c r="Z432" s="36">
        <f t="shared" si="64"/>
        <v>0.27507999999999999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128.18181818181816</v>
      </c>
      <c r="BN432" s="64">
        <f t="shared" si="66"/>
        <v>129.72</v>
      </c>
      <c r="BO432" s="64">
        <f t="shared" si="67"/>
        <v>0.21853146853146854</v>
      </c>
      <c r="BP432" s="64">
        <f t="shared" si="68"/>
        <v>0.22115384615384617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70</v>
      </c>
      <c r="Y435" s="564">
        <f t="shared" si="63"/>
        <v>73.92</v>
      </c>
      <c r="Z435" s="36">
        <f t="shared" si="64"/>
        <v>0.16744000000000001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74.772727272727266</v>
      </c>
      <c r="BN435" s="64">
        <f t="shared" si="66"/>
        <v>78.959999999999994</v>
      </c>
      <c r="BO435" s="64">
        <f t="shared" si="67"/>
        <v>0.12747668997668998</v>
      </c>
      <c r="BP435" s="64">
        <f t="shared" si="68"/>
        <v>0.13461538461538464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168</v>
      </c>
      <c r="Y438" s="564">
        <f t="shared" si="63"/>
        <v>169.20000000000002</v>
      </c>
      <c r="Z438" s="36">
        <f>IFERROR(IF(Y438=0,"",ROUNDUP(Y438/H438,0)*0.00902),"")</f>
        <v>0.42393999999999998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177.8</v>
      </c>
      <c r="BN438" s="64">
        <f t="shared" si="66"/>
        <v>179.07000000000002</v>
      </c>
      <c r="BO438" s="64">
        <f t="shared" si="67"/>
        <v>0.35353535353535354</v>
      </c>
      <c r="BP438" s="64">
        <f t="shared" si="68"/>
        <v>0.35606060606060613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156</v>
      </c>
      <c r="Y443" s="564">
        <f t="shared" si="63"/>
        <v>158.4</v>
      </c>
      <c r="Z443" s="36">
        <f>IFERROR(IF(Y443=0,"",ROUNDUP(Y443/H443,0)*0.00902),"")</f>
        <v>0.39688000000000001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165.1</v>
      </c>
      <c r="BN443" s="64">
        <f t="shared" si="66"/>
        <v>167.64000000000001</v>
      </c>
      <c r="BO443" s="64">
        <f t="shared" si="67"/>
        <v>0.32828282828282829</v>
      </c>
      <c r="BP443" s="64">
        <f t="shared" si="68"/>
        <v>0.33333333333333337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131.66666666666666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134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1.3351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544</v>
      </c>
      <c r="Y446" s="565">
        <f>IFERROR(SUM(Y430:Y444),"0")</f>
        <v>554.64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120</v>
      </c>
      <c r="Y448" s="564">
        <f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128.18181818181816</v>
      </c>
      <c r="BN448" s="64">
        <f>IFERROR(Y448*I448/H448,"0")</f>
        <v>129.72</v>
      </c>
      <c r="BO448" s="64">
        <f>IFERROR(1/J448*(X448/H448),"0")</f>
        <v>0.21853146853146854</v>
      </c>
      <c r="BP448" s="64">
        <f>IFERROR(1/J448*(Y448/H448),"0")</f>
        <v>0.22115384615384617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22.727272727272727</v>
      </c>
      <c r="Y451" s="565">
        <f>IFERROR(Y448/H448,"0")+IFERROR(Y449/H449,"0")+IFERROR(Y450/H450,"0")</f>
        <v>23</v>
      </c>
      <c r="Z451" s="565">
        <f>IFERROR(IF(Z448="",0,Z448),"0")+IFERROR(IF(Z449="",0,Z449),"0")+IFERROR(IF(Z450="",0,Z450),"0")</f>
        <v>0.27507999999999999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120</v>
      </c>
      <c r="Y452" s="565">
        <f>IFERROR(SUM(Y448:Y450),"0")</f>
        <v>121.44000000000001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20</v>
      </c>
      <c r="Y454" s="564">
        <f t="shared" ref="Y454:Y460" si="69">IFERROR(IF(X454="",0,CEILING((X454/$H454),1)*$H454),"")</f>
        <v>21.12</v>
      </c>
      <c r="Z454" s="36">
        <f>IFERROR(IF(Y454=0,"",ROUNDUP(Y454/H454,0)*0.01196),"")</f>
        <v>4.7840000000000001E-2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21.363636363636363</v>
      </c>
      <c r="BN454" s="64">
        <f t="shared" ref="BN454:BN460" si="71">IFERROR(Y454*I454/H454,"0")</f>
        <v>22.56</v>
      </c>
      <c r="BO454" s="64">
        <f t="shared" ref="BO454:BO460" si="72">IFERROR(1/J454*(X454/H454),"0")</f>
        <v>3.6421911421911424E-2</v>
      </c>
      <c r="BP454" s="64">
        <f t="shared" ref="BP454:BP460" si="73">IFERROR(1/J454*(Y454/H454),"0")</f>
        <v>3.8461538461538464E-2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60</v>
      </c>
      <c r="Y455" s="564">
        <f t="shared" si="69"/>
        <v>63.36</v>
      </c>
      <c r="Z455" s="36">
        <f>IFERROR(IF(Y455=0,"",ROUNDUP(Y455/H455,0)*0.01196),"")</f>
        <v>0.14352000000000001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64.090909090909079</v>
      </c>
      <c r="BN455" s="64">
        <f t="shared" si="71"/>
        <v>67.679999999999993</v>
      </c>
      <c r="BO455" s="64">
        <f t="shared" si="72"/>
        <v>0.10926573426573427</v>
      </c>
      <c r="BP455" s="64">
        <f t="shared" si="73"/>
        <v>0.11538461538461539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150</v>
      </c>
      <c r="Y456" s="564">
        <f t="shared" si="69"/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160.22727272727272</v>
      </c>
      <c r="BN456" s="64">
        <f t="shared" si="71"/>
        <v>163.56</v>
      </c>
      <c r="BO456" s="64">
        <f t="shared" si="72"/>
        <v>0.27316433566433568</v>
      </c>
      <c r="BP456" s="64">
        <f t="shared" si="73"/>
        <v>0.27884615384615385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60</v>
      </c>
      <c r="Y458" s="564">
        <f t="shared" si="69"/>
        <v>62.4</v>
      </c>
      <c r="Z458" s="36">
        <f>IFERROR(IF(Y458=0,"",ROUNDUP(Y458/H458,0)*0.00902),"")</f>
        <v>0.11726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86.625</v>
      </c>
      <c r="BN458" s="64">
        <f t="shared" si="71"/>
        <v>90.089999999999989</v>
      </c>
      <c r="BO458" s="64">
        <f t="shared" si="72"/>
        <v>9.4696969696969696E-2</v>
      </c>
      <c r="BP458" s="64">
        <f t="shared" si="73"/>
        <v>9.8484848484848481E-2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90</v>
      </c>
      <c r="Y460" s="564">
        <f t="shared" si="69"/>
        <v>91.2</v>
      </c>
      <c r="Z460" s="36">
        <f>IFERROR(IF(Y460=0,"",ROUNDUP(Y460/H460,0)*0.00902),"")</f>
        <v>0.17138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125.43750000000001</v>
      </c>
      <c r="BN460" s="64">
        <f t="shared" si="71"/>
        <v>127.11000000000001</v>
      </c>
      <c r="BO460" s="64">
        <f t="shared" si="72"/>
        <v>0.14204545454545456</v>
      </c>
      <c r="BP460" s="64">
        <f t="shared" si="73"/>
        <v>0.14393939393939395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74.810606060606062</v>
      </c>
      <c r="Y461" s="565">
        <f>IFERROR(Y454/H454,"0")+IFERROR(Y455/H455,"0")+IFERROR(Y456/H456,"0")+IFERROR(Y457/H457,"0")+IFERROR(Y458/H458,"0")+IFERROR(Y459/H459,"0")+IFERROR(Y460/H460,"0")</f>
        <v>77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0.82684000000000002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380</v>
      </c>
      <c r="Y462" s="565">
        <f>IFERROR(SUM(Y454:Y460),"0")</f>
        <v>391.2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1100</v>
      </c>
      <c r="Y491" s="564">
        <f>IFERROR(IF(X491="",0,CEILING((X491/$H491),1)*$H491),"")</f>
        <v>1107</v>
      </c>
      <c r="Z491" s="36">
        <f>IFERROR(IF(Y491=0,"",ROUNDUP(Y491/H491,0)*0.01898),"")</f>
        <v>2.3345400000000001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1163.4333333333334</v>
      </c>
      <c r="BN491" s="64">
        <f>IFERROR(Y491*I491/H491,"0")</f>
        <v>1170.837</v>
      </c>
      <c r="BO491" s="64">
        <f>IFERROR(1/J491*(X491/H491),"0")</f>
        <v>1.9097222222222223</v>
      </c>
      <c r="BP491" s="64">
        <f>IFERROR(1/J491*(Y491/H491),"0")</f>
        <v>1.921875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122.22222222222223</v>
      </c>
      <c r="Y493" s="565">
        <f>IFERROR(Y491/H491,"0")+IFERROR(Y492/H492,"0")</f>
        <v>123</v>
      </c>
      <c r="Z493" s="565">
        <f>IFERROR(IF(Z491="",0,Z491),"0")+IFERROR(IF(Z492="",0,Z492),"0")</f>
        <v>2.3345400000000001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1100</v>
      </c>
      <c r="Y494" s="565">
        <f>IFERROR(SUM(Y491:Y492),"0")</f>
        <v>1107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17532.099999999999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17683.7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18634.255750765835</v>
      </c>
      <c r="Y506" s="565">
        <f>IFERROR(SUM(BN22:BN502),"0")</f>
        <v>18795.463000000007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19434.255750765835</v>
      </c>
      <c r="Y508" s="565">
        <f>GrossWeightTotalR+PalletQtyTotalR*25</f>
        <v>19595.463000000007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3785.6253522977663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3813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36.976909999999997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351.20000000000005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1281.6000000000001</v>
      </c>
      <c r="E515" s="46">
        <f>IFERROR(Y89*1,"0")+IFERROR(Y90*1,"0")+IFERROR(Y91*1,"0")+IFERROR(Y95*1,"0")+IFERROR(Y96*1,"0")+IFERROR(Y97*1,"0")+IFERROR(Y98*1,"0")+IFERROR(Y99*1,"0")+IFERROR(Y100*1,"0")</f>
        <v>1622.7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2697.66</v>
      </c>
      <c r="G515" s="46">
        <f>IFERROR(Y131*1,"0")+IFERROR(Y132*1,"0")+IFERROR(Y136*1,"0")+IFERROR(Y137*1,"0")</f>
        <v>78.16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663.59999999999991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1878.8999999999999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204.39999999999998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81.599999999999994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381.8</v>
      </c>
      <c r="S515" s="46">
        <f>IFERROR(Y333*1,"0")+IFERROR(Y334*1,"0")+IFERROR(Y335*1,"0")</f>
        <v>1436.4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4739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5" s="46">
        <f>IFERROR(Y407*1,"0")+IFERROR(Y411*1,"0")+IFERROR(Y412*1,"0")+IFERROR(Y413*1,"0")+IFERROR(Y414*1,"0")</f>
        <v>21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1067.28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1107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