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A96C5F-ABAF-4A3F-9CB2-10959C4E4C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P492" i="1" s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Y461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Y451" i="1" s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Z439" i="1" s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Y329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X254" i="1"/>
  <c r="X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N74" i="1" s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505" i="1" s="1"/>
  <c r="X23" i="1"/>
  <c r="BO22" i="1"/>
  <c r="X507" i="1" s="1"/>
  <c r="BM22" i="1"/>
  <c r="Y22" i="1"/>
  <c r="B515" i="1" s="1"/>
  <c r="H10" i="1"/>
  <c r="A9" i="1"/>
  <c r="F10" i="1" s="1"/>
  <c r="D7" i="1"/>
  <c r="Q6" i="1"/>
  <c r="P2" i="1"/>
  <c r="BP84" i="1" l="1"/>
  <c r="BN84" i="1"/>
  <c r="Z84" i="1"/>
  <c r="BP119" i="1"/>
  <c r="BN119" i="1"/>
  <c r="Z119" i="1"/>
  <c r="BP163" i="1"/>
  <c r="BN163" i="1"/>
  <c r="Z163" i="1"/>
  <c r="BP203" i="1"/>
  <c r="BN203" i="1"/>
  <c r="Z203" i="1"/>
  <c r="BP226" i="1"/>
  <c r="BN226" i="1"/>
  <c r="Z226" i="1"/>
  <c r="BP287" i="1"/>
  <c r="BN287" i="1"/>
  <c r="Z287" i="1"/>
  <c r="BP307" i="1"/>
  <c r="BN307" i="1"/>
  <c r="Z307" i="1"/>
  <c r="BP344" i="1"/>
  <c r="BN344" i="1"/>
  <c r="Z344" i="1"/>
  <c r="BP391" i="1"/>
  <c r="BN391" i="1"/>
  <c r="Z391" i="1"/>
  <c r="BP432" i="1"/>
  <c r="BN432" i="1"/>
  <c r="Z432" i="1"/>
  <c r="BP464" i="1"/>
  <c r="BN464" i="1"/>
  <c r="Z464" i="1"/>
  <c r="BP473" i="1"/>
  <c r="BN473" i="1"/>
  <c r="Z473" i="1"/>
  <c r="BP475" i="1"/>
  <c r="BN475" i="1"/>
  <c r="Z475" i="1"/>
  <c r="Z28" i="1"/>
  <c r="BN28" i="1"/>
  <c r="Z47" i="1"/>
  <c r="Z48" i="1" s="1"/>
  <c r="BN47" i="1"/>
  <c r="BP47" i="1"/>
  <c r="Y48" i="1"/>
  <c r="Z52" i="1"/>
  <c r="BN52" i="1"/>
  <c r="Z64" i="1"/>
  <c r="BN64" i="1"/>
  <c r="BP70" i="1"/>
  <c r="BN70" i="1"/>
  <c r="Z70" i="1"/>
  <c r="BP100" i="1"/>
  <c r="BN100" i="1"/>
  <c r="Z100" i="1"/>
  <c r="BP136" i="1"/>
  <c r="BN136" i="1"/>
  <c r="Z136" i="1"/>
  <c r="BP186" i="1"/>
  <c r="BN186" i="1"/>
  <c r="Z186" i="1"/>
  <c r="BP215" i="1"/>
  <c r="BN215" i="1"/>
  <c r="Z215" i="1"/>
  <c r="BP251" i="1"/>
  <c r="BN251" i="1"/>
  <c r="Z251" i="1"/>
  <c r="BP297" i="1"/>
  <c r="BN297" i="1"/>
  <c r="Z297" i="1"/>
  <c r="BP321" i="1"/>
  <c r="BN321" i="1"/>
  <c r="Z321" i="1"/>
  <c r="BP367" i="1"/>
  <c r="BN367" i="1"/>
  <c r="Z367" i="1"/>
  <c r="BP401" i="1"/>
  <c r="BN401" i="1"/>
  <c r="Z401" i="1"/>
  <c r="BP433" i="1"/>
  <c r="BN433" i="1"/>
  <c r="Z433" i="1"/>
  <c r="Y477" i="1"/>
  <c r="Y476" i="1"/>
  <c r="BP472" i="1"/>
  <c r="BN472" i="1"/>
  <c r="Z472" i="1"/>
  <c r="BP474" i="1"/>
  <c r="BN474" i="1"/>
  <c r="Z474" i="1"/>
  <c r="Y139" i="1"/>
  <c r="Y189" i="1"/>
  <c r="Y199" i="1"/>
  <c r="M515" i="1"/>
  <c r="Y323" i="1"/>
  <c r="Y483" i="1"/>
  <c r="X506" i="1"/>
  <c r="X508" i="1" s="1"/>
  <c r="X509" i="1"/>
  <c r="Z26" i="1"/>
  <c r="BN26" i="1"/>
  <c r="Y32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P78" i="1"/>
  <c r="BN78" i="1"/>
  <c r="Z78" i="1"/>
  <c r="BP98" i="1"/>
  <c r="BN98" i="1"/>
  <c r="Z98" i="1"/>
  <c r="BP113" i="1"/>
  <c r="BN113" i="1"/>
  <c r="Z113" i="1"/>
  <c r="G515" i="1"/>
  <c r="BP132" i="1"/>
  <c r="BN132" i="1"/>
  <c r="Z132" i="1"/>
  <c r="BP161" i="1"/>
  <c r="BN161" i="1"/>
  <c r="Z161" i="1"/>
  <c r="J515" i="1"/>
  <c r="BP182" i="1"/>
  <c r="BN182" i="1"/>
  <c r="Z182" i="1"/>
  <c r="BP196" i="1"/>
  <c r="BN196" i="1"/>
  <c r="Z196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Y244" i="1"/>
  <c r="BP239" i="1"/>
  <c r="BN239" i="1"/>
  <c r="Z239" i="1"/>
  <c r="L515" i="1"/>
  <c r="BP249" i="1"/>
  <c r="BN249" i="1"/>
  <c r="Z249" i="1"/>
  <c r="Y80" i="1"/>
  <c r="BP74" i="1"/>
  <c r="BP89" i="1"/>
  <c r="BN89" i="1"/>
  <c r="Z89" i="1"/>
  <c r="BP105" i="1"/>
  <c r="BN105" i="1"/>
  <c r="Z105" i="1"/>
  <c r="BP121" i="1"/>
  <c r="BN121" i="1"/>
  <c r="Z121" i="1"/>
  <c r="BP147" i="1"/>
  <c r="BN147" i="1"/>
  <c r="Z147" i="1"/>
  <c r="BP165" i="1"/>
  <c r="BN165" i="1"/>
  <c r="Z165" i="1"/>
  <c r="BP192" i="1"/>
  <c r="BN192" i="1"/>
  <c r="Z192" i="1"/>
  <c r="BP205" i="1"/>
  <c r="BN205" i="1"/>
  <c r="Z205" i="1"/>
  <c r="BP220" i="1"/>
  <c r="BN220" i="1"/>
  <c r="Z220" i="1"/>
  <c r="Y232" i="1"/>
  <c r="BP230" i="1"/>
  <c r="BN230" i="1"/>
  <c r="Z230" i="1"/>
  <c r="BP240" i="1"/>
  <c r="BN240" i="1"/>
  <c r="Z240" i="1"/>
  <c r="BP258" i="1"/>
  <c r="BN258" i="1"/>
  <c r="Z258" i="1"/>
  <c r="BP289" i="1"/>
  <c r="BN289" i="1"/>
  <c r="Z289" i="1"/>
  <c r="BP299" i="1"/>
  <c r="BN299" i="1"/>
  <c r="Z299" i="1"/>
  <c r="BP309" i="1"/>
  <c r="BN309" i="1"/>
  <c r="Z309" i="1"/>
  <c r="BP327" i="1"/>
  <c r="BN327" i="1"/>
  <c r="Z327" i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1" i="1"/>
  <c r="BN441" i="1"/>
  <c r="Z441" i="1"/>
  <c r="Y489" i="1"/>
  <c r="Y488" i="1"/>
  <c r="BP486" i="1"/>
  <c r="BN486" i="1"/>
  <c r="Z486" i="1"/>
  <c r="Y81" i="1"/>
  <c r="Y92" i="1"/>
  <c r="Y101" i="1"/>
  <c r="Y110" i="1"/>
  <c r="Y122" i="1"/>
  <c r="Y127" i="1"/>
  <c r="Y138" i="1"/>
  <c r="I515" i="1"/>
  <c r="Y168" i="1"/>
  <c r="Y174" i="1"/>
  <c r="Y188" i="1"/>
  <c r="BP266" i="1"/>
  <c r="BN266" i="1"/>
  <c r="Z266" i="1"/>
  <c r="Y303" i="1"/>
  <c r="BP295" i="1"/>
  <c r="BN295" i="1"/>
  <c r="Z295" i="1"/>
  <c r="Y311" i="1"/>
  <c r="BP305" i="1"/>
  <c r="BN305" i="1"/>
  <c r="Z305" i="1"/>
  <c r="BP315" i="1"/>
  <c r="BN315" i="1"/>
  <c r="Z315" i="1"/>
  <c r="BP342" i="1"/>
  <c r="BN342" i="1"/>
  <c r="Z342" i="1"/>
  <c r="Y358" i="1"/>
  <c r="BP356" i="1"/>
  <c r="BN356" i="1"/>
  <c r="Z356" i="1"/>
  <c r="BP389" i="1"/>
  <c r="BN389" i="1"/>
  <c r="Z389" i="1"/>
  <c r="BP397" i="1"/>
  <c r="BN397" i="1"/>
  <c r="Z397" i="1"/>
  <c r="X515" i="1"/>
  <c r="Y420" i="1"/>
  <c r="BP419" i="1"/>
  <c r="BN419" i="1"/>
  <c r="Z419" i="1"/>
  <c r="Z420" i="1" s="1"/>
  <c r="Y515" i="1"/>
  <c r="Y425" i="1"/>
  <c r="BP424" i="1"/>
  <c r="BN424" i="1"/>
  <c r="Z424" i="1"/>
  <c r="Z425" i="1" s="1"/>
  <c r="BP430" i="1"/>
  <c r="BN430" i="1"/>
  <c r="Z430" i="1"/>
  <c r="BP449" i="1"/>
  <c r="BN449" i="1"/>
  <c r="Z449" i="1"/>
  <c r="BP487" i="1"/>
  <c r="BN487" i="1"/>
  <c r="Z487" i="1"/>
  <c r="R515" i="1"/>
  <c r="Y317" i="1"/>
  <c r="S515" i="1"/>
  <c r="Y379" i="1"/>
  <c r="Y467" i="1"/>
  <c r="Y493" i="1"/>
  <c r="H9" i="1"/>
  <c r="A10" i="1"/>
  <c r="F9" i="1"/>
  <c r="J9" i="1"/>
  <c r="Y24" i="1"/>
  <c r="Y33" i="1"/>
  <c r="Z27" i="1"/>
  <c r="Z32" i="1" s="1"/>
  <c r="BN27" i="1"/>
  <c r="BP27" i="1"/>
  <c r="Z29" i="1"/>
  <c r="BN29" i="1"/>
  <c r="BP30" i="1"/>
  <c r="BN30" i="1"/>
  <c r="Z30" i="1"/>
  <c r="Y59" i="1"/>
  <c r="BP53" i="1"/>
  <c r="BN53" i="1"/>
  <c r="Z53" i="1"/>
  <c r="BP57" i="1"/>
  <c r="BN57" i="1"/>
  <c r="Z57" i="1"/>
  <c r="Z22" i="1"/>
  <c r="Z23" i="1" s="1"/>
  <c r="BN22" i="1"/>
  <c r="BP22" i="1"/>
  <c r="Y23" i="1"/>
  <c r="BP42" i="1"/>
  <c r="BN42" i="1"/>
  <c r="Z42" i="1"/>
  <c r="Z44" i="1" s="1"/>
  <c r="BP55" i="1"/>
  <c r="BN55" i="1"/>
  <c r="Z55" i="1"/>
  <c r="C515" i="1"/>
  <c r="Y45" i="1"/>
  <c r="D515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2" i="1"/>
  <c r="F515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BN137" i="1"/>
  <c r="BP137" i="1"/>
  <c r="Z142" i="1"/>
  <c r="Z143" i="1" s="1"/>
  <c r="BN142" i="1"/>
  <c r="BP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BP204" i="1"/>
  <c r="BN204" i="1"/>
  <c r="Z204" i="1"/>
  <c r="BP208" i="1"/>
  <c r="BN208" i="1"/>
  <c r="Z208" i="1"/>
  <c r="Y133" i="1"/>
  <c r="Y144" i="1"/>
  <c r="Y156" i="1"/>
  <c r="Y183" i="1"/>
  <c r="BP198" i="1"/>
  <c r="BN198" i="1"/>
  <c r="Z198" i="1"/>
  <c r="Y200" i="1"/>
  <c r="Y211" i="1"/>
  <c r="BP202" i="1"/>
  <c r="BN202" i="1"/>
  <c r="Z202" i="1"/>
  <c r="Y212" i="1"/>
  <c r="BP206" i="1"/>
  <c r="BN206" i="1"/>
  <c r="Z206" i="1"/>
  <c r="BP210" i="1"/>
  <c r="BN210" i="1"/>
  <c r="Z210" i="1"/>
  <c r="Y216" i="1"/>
  <c r="Y227" i="1"/>
  <c r="Y233" i="1"/>
  <c r="Y245" i="1"/>
  <c r="Y254" i="1"/>
  <c r="Y262" i="1"/>
  <c r="Y269" i="1"/>
  <c r="Y274" i="1"/>
  <c r="Y278" i="1"/>
  <c r="Y283" i="1"/>
  <c r="Y292" i="1"/>
  <c r="Y302" i="1"/>
  <c r="Y310" i="1"/>
  <c r="Y316" i="1"/>
  <c r="Y324" i="1"/>
  <c r="Y330" i="1"/>
  <c r="Y337" i="1"/>
  <c r="T515" i="1"/>
  <c r="Y348" i="1"/>
  <c r="BP347" i="1"/>
  <c r="BN347" i="1"/>
  <c r="BP357" i="1"/>
  <c r="BN357" i="1"/>
  <c r="Z357" i="1"/>
  <c r="Z358" i="1" s="1"/>
  <c r="Y359" i="1"/>
  <c r="Y362" i="1"/>
  <c r="BP361" i="1"/>
  <c r="BN361" i="1"/>
  <c r="Z361" i="1"/>
  <c r="Z362" i="1" s="1"/>
  <c r="Y363" i="1"/>
  <c r="U515" i="1"/>
  <c r="Y371" i="1"/>
  <c r="BP366" i="1"/>
  <c r="BN366" i="1"/>
  <c r="Z366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5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Z214" i="1"/>
  <c r="BN214" i="1"/>
  <c r="BP214" i="1"/>
  <c r="K515" i="1"/>
  <c r="Z221" i="1"/>
  <c r="BN221" i="1"/>
  <c r="Z223" i="1"/>
  <c r="BN223" i="1"/>
  <c r="Z225" i="1"/>
  <c r="BN225" i="1"/>
  <c r="Y228" i="1"/>
  <c r="Z231" i="1"/>
  <c r="Z232" i="1" s="1"/>
  <c r="BN231" i="1"/>
  <c r="Z241" i="1"/>
  <c r="BN241" i="1"/>
  <c r="Z243" i="1"/>
  <c r="BN243" i="1"/>
  <c r="Z248" i="1"/>
  <c r="BN248" i="1"/>
  <c r="BP248" i="1"/>
  <c r="Z250" i="1"/>
  <c r="BN250" i="1"/>
  <c r="Z252" i="1"/>
  <c r="BN252" i="1"/>
  <c r="Y253" i="1"/>
  <c r="Z257" i="1"/>
  <c r="BN257" i="1"/>
  <c r="BP257" i="1"/>
  <c r="Z259" i="1"/>
  <c r="BN259" i="1"/>
  <c r="Z260" i="1"/>
  <c r="BN260" i="1"/>
  <c r="Y261" i="1"/>
  <c r="Z265" i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Z281" i="1"/>
  <c r="Z282" i="1" s="1"/>
  <c r="BN281" i="1"/>
  <c r="BP281" i="1"/>
  <c r="Y282" i="1"/>
  <c r="Z286" i="1"/>
  <c r="BN286" i="1"/>
  <c r="BP286" i="1"/>
  <c r="Z288" i="1"/>
  <c r="BN288" i="1"/>
  <c r="Z290" i="1"/>
  <c r="BN290" i="1"/>
  <c r="Y293" i="1"/>
  <c r="Z296" i="1"/>
  <c r="BN296" i="1"/>
  <c r="Z298" i="1"/>
  <c r="BN298" i="1"/>
  <c r="Z300" i="1"/>
  <c r="BN300" i="1"/>
  <c r="Z306" i="1"/>
  <c r="BN306" i="1"/>
  <c r="Z308" i="1"/>
  <c r="BN308" i="1"/>
  <c r="Z314" i="1"/>
  <c r="Z316" i="1" s="1"/>
  <c r="BN314" i="1"/>
  <c r="Z319" i="1"/>
  <c r="BN319" i="1"/>
  <c r="BP319" i="1"/>
  <c r="Z320" i="1"/>
  <c r="BN320" i="1"/>
  <c r="Z322" i="1"/>
  <c r="BN322" i="1"/>
  <c r="Z326" i="1"/>
  <c r="BN326" i="1"/>
  <c r="BP326" i="1"/>
  <c r="Z328" i="1"/>
  <c r="BN328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Y349" i="1"/>
  <c r="Y354" i="1"/>
  <c r="BP351" i="1"/>
  <c r="BN351" i="1"/>
  <c r="Z351" i="1"/>
  <c r="Z353" i="1" s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15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Y421" i="1"/>
  <c r="Y426" i="1"/>
  <c r="Z515" i="1"/>
  <c r="Y445" i="1"/>
  <c r="Y446" i="1"/>
  <c r="Z434" i="1"/>
  <c r="BN434" i="1"/>
  <c r="Z436" i="1"/>
  <c r="BN436" i="1"/>
  <c r="Z438" i="1"/>
  <c r="BN438" i="1"/>
  <c r="BP439" i="1"/>
  <c r="BN439" i="1"/>
  <c r="BP440" i="1"/>
  <c r="BN440" i="1"/>
  <c r="Z440" i="1"/>
  <c r="BP444" i="1"/>
  <c r="BN444" i="1"/>
  <c r="Z444" i="1"/>
  <c r="BP442" i="1"/>
  <c r="BN442" i="1"/>
  <c r="Z442" i="1"/>
  <c r="Y452" i="1"/>
  <c r="Z455" i="1"/>
  <c r="BN455" i="1"/>
  <c r="Z457" i="1"/>
  <c r="BN457" i="1"/>
  <c r="Z459" i="1"/>
  <c r="BN459" i="1"/>
  <c r="Y462" i="1"/>
  <c r="Z465" i="1"/>
  <c r="BN465" i="1"/>
  <c r="Y468" i="1"/>
  <c r="Y484" i="1"/>
  <c r="Y494" i="1"/>
  <c r="Y498" i="1"/>
  <c r="Y504" i="1"/>
  <c r="AA515" i="1"/>
  <c r="Z448" i="1"/>
  <c r="BN448" i="1"/>
  <c r="BP448" i="1"/>
  <c r="Z450" i="1"/>
  <c r="BN450" i="1"/>
  <c r="Z454" i="1"/>
  <c r="BN454" i="1"/>
  <c r="BP454" i="1"/>
  <c r="Z456" i="1"/>
  <c r="BN456" i="1"/>
  <c r="Z458" i="1"/>
  <c r="BN458" i="1"/>
  <c r="Z460" i="1"/>
  <c r="BN460" i="1"/>
  <c r="Z466" i="1"/>
  <c r="BN466" i="1"/>
  <c r="Z479" i="1"/>
  <c r="BN479" i="1"/>
  <c r="BP479" i="1"/>
  <c r="Z480" i="1"/>
  <c r="BN480" i="1"/>
  <c r="Z481" i="1"/>
  <c r="BN481" i="1"/>
  <c r="Z482" i="1"/>
  <c r="BN482" i="1"/>
  <c r="Z491" i="1"/>
  <c r="BN491" i="1"/>
  <c r="BP491" i="1"/>
  <c r="Z492" i="1"/>
  <c r="BN492" i="1"/>
  <c r="Z502" i="1"/>
  <c r="Z503" i="1" s="1"/>
  <c r="BN502" i="1"/>
  <c r="BP502" i="1"/>
  <c r="Y503" i="1"/>
  <c r="Z244" i="1" l="1"/>
  <c r="Z415" i="1"/>
  <c r="Z216" i="1"/>
  <c r="Z138" i="1"/>
  <c r="Z92" i="1"/>
  <c r="Z476" i="1"/>
  <c r="Z467" i="1"/>
  <c r="Z488" i="1"/>
  <c r="Z493" i="1"/>
  <c r="Z461" i="1"/>
  <c r="Z445" i="1"/>
  <c r="Z348" i="1"/>
  <c r="Z336" i="1"/>
  <c r="Z323" i="1"/>
  <c r="Z310" i="1"/>
  <c r="Z302" i="1"/>
  <c r="Z292" i="1"/>
  <c r="Z227" i="1"/>
  <c r="Z370" i="1"/>
  <c r="Z80" i="1"/>
  <c r="Z58" i="1"/>
  <c r="Z211" i="1"/>
  <c r="Y507" i="1"/>
  <c r="Z483" i="1"/>
  <c r="Z451" i="1"/>
  <c r="Z329" i="1"/>
  <c r="Z268" i="1"/>
  <c r="Z261" i="1"/>
  <c r="Z253" i="1"/>
  <c r="Z398" i="1"/>
  <c r="Z199" i="1"/>
  <c r="Z101" i="1"/>
  <c r="Y509" i="1"/>
  <c r="Y506" i="1"/>
  <c r="Y508" i="1" s="1"/>
  <c r="Y505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<sst xmlns="http://schemas.openxmlformats.org/spreadsheetml/2006/main" count="2264" uniqueCount="812">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</sst>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45858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Воскресенье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hidden="1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hidden="1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hidden="1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4000</v>
      </c>
      <c r="Y341" s="564">
        <f t="shared" ref="Y341:Y347" si="52">IFERROR(IF(X341="",0,CEILING((X341/$H341),1)*$H341),"")</f>
        <v>4005</v>
      </c>
      <c r="Z341" s="36">
        <f>IFERROR(IF(Y341=0,"",ROUNDUP(Y341/H341,0)*0.02175),"")</f>
        <v>5.8072499999999998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4128</v>
      </c>
      <c r="BN341" s="64">
        <f t="shared" ref="BN341:BN347" si="54">IFERROR(Y341*I341/H341,"0")</f>
        <v>4133.16</v>
      </c>
      <c r="BO341" s="64">
        <f t="shared" ref="BO341:BO347" si="55">IFERROR(1/J341*(X341/H341),"0")</f>
        <v>5.5555555555555554</v>
      </c>
      <c r="BP341" s="64">
        <f t="shared" ref="BP341:BP347" si="56">IFERROR(1/J341*(Y341/H341),"0")</f>
        <v>5.5625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4000</v>
      </c>
      <c r="Y344" s="564">
        <f t="shared" si="52"/>
        <v>4005</v>
      </c>
      <c r="Z344" s="36">
        <f>IFERROR(IF(Y344=0,"",ROUNDUP(Y344/H344,0)*0.02175),"")</f>
        <v>5.8072499999999998</v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4128</v>
      </c>
      <c r="BN344" s="64">
        <f t="shared" si="54"/>
        <v>4133.16</v>
      </c>
      <c r="BO344" s="64">
        <f t="shared" si="55"/>
        <v>5.5555555555555554</v>
      </c>
      <c r="BP344" s="64">
        <f t="shared" si="56"/>
        <v>5.5625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533.33333333333337</v>
      </c>
      <c r="Y348" s="565">
        <f>IFERROR(Y341/H341,"0")+IFERROR(Y342/H342,"0")+IFERROR(Y343/H343,"0")+IFERROR(Y344/H344,"0")+IFERROR(Y345/H345,"0")+IFERROR(Y346/H346,"0")+IFERROR(Y347/H347,"0")</f>
        <v>534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11.6145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8000</v>
      </c>
      <c r="Y349" s="565">
        <f>IFERROR(SUM(Y341:Y347),"0")</f>
        <v>8010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4000</v>
      </c>
      <c r="Y351" s="564">
        <f>IFERROR(IF(X351="",0,CEILING((X351/$H351),1)*$H351),"")</f>
        <v>4005</v>
      </c>
      <c r="Z351" s="36">
        <f>IFERROR(IF(Y351=0,"",ROUNDUP(Y351/H351,0)*0.02175),"")</f>
        <v>5.8072499999999998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4128</v>
      </c>
      <c r="BN351" s="64">
        <f>IFERROR(Y351*I351/H351,"0")</f>
        <v>4133.16</v>
      </c>
      <c r="BO351" s="64">
        <f>IFERROR(1/J351*(X351/H351),"0")</f>
        <v>5.5555555555555554</v>
      </c>
      <c r="BP351" s="64">
        <f>IFERROR(1/J351*(Y351/H351),"0")</f>
        <v>5.5625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266.66666666666669</v>
      </c>
      <c r="Y353" s="565">
        <f>IFERROR(Y351/H351,"0")+IFERROR(Y352/H352,"0")</f>
        <v>267</v>
      </c>
      <c r="Z353" s="565">
        <f>IFERROR(IF(Z351="",0,Z351),"0")+IFERROR(IF(Z352="",0,Z352),"0")</f>
        <v>5.8072499999999998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4000</v>
      </c>
      <c r="Y354" s="565">
        <f>IFERROR(SUM(Y351:Y352),"0")</f>
        <v>4005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4000</v>
      </c>
      <c r="Y432" s="564">
        <f t="shared" si="63"/>
        <v>4002.2400000000002</v>
      </c>
      <c r="Z432" s="36">
        <f t="shared" si="64"/>
        <v>9.0656800000000004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4272.727272727273</v>
      </c>
      <c r="BN432" s="64">
        <f t="shared" si="66"/>
        <v>4275.12</v>
      </c>
      <c r="BO432" s="64">
        <f t="shared" si="67"/>
        <v>7.2843822843822839</v>
      </c>
      <c r="BP432" s="64">
        <f t="shared" si="68"/>
        <v>7.2884615384615392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757.57575757575751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758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9.0656800000000004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4000</v>
      </c>
      <c r="Y446" s="565">
        <f>IFERROR(SUM(Y430:Y444),"0")</f>
        <v>4002.2400000000002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500</v>
      </c>
      <c r="Y448" s="564">
        <f>IFERROR(IF(X448="",0,CEILING((X448/$H448),1)*$H448),"")</f>
        <v>501.6</v>
      </c>
      <c r="Z448" s="36">
        <f>IFERROR(IF(Y448=0,"",ROUNDUP(Y448/H448,0)*0.01196),"")</f>
        <v>1.1362000000000001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534.09090909090912</v>
      </c>
      <c r="BN448" s="64">
        <f>IFERROR(Y448*I448/H448,"0")</f>
        <v>535.79999999999995</v>
      </c>
      <c r="BO448" s="64">
        <f>IFERROR(1/J448*(X448/H448),"0")</f>
        <v>0.91054778554778548</v>
      </c>
      <c r="BP448" s="64">
        <f>IFERROR(1/J448*(Y448/H448),"0")</f>
        <v>0.91346153846153855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94.696969696969688</v>
      </c>
      <c r="Y451" s="565">
        <f>IFERROR(Y448/H448,"0")+IFERROR(Y449/H449,"0")+IFERROR(Y450/H450,"0")</f>
        <v>95</v>
      </c>
      <c r="Z451" s="565">
        <f>IFERROR(IF(Z448="",0,Z448),"0")+IFERROR(IF(Z449="",0,Z449),"0")+IFERROR(IF(Z450="",0,Z450),"0")</f>
        <v>1.1362000000000001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500</v>
      </c>
      <c r="Y452" s="565">
        <f>IFERROR(SUM(Y448:Y450),"0")</f>
        <v>501.6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idden="1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0</v>
      </c>
      <c r="Y461" s="565">
        <f>IFERROR(Y454/H454,"0")+IFERROR(Y455/H455,"0")+IFERROR(Y456/H456,"0")+IFERROR(Y457/H457,"0")+IFERROR(Y458/H458,"0")+IFERROR(Y459/H459,"0")+IFERROR(Y460/H460,"0")</f>
        <v>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566"/>
      <c r="AB461" s="566"/>
      <c r="AC461" s="566"/>
    </row>
    <row r="462" spans="1:68" hidden="1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0</v>
      </c>
      <c r="Y462" s="565">
        <f>IFERROR(SUM(Y454:Y460),"0")</f>
        <v>0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16500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16518.84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17190.81818181818</v>
      </c>
      <c r="Y506" s="565">
        <f>IFERROR(SUM(BN22:BN502),"0")</f>
        <v>17210.399999999998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25</v>
      </c>
      <c r="Y507" s="38">
        <f>ROUNDUP(SUM(BP22:BP502),0)</f>
        <v>25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17815.81818181818</v>
      </c>
      <c r="Y508" s="565">
        <f>GrossWeightTotalR+PalletQtyTotalR*25</f>
        <v>17835.399999999998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1652.2727272727273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1654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27.623629999999999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12015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4503.84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52,27"/>
        <filter val="16 500,00"/>
        <filter val="17 190,82"/>
        <filter val="17 815,82"/>
        <filter val="25"/>
        <filter val="266,67"/>
        <filter val="4 000,00"/>
        <filter val="500,00"/>
        <filter val="533,33"/>
        <filter val="757,58"/>
        <filter val="8 000,00"/>
        <filter val="94,7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