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16,07,25 ПОКОМ КИ филиал\"/>
    </mc:Choice>
  </mc:AlternateContent>
  <xr:revisionPtr revIDLastSave="0" documentId="13_ncr:1_{3C408454-7D7B-4271-B5C6-E9EB909118B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Sheet!$A$3:$AI$93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85" i="1" l="1"/>
  <c r="S76" i="1"/>
  <c r="S75" i="1"/>
  <c r="S17" i="1"/>
  <c r="S16" i="1"/>
  <c r="S9" i="1"/>
  <c r="AI9" i="1" s="1"/>
  <c r="S7" i="1"/>
  <c r="S8" i="1"/>
  <c r="S11" i="1"/>
  <c r="S12" i="1"/>
  <c r="S13" i="1"/>
  <c r="S14" i="1"/>
  <c r="S20" i="1"/>
  <c r="S21" i="1"/>
  <c r="S24" i="1"/>
  <c r="S25" i="1"/>
  <c r="S27" i="1"/>
  <c r="S28" i="1"/>
  <c r="S29" i="1"/>
  <c r="S30" i="1"/>
  <c r="S34" i="1"/>
  <c r="S36" i="1"/>
  <c r="S37" i="1"/>
  <c r="S38" i="1"/>
  <c r="S41" i="1"/>
  <c r="S44" i="1"/>
  <c r="S45" i="1"/>
  <c r="S46" i="1"/>
  <c r="S47" i="1"/>
  <c r="S48" i="1"/>
  <c r="S49" i="1"/>
  <c r="S50" i="1"/>
  <c r="S51" i="1"/>
  <c r="S52" i="1"/>
  <c r="S53" i="1"/>
  <c r="S54" i="1"/>
  <c r="S55" i="1"/>
  <c r="S57" i="1"/>
  <c r="S61" i="1"/>
  <c r="S62" i="1"/>
  <c r="S63" i="1"/>
  <c r="S64" i="1"/>
  <c r="S65" i="1"/>
  <c r="S66" i="1"/>
  <c r="S67" i="1"/>
  <c r="S69" i="1"/>
  <c r="S70" i="1"/>
  <c r="S71" i="1"/>
  <c r="S73" i="1"/>
  <c r="S74" i="1"/>
  <c r="S77" i="1"/>
  <c r="S78" i="1"/>
  <c r="S79" i="1"/>
  <c r="S80" i="1"/>
  <c r="S81" i="1"/>
  <c r="S82" i="1"/>
  <c r="S84" i="1"/>
  <c r="S86" i="1"/>
  <c r="S88" i="1"/>
  <c r="S89" i="1"/>
  <c r="S90" i="1"/>
  <c r="S91" i="1"/>
  <c r="S92" i="1"/>
  <c r="S93" i="1"/>
  <c r="AI7" i="1"/>
  <c r="AI8" i="1"/>
  <c r="AI11" i="1"/>
  <c r="AI12" i="1"/>
  <c r="AI13" i="1"/>
  <c r="AI14" i="1"/>
  <c r="AI16" i="1"/>
  <c r="AI17" i="1"/>
  <c r="AI20" i="1"/>
  <c r="AI21" i="1"/>
  <c r="AI24" i="1"/>
  <c r="AI25" i="1"/>
  <c r="AI27" i="1"/>
  <c r="AI28" i="1"/>
  <c r="AI29" i="1"/>
  <c r="AI30" i="1"/>
  <c r="AI34" i="1"/>
  <c r="AI36" i="1"/>
  <c r="AI37" i="1"/>
  <c r="AI38" i="1"/>
  <c r="AI41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7" i="1"/>
  <c r="AI61" i="1"/>
  <c r="AI62" i="1"/>
  <c r="AI63" i="1"/>
  <c r="AI64" i="1"/>
  <c r="AI65" i="1"/>
  <c r="AI66" i="1"/>
  <c r="AI67" i="1"/>
  <c r="AI69" i="1"/>
  <c r="AI70" i="1"/>
  <c r="AI71" i="1"/>
  <c r="AI73" i="1"/>
  <c r="AI74" i="1"/>
  <c r="AI75" i="1"/>
  <c r="AI76" i="1"/>
  <c r="AI77" i="1"/>
  <c r="AI78" i="1"/>
  <c r="AI79" i="1"/>
  <c r="AI80" i="1"/>
  <c r="AI81" i="1"/>
  <c r="AI82" i="1"/>
  <c r="AI84" i="1"/>
  <c r="AI86" i="1"/>
  <c r="AI88" i="1"/>
  <c r="AI89" i="1"/>
  <c r="AI90" i="1"/>
  <c r="AI91" i="1"/>
  <c r="AI92" i="1"/>
  <c r="AI93" i="1"/>
  <c r="Q7" i="1" l="1"/>
  <c r="V7" i="1" s="1"/>
  <c r="Q8" i="1"/>
  <c r="V8" i="1" s="1"/>
  <c r="Q9" i="1"/>
  <c r="V9" i="1" s="1"/>
  <c r="Q10" i="1"/>
  <c r="R10" i="1" s="1"/>
  <c r="S10" i="1" s="1"/>
  <c r="Q11" i="1"/>
  <c r="V11" i="1" s="1"/>
  <c r="Q12" i="1"/>
  <c r="V12" i="1" s="1"/>
  <c r="Q13" i="1"/>
  <c r="V13" i="1" s="1"/>
  <c r="Q14" i="1"/>
  <c r="V14" i="1" s="1"/>
  <c r="Q15" i="1"/>
  <c r="R15" i="1" s="1"/>
  <c r="S15" i="1" s="1"/>
  <c r="Q16" i="1"/>
  <c r="V16" i="1" s="1"/>
  <c r="Q17" i="1"/>
  <c r="V17" i="1" s="1"/>
  <c r="Q18" i="1"/>
  <c r="Q19" i="1"/>
  <c r="R19" i="1" s="1"/>
  <c r="Q20" i="1"/>
  <c r="V20" i="1" s="1"/>
  <c r="Q21" i="1"/>
  <c r="V21" i="1" s="1"/>
  <c r="Q22" i="1"/>
  <c r="R22" i="1" s="1"/>
  <c r="S22" i="1" s="1"/>
  <c r="Q23" i="1"/>
  <c r="R23" i="1" s="1"/>
  <c r="S23" i="1" s="1"/>
  <c r="Q24" i="1"/>
  <c r="V24" i="1" s="1"/>
  <c r="Q25" i="1"/>
  <c r="V25" i="1" s="1"/>
  <c r="Q26" i="1"/>
  <c r="R26" i="1" s="1"/>
  <c r="S26" i="1" s="1"/>
  <c r="Q27" i="1"/>
  <c r="V27" i="1" s="1"/>
  <c r="Q28" i="1"/>
  <c r="V28" i="1" s="1"/>
  <c r="Q29" i="1"/>
  <c r="V29" i="1" s="1"/>
  <c r="Q30" i="1"/>
  <c r="V30" i="1" s="1"/>
  <c r="Q31" i="1"/>
  <c r="R31" i="1" s="1"/>
  <c r="S31" i="1" s="1"/>
  <c r="Q32" i="1"/>
  <c r="Q33" i="1"/>
  <c r="R33" i="1" s="1"/>
  <c r="S33" i="1" s="1"/>
  <c r="Q34" i="1"/>
  <c r="V34" i="1" s="1"/>
  <c r="Q35" i="1"/>
  <c r="R35" i="1" s="1"/>
  <c r="Q36" i="1"/>
  <c r="V36" i="1" s="1"/>
  <c r="Q37" i="1"/>
  <c r="V37" i="1" s="1"/>
  <c r="Q38" i="1"/>
  <c r="V38" i="1" s="1"/>
  <c r="Q39" i="1"/>
  <c r="Q40" i="1"/>
  <c r="Q41" i="1"/>
  <c r="Q42" i="1"/>
  <c r="Q43" i="1"/>
  <c r="R43" i="1" s="1"/>
  <c r="S43" i="1" s="1"/>
  <c r="Q44" i="1"/>
  <c r="V44" i="1" s="1"/>
  <c r="Q45" i="1"/>
  <c r="V45" i="1" s="1"/>
  <c r="Q46" i="1"/>
  <c r="V46" i="1" s="1"/>
  <c r="Q47" i="1"/>
  <c r="V47" i="1" s="1"/>
  <c r="Q48" i="1"/>
  <c r="V48" i="1" s="1"/>
  <c r="Q49" i="1"/>
  <c r="V49" i="1" s="1"/>
  <c r="Q50" i="1"/>
  <c r="V50" i="1" s="1"/>
  <c r="Q51" i="1"/>
  <c r="V51" i="1" s="1"/>
  <c r="Q52" i="1"/>
  <c r="V52" i="1" s="1"/>
  <c r="Q53" i="1"/>
  <c r="Q54" i="1"/>
  <c r="V54" i="1" s="1"/>
  <c r="Q55" i="1"/>
  <c r="V55" i="1" s="1"/>
  <c r="Q56" i="1"/>
  <c r="R56" i="1" s="1"/>
  <c r="S56" i="1" s="1"/>
  <c r="Q57" i="1"/>
  <c r="V57" i="1" s="1"/>
  <c r="Q58" i="1"/>
  <c r="R58" i="1" s="1"/>
  <c r="S58" i="1" s="1"/>
  <c r="Q59" i="1"/>
  <c r="R59" i="1" s="1"/>
  <c r="S59" i="1" s="1"/>
  <c r="Q60" i="1"/>
  <c r="R60" i="1" s="1"/>
  <c r="S60" i="1" s="1"/>
  <c r="Q61" i="1"/>
  <c r="V61" i="1" s="1"/>
  <c r="Q62" i="1"/>
  <c r="Q63" i="1"/>
  <c r="V63" i="1" s="1"/>
  <c r="Q64" i="1"/>
  <c r="V64" i="1" s="1"/>
  <c r="Q65" i="1"/>
  <c r="V65" i="1" s="1"/>
  <c r="Q66" i="1"/>
  <c r="V66" i="1" s="1"/>
  <c r="Q67" i="1"/>
  <c r="V67" i="1" s="1"/>
  <c r="Q68" i="1"/>
  <c r="Q69" i="1"/>
  <c r="V69" i="1" s="1"/>
  <c r="Q70" i="1"/>
  <c r="V70" i="1" s="1"/>
  <c r="Q71" i="1"/>
  <c r="V71" i="1" s="1"/>
  <c r="Q72" i="1"/>
  <c r="R72" i="1" s="1"/>
  <c r="S72" i="1" s="1"/>
  <c r="Q73" i="1"/>
  <c r="V73" i="1" s="1"/>
  <c r="Q74" i="1"/>
  <c r="V74" i="1" s="1"/>
  <c r="Q75" i="1"/>
  <c r="V75" i="1" s="1"/>
  <c r="Q76" i="1"/>
  <c r="V76" i="1" s="1"/>
  <c r="Q77" i="1"/>
  <c r="V77" i="1" s="1"/>
  <c r="Q78" i="1"/>
  <c r="V78" i="1" s="1"/>
  <c r="Q79" i="1"/>
  <c r="V79" i="1" s="1"/>
  <c r="Q80" i="1"/>
  <c r="V80" i="1" s="1"/>
  <c r="Q81" i="1"/>
  <c r="V81" i="1" s="1"/>
  <c r="Q82" i="1"/>
  <c r="V82" i="1" s="1"/>
  <c r="Q83" i="1"/>
  <c r="R83" i="1" s="1"/>
  <c r="S83" i="1" s="1"/>
  <c r="Q84" i="1"/>
  <c r="V84" i="1" s="1"/>
  <c r="Q85" i="1"/>
  <c r="Q86" i="1"/>
  <c r="V86" i="1" s="1"/>
  <c r="Q87" i="1"/>
  <c r="R87" i="1" s="1"/>
  <c r="S87" i="1" s="1"/>
  <c r="Q88" i="1"/>
  <c r="V88" i="1" s="1"/>
  <c r="Q89" i="1"/>
  <c r="V89" i="1" s="1"/>
  <c r="Q90" i="1"/>
  <c r="V90" i="1" s="1"/>
  <c r="Q91" i="1"/>
  <c r="V91" i="1" s="1"/>
  <c r="Q92" i="1"/>
  <c r="V92" i="1" s="1"/>
  <c r="Q93" i="1"/>
  <c r="V93" i="1" s="1"/>
  <c r="Q6" i="1"/>
  <c r="W6" i="1" s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AG5" i="1"/>
  <c r="AF5" i="1"/>
  <c r="AE5" i="1"/>
  <c r="AD5" i="1"/>
  <c r="AC5" i="1"/>
  <c r="AB5" i="1"/>
  <c r="AA5" i="1"/>
  <c r="Z5" i="1"/>
  <c r="Y5" i="1"/>
  <c r="X5" i="1"/>
  <c r="T5" i="1"/>
  <c r="P5" i="1"/>
  <c r="O5" i="1"/>
  <c r="N5" i="1"/>
  <c r="M5" i="1"/>
  <c r="K5" i="1"/>
  <c r="F5" i="1"/>
  <c r="E5" i="1"/>
  <c r="AI72" i="1" l="1"/>
  <c r="V72" i="1"/>
  <c r="W62" i="1"/>
  <c r="V62" i="1"/>
  <c r="AI60" i="1"/>
  <c r="V60" i="1"/>
  <c r="AI58" i="1"/>
  <c r="V58" i="1"/>
  <c r="AI56" i="1"/>
  <c r="V56" i="1"/>
  <c r="AI26" i="1"/>
  <c r="V26" i="1"/>
  <c r="AI22" i="1"/>
  <c r="V22" i="1"/>
  <c r="AI10" i="1"/>
  <c r="V10" i="1"/>
  <c r="AI87" i="1"/>
  <c r="V87" i="1"/>
  <c r="AI83" i="1"/>
  <c r="V83" i="1"/>
  <c r="AI59" i="1"/>
  <c r="V59" i="1"/>
  <c r="W53" i="1"/>
  <c r="V53" i="1"/>
  <c r="AI43" i="1"/>
  <c r="V43" i="1"/>
  <c r="W41" i="1"/>
  <c r="V41" i="1"/>
  <c r="AI35" i="1"/>
  <c r="V35" i="1"/>
  <c r="AI33" i="1"/>
  <c r="V33" i="1"/>
  <c r="AI31" i="1"/>
  <c r="V31" i="1"/>
  <c r="AI23" i="1"/>
  <c r="V23" i="1"/>
  <c r="AI19" i="1"/>
  <c r="V19" i="1"/>
  <c r="AI15" i="1"/>
  <c r="V15" i="1"/>
  <c r="R6" i="1"/>
  <c r="S6" i="1" s="1"/>
  <c r="R32" i="1"/>
  <c r="S32" i="1" s="1"/>
  <c r="R85" i="1"/>
  <c r="R39" i="1"/>
  <c r="S39" i="1" s="1"/>
  <c r="R40" i="1"/>
  <c r="S40" i="1" s="1"/>
  <c r="R68" i="1"/>
  <c r="S68" i="1" s="1"/>
  <c r="R18" i="1"/>
  <c r="S18" i="1" s="1"/>
  <c r="R42" i="1"/>
  <c r="S42" i="1" s="1"/>
  <c r="W90" i="1"/>
  <c r="W89" i="1"/>
  <c r="W82" i="1"/>
  <c r="W72" i="1"/>
  <c r="W67" i="1"/>
  <c r="W81" i="1"/>
  <c r="W61" i="1"/>
  <c r="W35" i="1"/>
  <c r="W26" i="1"/>
  <c r="W25" i="1"/>
  <c r="W86" i="1"/>
  <c r="W60" i="1"/>
  <c r="W40" i="1"/>
  <c r="W42" i="1"/>
  <c r="W80" i="1"/>
  <c r="W31" i="1"/>
  <c r="W59" i="1"/>
  <c r="W79" i="1"/>
  <c r="W58" i="1"/>
  <c r="W78" i="1"/>
  <c r="W24" i="1"/>
  <c r="W77" i="1"/>
  <c r="W52" i="1"/>
  <c r="W48" i="1"/>
  <c r="W23" i="1"/>
  <c r="W44" i="1"/>
  <c r="W71" i="1"/>
  <c r="W21" i="1"/>
  <c r="W91" i="1"/>
  <c r="W43" i="1"/>
  <c r="W16" i="1"/>
  <c r="W70" i="1"/>
  <c r="W34" i="1"/>
  <c r="W15" i="1"/>
  <c r="W51" i="1"/>
  <c r="W33" i="1"/>
  <c r="W14" i="1"/>
  <c r="W88" i="1"/>
  <c r="W69" i="1"/>
  <c r="W50" i="1"/>
  <c r="W13" i="1"/>
  <c r="W87" i="1"/>
  <c r="W68" i="1"/>
  <c r="W49" i="1"/>
  <c r="W32" i="1"/>
  <c r="W22" i="1"/>
  <c r="W12" i="1"/>
  <c r="W11" i="1"/>
  <c r="W85" i="1"/>
  <c r="W76" i="1"/>
  <c r="W66" i="1"/>
  <c r="W57" i="1"/>
  <c r="W39" i="1"/>
  <c r="W30" i="1"/>
  <c r="W20" i="1"/>
  <c r="W10" i="1"/>
  <c r="W84" i="1"/>
  <c r="W75" i="1"/>
  <c r="W65" i="1"/>
  <c r="W56" i="1"/>
  <c r="W47" i="1"/>
  <c r="W38" i="1"/>
  <c r="W29" i="1"/>
  <c r="W19" i="1"/>
  <c r="W9" i="1"/>
  <c r="W93" i="1"/>
  <c r="W74" i="1"/>
  <c r="W64" i="1"/>
  <c r="W55" i="1"/>
  <c r="W46" i="1"/>
  <c r="W37" i="1"/>
  <c r="W28" i="1"/>
  <c r="W18" i="1"/>
  <c r="W8" i="1"/>
  <c r="W92" i="1"/>
  <c r="W83" i="1"/>
  <c r="W73" i="1"/>
  <c r="W63" i="1"/>
  <c r="W54" i="1"/>
  <c r="W45" i="1"/>
  <c r="W36" i="1"/>
  <c r="W27" i="1"/>
  <c r="W17" i="1"/>
  <c r="W7" i="1"/>
  <c r="Q5" i="1"/>
  <c r="L5" i="1"/>
  <c r="AI18" i="1" l="1"/>
  <c r="V18" i="1"/>
  <c r="AI40" i="1"/>
  <c r="V40" i="1"/>
  <c r="AI85" i="1"/>
  <c r="V85" i="1"/>
  <c r="S5" i="1"/>
  <c r="AI6" i="1"/>
  <c r="V6" i="1"/>
  <c r="V42" i="1"/>
  <c r="AI42" i="1"/>
  <c r="AI68" i="1"/>
  <c r="V68" i="1"/>
  <c r="AI39" i="1"/>
  <c r="V39" i="1"/>
  <c r="AI32" i="1"/>
  <c r="V32" i="1"/>
  <c r="R5" i="1"/>
  <c r="AI5" i="1" l="1"/>
</calcChain>
</file>

<file path=xl/sharedStrings.xml><?xml version="1.0" encoding="utf-8"?>
<sst xmlns="http://schemas.openxmlformats.org/spreadsheetml/2006/main" count="375" uniqueCount="152">
  <si>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</si>
  <si>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</si>
  <si>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</si>
  <si>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</si>
  <si>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</si>
  <si>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</si>
  <si>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</si>
  <si>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</si>
  <si>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</si>
  <si>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</si>
  <si>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</si>
  <si>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</si>
  <si>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</si>
  <si>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</si>
  <si>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</si>
  <si>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</si>
  <si>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</si>
  <si>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</si>
  <si>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</si>
  <si>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</si>
  <si>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</si>
  <si>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</si>
  <si>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</si>
  <si>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</si>
  <si>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12,07,</t>
  </si>
  <si>
    <t>14,07,</t>
  </si>
  <si>
    <t>16,07,</t>
  </si>
  <si>
    <t>10,07,</t>
  </si>
  <si>
    <t>09,07,</t>
  </si>
  <si>
    <t>03,07,</t>
  </si>
  <si>
    <t>02,07,</t>
  </si>
  <si>
    <t>26,06,</t>
  </si>
  <si>
    <t>25,06,</t>
  </si>
  <si>
    <t>19,06,</t>
  </si>
  <si>
    <t>18,06,</t>
  </si>
  <si>
    <t>12,06,</t>
  </si>
  <si>
    <t>11,06,</t>
  </si>
  <si>
    <t xml:space="preserve"> 005  Колбаса Докторская ГОСТ, Вязанка вектор,ВЕС. ПОКОМ</t>
  </si>
  <si>
    <t>кг</t>
  </si>
  <si>
    <t>матрица</t>
  </si>
  <si>
    <t>ТМА июль</t>
  </si>
  <si>
    <t xml:space="preserve"> 016  Сосиски Вязанка Молочные, Вязанка вискофан  ВЕС.ПОКОМ</t>
  </si>
  <si>
    <t>Мера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</si>
  <si>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</si>
  <si>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</si>
  <si>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</si>
  <si>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</si>
  <si>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>ТМА июль / с 24,04,25 заказываем</t>
  </si>
  <si>
    <t xml:space="preserve"> 047  Кол Баварская, белков.обол. в термоусад. пакете 0.17 кг, ТМ Стародворье  ПОКОМ</t>
  </si>
  <si>
    <t>нет потребности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</si>
  <si>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</si>
  <si>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</si>
  <si>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</si>
  <si>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</si>
  <si>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>нужно увеличить продажи!!!</t>
  </si>
  <si>
    <t xml:space="preserve"> 200  Ветчина Дугушка ТМ Стародворье, вектор в/у    ПОКОМ</t>
  </si>
  <si>
    <t>Мера / ТМА июнь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</si>
  <si>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</si>
  <si>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</si>
  <si>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</si>
  <si>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>ТМА июнь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</si>
  <si>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</si>
  <si>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</si>
  <si>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>ТМА июнь_июль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</si>
  <si>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</si>
  <si>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</si>
  <si>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</si>
  <si>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</si>
  <si>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</si>
  <si>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>нужно увеличить продажи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</si>
  <si>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</si>
  <si>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</si>
  <si>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</si>
  <si>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</si>
  <si>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</si>
  <si>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</si>
  <si>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</si>
  <si>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>ТМА май / Мера</t>
  </si>
  <si>
    <t xml:space="preserve"> 276  Колбаса Сливушка ТМ Вязанка в оболочке полиамид 0,45 кг  ПОКОМ</t>
  </si>
  <si>
    <t>ВНИМАНИЕ / матрица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</si>
  <si>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</si>
  <si>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</si>
  <si>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</si>
  <si>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>нет потребности / нет в бланке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</si>
  <si>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</si>
  <si>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</si>
  <si>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</si>
  <si>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</si>
  <si>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</si>
  <si>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</si>
  <si>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>ТМА май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</si>
  <si>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</si>
  <si>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</si>
  <si>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</si>
  <si>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</si>
  <si>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</si>
  <si>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</si>
  <si>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>нет в бланке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</si>
  <si>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</si>
  <si>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</si>
  <si>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</si>
  <si>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</si>
  <si>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</si>
  <si>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</si>
  <si>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</si>
  <si>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</si>
  <si>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</si>
  <si>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</si>
  <si>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</si>
  <si>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>заказываем с 19,06,25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</si>
  <si>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</si>
  <si>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</si>
  <si>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</si>
  <si>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</si>
  <si>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>Мера / заказываем с 30,05,25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</si>
  <si>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</si>
  <si>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</si>
  <si>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</si>
  <si>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</si>
  <si>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</si>
  <si>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</si>
  <si>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445  Колбаса Краковюрст ТМ Баварушка рубленая в оболочке черева в в.у 0,2 кг ПОКОМ</t>
  </si>
  <si>
    <t>нет потребности / 13,06,25 в уценку 9 шт./ 26,04,25 списание 11шт (недостача)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</si>
  <si>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</si>
  <si>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</si>
  <si>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</si>
  <si>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</si>
  <si>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</si>
  <si>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</si>
  <si>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</si>
  <si>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</si>
  <si>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ТМ Особый рецепт в оболочке полиамид. ВЕС.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</si>
  <si>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</si>
  <si>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</si>
  <si>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</si>
  <si>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>090  Мини-салями со вкусом бекона,  0.05кг, ядрена копоть   ПОКОМ</t>
  </si>
  <si>
    <t>255  Сосиски Молочные для завтрака ТМ Особый рецепт, п/а МГС, ВЕС, ТМ Стародворье  ПОКОМ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</si>
  <si>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</si>
  <si>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</si>
  <si>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23,01,25 в уценку 70шт.</t>
  </si>
  <si>
    <t>501 Сосиски Филейские по-ганноверски ТМ Вязанка.в оболочке амицел в м.г.с ВЕС. ПОКОМ</t>
  </si>
  <si>
    <t>503 Колбаса Филейская со шпиком ТМ Вязанка в оболочке полиамид.ПОКОМ</t>
  </si>
  <si>
    <t>504  Ветчина Мясорубская с окороком 0,33кг срез ТМ Стародворье  ПОКОМ</t>
  </si>
  <si>
    <t>515  Колбаса Сервелат Мясорубский Делюкс 0,3кг ТМ Стародворье  ПОКОМ</t>
  </si>
  <si>
    <t>519  Грудинка 0,12 кг нарезка ТМ Стародворье  ПОКОМ</t>
  </si>
  <si>
    <t>522  Колбаса Гвардейская с/к ТМ Стародворье  ПОКОМ</t>
  </si>
  <si>
    <t>нужно увеличить продажи / Мера</t>
  </si>
  <si>
    <t>ПРОМ Мера</t>
  </si>
  <si>
    <t>ТМА Июль</t>
  </si>
  <si>
    <t>ВИП ТМА</t>
  </si>
  <si>
    <t>заказ</t>
  </si>
  <si>
    <t>19,07,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</si>
</sst>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0_ ;[Red]\-0.0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3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164" fontId="1" fillId="7" borderId="2" xfId="1" applyNumberFormat="1" applyFill="1" applyBorder="1"/>
    <xf numFmtId="164" fontId="4" fillId="0" borderId="1" xfId="1" applyNumberFormat="1" applyFont="1"/>
    <xf numFmtId="164" fontId="1" fillId="8" borderId="1" xfId="1" applyNumberFormat="1" applyFill="1"/>
    <xf numFmtId="164" fontId="5" fillId="8" borderId="1" xfId="1" applyNumberFormat="1" applyFont="1" applyFill="1"/>
    <xf numFmtId="164" fontId="4" fillId="8" borderId="1" xfId="1" applyNumberFormat="1" applyFont="1" applyFill="1"/>
    <xf numFmtId="164" fontId="1" fillId="8" borderId="2" xfId="1" applyNumberFormat="1" applyFill="1" applyBorder="1"/>
    <xf numFmtId="165" fontId="1" fillId="0" borderId="1" xfId="1" applyNumberFormat="1"/>
    <xf numFmtId="164" fontId="1" fillId="9" borderId="2" xfId="1" applyNumberFormat="1" applyFill="1" applyBorder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5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T4" sqref="T4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12" customWidth="1"/>
    <col min="10" max="10" width="1" customWidth="1"/>
    <col min="11" max="12" width="7" customWidth="1"/>
    <col min="13" max="14" width="0.5703125" customWidth="1"/>
    <col min="15" max="20" width="7" customWidth="1"/>
    <col min="21" max="21" width="17.5703125" customWidth="1"/>
    <col min="22" max="23" width="5" customWidth="1"/>
    <col min="24" max="33" width="6" customWidth="1"/>
    <col min="34" max="34" width="44.42578125" customWidth="1"/>
    <col min="35" max="35" width="7" customWidth="1"/>
    <col min="36" max="51" width="8" customWidth="1"/>
  </cols>
  <sheetData>
    <row r="1" spans="1:51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21">
        <v>0.3</v>
      </c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14</v>
      </c>
      <c r="Q3" s="2" t="s">
        <v>15</v>
      </c>
      <c r="R3" s="3" t="s">
        <v>16</v>
      </c>
      <c r="S3" s="3" t="s">
        <v>150</v>
      </c>
      <c r="T3" s="7" t="s">
        <v>17</v>
      </c>
      <c r="U3" s="7" t="s">
        <v>18</v>
      </c>
      <c r="V3" s="2" t="s">
        <v>19</v>
      </c>
      <c r="W3" s="2" t="s">
        <v>20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21</v>
      </c>
      <c r="AG3" s="2" t="s">
        <v>21</v>
      </c>
      <c r="AH3" s="2" t="s">
        <v>22</v>
      </c>
      <c r="AI3" s="2" t="s">
        <v>23</v>
      </c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24</v>
      </c>
      <c r="P4" s="1" t="s">
        <v>25</v>
      </c>
      <c r="Q4" s="1" t="s">
        <v>26</v>
      </c>
      <c r="R4" s="1"/>
      <c r="S4" s="1" t="s">
        <v>151</v>
      </c>
      <c r="T4" s="1"/>
      <c r="U4" s="1"/>
      <c r="V4" s="1"/>
      <c r="W4" s="1"/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 t="s">
        <v>34</v>
      </c>
      <c r="AF4" s="1" t="s">
        <v>35</v>
      </c>
      <c r="AG4" s="1" t="s">
        <v>36</v>
      </c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SUM(E6:E495)</f>
        <v>8240.2470000000012</v>
      </c>
      <c r="F5" s="4">
        <f>SUM(F6:F495)</f>
        <v>9171.6560000000009</v>
      </c>
      <c r="G5" s="8"/>
      <c r="H5" s="1"/>
      <c r="I5" s="1"/>
      <c r="J5" s="1"/>
      <c r="K5" s="4">
        <f t="shared" ref="K5:T5" si="0">SUM(K6:K495)</f>
        <v>8325.5319999999992</v>
      </c>
      <c r="L5" s="4">
        <f t="shared" si="0"/>
        <v>-85.284999999999954</v>
      </c>
      <c r="M5" s="4">
        <f t="shared" si="0"/>
        <v>0</v>
      </c>
      <c r="N5" s="4">
        <f t="shared" si="0"/>
        <v>0</v>
      </c>
      <c r="O5" s="4">
        <f t="shared" si="0"/>
        <v>5601.2694000000001</v>
      </c>
      <c r="P5" s="4">
        <f t="shared" si="0"/>
        <v>3341.0729999999976</v>
      </c>
      <c r="Q5" s="4">
        <f t="shared" si="0"/>
        <v>1648.0494000000008</v>
      </c>
      <c r="R5" s="4">
        <f t="shared" si="0"/>
        <v>1039.1492000000003</v>
      </c>
      <c r="S5" s="4">
        <f t="shared" si="0"/>
        <v>1898.3576000000003</v>
      </c>
      <c r="T5" s="4">
        <f t="shared" si="0"/>
        <v>1000</v>
      </c>
      <c r="U5" s="1"/>
      <c r="V5" s="1"/>
      <c r="W5" s="1"/>
      <c r="X5" s="4">
        <f t="shared" ref="X5:AG5" si="1">SUM(X6:X495)</f>
        <v>1849.2570000000001</v>
      </c>
      <c r="Y5" s="4">
        <f t="shared" si="1"/>
        <v>1868.3964000000001</v>
      </c>
      <c r="Z5" s="4">
        <f t="shared" si="1"/>
        <v>1929.5018000000002</v>
      </c>
      <c r="AA5" s="4">
        <f t="shared" si="1"/>
        <v>1945.9845999999995</v>
      </c>
      <c r="AB5" s="4">
        <f t="shared" si="1"/>
        <v>2126.4912000000004</v>
      </c>
      <c r="AC5" s="4">
        <f t="shared" si="1"/>
        <v>2165.4621999999995</v>
      </c>
      <c r="AD5" s="4">
        <f t="shared" si="1"/>
        <v>2069.1629999999996</v>
      </c>
      <c r="AE5" s="4">
        <f t="shared" si="1"/>
        <v>2181.7089999999994</v>
      </c>
      <c r="AF5" s="4">
        <f t="shared" si="1"/>
        <v>2425.9760000000006</v>
      </c>
      <c r="AG5" s="4">
        <f t="shared" si="1"/>
        <v>2263.2239999999997</v>
      </c>
      <c r="AH5" s="1"/>
      <c r="AI5" s="4">
        <f>SUM(AI6:AI495)</f>
        <v>1570</v>
      </c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37</v>
      </c>
      <c r="B6" s="1" t="s">
        <v>38</v>
      </c>
      <c r="C6" s="1">
        <v>103.131</v>
      </c>
      <c r="D6" s="1">
        <v>114.88800000000001</v>
      </c>
      <c r="E6" s="1">
        <v>71.959999999999994</v>
      </c>
      <c r="F6" s="1">
        <v>56.072000000000003</v>
      </c>
      <c r="G6" s="8">
        <v>1</v>
      </c>
      <c r="H6" s="1">
        <v>50</v>
      </c>
      <c r="I6" s="1" t="s">
        <v>39</v>
      </c>
      <c r="J6" s="1"/>
      <c r="K6" s="1">
        <v>73.05</v>
      </c>
      <c r="L6" s="1">
        <f t="shared" ref="L6:L36" si="2">E6-K6</f>
        <v>-1.0900000000000034</v>
      </c>
      <c r="M6" s="1"/>
      <c r="N6" s="1"/>
      <c r="O6" s="1">
        <v>34.887799999999963</v>
      </c>
      <c r="P6" s="1">
        <v>35.031200000000027</v>
      </c>
      <c r="Q6" s="1">
        <f>E6/5</f>
        <v>14.391999999999999</v>
      </c>
      <c r="R6" s="5">
        <f>10*Q6-P6-O6-F6</f>
        <v>17.929000000000002</v>
      </c>
      <c r="S6" s="5">
        <f>R6</f>
        <v>17.929000000000002</v>
      </c>
      <c r="T6" s="5"/>
      <c r="U6" s="1"/>
      <c r="V6" s="1">
        <f>(F6+O6+P6+S6)/Q6</f>
        <v>10.000000000000002</v>
      </c>
      <c r="W6" s="1">
        <f>(F6+O6+P6)/Q6</f>
        <v>8.7542384658143408</v>
      </c>
      <c r="X6" s="1">
        <v>16.761199999999999</v>
      </c>
      <c r="Y6" s="1">
        <v>16.944400000000002</v>
      </c>
      <c r="Z6" s="1">
        <v>15.0992</v>
      </c>
      <c r="AA6" s="1">
        <v>15.6206</v>
      </c>
      <c r="AB6" s="1">
        <v>16.192</v>
      </c>
      <c r="AC6" s="1">
        <v>16.752199999999998</v>
      </c>
      <c r="AD6" s="1">
        <v>14.308</v>
      </c>
      <c r="AE6" s="1">
        <v>14.588800000000001</v>
      </c>
      <c r="AF6" s="1">
        <v>17.6266</v>
      </c>
      <c r="AG6" s="1">
        <v>19.032399999999999</v>
      </c>
      <c r="AH6" s="1" t="s">
        <v>40</v>
      </c>
      <c r="AI6" s="1">
        <f>ROUND(G6*S6,0)</f>
        <v>18</v>
      </c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41</v>
      </c>
      <c r="B7" s="1" t="s">
        <v>38</v>
      </c>
      <c r="C7" s="1">
        <v>184.86699999999999</v>
      </c>
      <c r="D7" s="1">
        <v>74.052000000000007</v>
      </c>
      <c r="E7" s="1">
        <v>125.97199999999999</v>
      </c>
      <c r="F7" s="1">
        <v>106.86199999999999</v>
      </c>
      <c r="G7" s="8">
        <v>1</v>
      </c>
      <c r="H7" s="1">
        <v>45</v>
      </c>
      <c r="I7" s="1" t="s">
        <v>39</v>
      </c>
      <c r="J7" s="1"/>
      <c r="K7" s="1">
        <v>118.7</v>
      </c>
      <c r="L7" s="1">
        <f t="shared" si="2"/>
        <v>7.2719999999999914</v>
      </c>
      <c r="M7" s="1"/>
      <c r="N7" s="1"/>
      <c r="O7" s="1">
        <v>200</v>
      </c>
      <c r="P7" s="1"/>
      <c r="Q7" s="1">
        <f t="shared" ref="Q7:Q66" si="3">E7/5</f>
        <v>25.194399999999998</v>
      </c>
      <c r="R7" s="5"/>
      <c r="S7" s="5">
        <f t="shared" ref="S7:S70" si="4">R7</f>
        <v>0</v>
      </c>
      <c r="T7" s="5"/>
      <c r="U7" s="1"/>
      <c r="V7" s="1">
        <f t="shared" ref="V7:V70" si="5">(F7+O7+P7+S7)/Q7</f>
        <v>12.179770107642968</v>
      </c>
      <c r="W7" s="1">
        <f t="shared" ref="W7:W66" si="6">(F7+O7+P7)/Q7</f>
        <v>12.179770107642968</v>
      </c>
      <c r="X7" s="1">
        <v>33.229999999999997</v>
      </c>
      <c r="Y7" s="1">
        <v>32.690199999999997</v>
      </c>
      <c r="Z7" s="1">
        <v>28.324000000000002</v>
      </c>
      <c r="AA7" s="1">
        <v>28.261600000000001</v>
      </c>
      <c r="AB7" s="1">
        <v>33.578400000000002</v>
      </c>
      <c r="AC7" s="1">
        <v>35.998600000000003</v>
      </c>
      <c r="AD7" s="1">
        <v>31.4084</v>
      </c>
      <c r="AE7" s="1">
        <v>34.185999999999993</v>
      </c>
      <c r="AF7" s="1">
        <v>45.272799999999997</v>
      </c>
      <c r="AG7" s="1">
        <v>43.335000000000001</v>
      </c>
      <c r="AH7" s="1" t="s">
        <v>42</v>
      </c>
      <c r="AI7" s="1">
        <f t="shared" ref="AI7:AI70" si="7">ROUND(G7*S7,0)</f>
        <v>0</v>
      </c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43</v>
      </c>
      <c r="B8" s="1" t="s">
        <v>38</v>
      </c>
      <c r="C8" s="1">
        <v>226.89</v>
      </c>
      <c r="D8" s="1">
        <v>19.292000000000002</v>
      </c>
      <c r="E8" s="1">
        <v>83.515000000000001</v>
      </c>
      <c r="F8" s="1">
        <v>114.69799999999999</v>
      </c>
      <c r="G8" s="8">
        <v>1</v>
      </c>
      <c r="H8" s="1">
        <v>45</v>
      </c>
      <c r="I8" s="1" t="s">
        <v>39</v>
      </c>
      <c r="J8" s="1"/>
      <c r="K8" s="1">
        <v>86.254000000000005</v>
      </c>
      <c r="L8" s="1">
        <f t="shared" si="2"/>
        <v>-2.7390000000000043</v>
      </c>
      <c r="M8" s="1"/>
      <c r="N8" s="1"/>
      <c r="O8" s="1">
        <v>84.619000000000028</v>
      </c>
      <c r="P8" s="1">
        <v>11.62579999999997</v>
      </c>
      <c r="Q8" s="1">
        <f t="shared" si="3"/>
        <v>16.702999999999999</v>
      </c>
      <c r="R8" s="5"/>
      <c r="S8" s="5">
        <f t="shared" si="4"/>
        <v>0</v>
      </c>
      <c r="T8" s="5"/>
      <c r="U8" s="1"/>
      <c r="V8" s="1">
        <f t="shared" si="5"/>
        <v>12.629036699994012</v>
      </c>
      <c r="W8" s="1">
        <f t="shared" si="6"/>
        <v>12.629036699994012</v>
      </c>
      <c r="X8" s="1">
        <v>26.283799999999999</v>
      </c>
      <c r="Y8" s="1">
        <v>29.791</v>
      </c>
      <c r="Z8" s="1">
        <v>24.027999999999999</v>
      </c>
      <c r="AA8" s="1">
        <v>24.8552</v>
      </c>
      <c r="AB8" s="1">
        <v>38.608800000000002</v>
      </c>
      <c r="AC8" s="1">
        <v>37.748399999999997</v>
      </c>
      <c r="AD8" s="1">
        <v>21.311800000000002</v>
      </c>
      <c r="AE8" s="1">
        <v>25.654199999999999</v>
      </c>
      <c r="AF8" s="1">
        <v>48.363399999999999</v>
      </c>
      <c r="AG8" s="1">
        <v>45.502600000000001</v>
      </c>
      <c r="AH8" s="1"/>
      <c r="AI8" s="1">
        <f t="shared" si="7"/>
        <v>0</v>
      </c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44</v>
      </c>
      <c r="B9" s="1" t="s">
        <v>45</v>
      </c>
      <c r="C9" s="1">
        <v>202</v>
      </c>
      <c r="D9" s="1">
        <v>343</v>
      </c>
      <c r="E9" s="1">
        <v>128</v>
      </c>
      <c r="F9" s="1">
        <v>230</v>
      </c>
      <c r="G9" s="8">
        <v>0.45</v>
      </c>
      <c r="H9" s="1">
        <v>45</v>
      </c>
      <c r="I9" s="10" t="s">
        <v>79</v>
      </c>
      <c r="J9" s="1"/>
      <c r="K9" s="1">
        <v>144</v>
      </c>
      <c r="L9" s="1">
        <f t="shared" si="2"/>
        <v>-16</v>
      </c>
      <c r="M9" s="1"/>
      <c r="N9" s="1"/>
      <c r="O9" s="1">
        <v>0</v>
      </c>
      <c r="P9" s="1">
        <v>80</v>
      </c>
      <c r="Q9" s="1">
        <f t="shared" si="3"/>
        <v>25.6</v>
      </c>
      <c r="R9" s="5"/>
      <c r="S9" s="5">
        <f>T9</f>
        <v>150</v>
      </c>
      <c r="T9" s="20">
        <v>150</v>
      </c>
      <c r="U9" s="17" t="s">
        <v>147</v>
      </c>
      <c r="V9" s="1">
        <f t="shared" si="5"/>
        <v>17.96875</v>
      </c>
      <c r="W9" s="1">
        <f t="shared" si="6"/>
        <v>12.109375</v>
      </c>
      <c r="X9" s="1">
        <v>37.799999999999997</v>
      </c>
      <c r="Y9" s="1">
        <v>36.4</v>
      </c>
      <c r="Z9" s="1">
        <v>45.8</v>
      </c>
      <c r="AA9" s="1">
        <v>42.6</v>
      </c>
      <c r="AB9" s="1">
        <v>41.8</v>
      </c>
      <c r="AC9" s="1">
        <v>40.6</v>
      </c>
      <c r="AD9" s="1">
        <v>45.4</v>
      </c>
      <c r="AE9" s="1">
        <v>46.8</v>
      </c>
      <c r="AF9" s="1">
        <v>51.8</v>
      </c>
      <c r="AG9" s="1">
        <v>43.6</v>
      </c>
      <c r="AH9" s="1" t="s">
        <v>42</v>
      </c>
      <c r="AI9" s="1">
        <f t="shared" si="7"/>
        <v>68</v>
      </c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46</v>
      </c>
      <c r="B10" s="1" t="s">
        <v>45</v>
      </c>
      <c r="C10" s="1">
        <v>266</v>
      </c>
      <c r="D10" s="1">
        <v>444</v>
      </c>
      <c r="E10" s="1">
        <v>221</v>
      </c>
      <c r="F10" s="1">
        <v>242</v>
      </c>
      <c r="G10" s="8">
        <v>0.45</v>
      </c>
      <c r="H10" s="1">
        <v>45</v>
      </c>
      <c r="I10" s="1" t="s">
        <v>39</v>
      </c>
      <c r="J10" s="1"/>
      <c r="K10" s="1">
        <v>218</v>
      </c>
      <c r="L10" s="1">
        <f t="shared" si="2"/>
        <v>3</v>
      </c>
      <c r="M10" s="1"/>
      <c r="N10" s="1"/>
      <c r="O10" s="1">
        <v>11</v>
      </c>
      <c r="P10" s="1">
        <v>159.6</v>
      </c>
      <c r="Q10" s="1">
        <f t="shared" si="3"/>
        <v>44.2</v>
      </c>
      <c r="R10" s="5">
        <f t="shared" ref="R10" si="8">10*Q10-P10-O10-F10</f>
        <v>29.399999999999977</v>
      </c>
      <c r="S10" s="22">
        <f>R10-$S$1*Q10</f>
        <v>16.139999999999979</v>
      </c>
      <c r="T10" s="5"/>
      <c r="U10" s="1"/>
      <c r="V10" s="1">
        <f t="shared" si="5"/>
        <v>9.6999999999999993</v>
      </c>
      <c r="W10" s="1">
        <f t="shared" si="6"/>
        <v>9.3348416289592766</v>
      </c>
      <c r="X10" s="1">
        <v>51.6</v>
      </c>
      <c r="Y10" s="1">
        <v>47</v>
      </c>
      <c r="Z10" s="1">
        <v>45.8</v>
      </c>
      <c r="AA10" s="1">
        <v>44.8</v>
      </c>
      <c r="AB10" s="1">
        <v>46.2</v>
      </c>
      <c r="AC10" s="1">
        <v>40.6</v>
      </c>
      <c r="AD10" s="1">
        <v>34.6</v>
      </c>
      <c r="AE10" s="1">
        <v>38.6</v>
      </c>
      <c r="AF10" s="1">
        <v>41</v>
      </c>
      <c r="AG10" s="1">
        <v>32.200000000000003</v>
      </c>
      <c r="AH10" s="1" t="s">
        <v>47</v>
      </c>
      <c r="AI10" s="1">
        <f t="shared" si="7"/>
        <v>7</v>
      </c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1" t="s">
        <v>48</v>
      </c>
      <c r="B11" s="11" t="s">
        <v>45</v>
      </c>
      <c r="C11" s="11"/>
      <c r="D11" s="11"/>
      <c r="E11" s="11"/>
      <c r="F11" s="11"/>
      <c r="G11" s="12">
        <v>0</v>
      </c>
      <c r="H11" s="11">
        <v>180</v>
      </c>
      <c r="I11" s="11" t="s">
        <v>39</v>
      </c>
      <c r="J11" s="11"/>
      <c r="K11" s="11"/>
      <c r="L11" s="11">
        <f t="shared" si="2"/>
        <v>0</v>
      </c>
      <c r="M11" s="11"/>
      <c r="N11" s="11"/>
      <c r="O11" s="11">
        <v>0</v>
      </c>
      <c r="P11" s="11"/>
      <c r="Q11" s="11">
        <f t="shared" si="3"/>
        <v>0</v>
      </c>
      <c r="R11" s="13"/>
      <c r="S11" s="5">
        <f t="shared" si="4"/>
        <v>0</v>
      </c>
      <c r="T11" s="13"/>
      <c r="U11" s="11"/>
      <c r="V11" s="1" t="e">
        <f t="shared" si="5"/>
        <v>#DIV/0!</v>
      </c>
      <c r="W11" s="11" t="e">
        <f t="shared" si="6"/>
        <v>#DIV/0!</v>
      </c>
      <c r="X11" s="11">
        <v>0</v>
      </c>
      <c r="Y11" s="11">
        <v>0</v>
      </c>
      <c r="Z11" s="11">
        <v>0</v>
      </c>
      <c r="AA11" s="11">
        <v>0</v>
      </c>
      <c r="AB11" s="11">
        <v>0</v>
      </c>
      <c r="AC11" s="11">
        <v>0</v>
      </c>
      <c r="AD11" s="11">
        <v>0</v>
      </c>
      <c r="AE11" s="11">
        <v>0</v>
      </c>
      <c r="AF11" s="11">
        <v>0</v>
      </c>
      <c r="AG11" s="11">
        <v>0</v>
      </c>
      <c r="AH11" s="11" t="s">
        <v>49</v>
      </c>
      <c r="AI11" s="1">
        <f t="shared" si="7"/>
        <v>0</v>
      </c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50</v>
      </c>
      <c r="B12" s="1" t="s">
        <v>45</v>
      </c>
      <c r="C12" s="1"/>
      <c r="D12" s="1">
        <v>36</v>
      </c>
      <c r="E12" s="1">
        <v>4</v>
      </c>
      <c r="F12" s="1">
        <v>22</v>
      </c>
      <c r="G12" s="8">
        <v>0.3</v>
      </c>
      <c r="H12" s="1">
        <v>40</v>
      </c>
      <c r="I12" s="1" t="s">
        <v>39</v>
      </c>
      <c r="J12" s="1"/>
      <c r="K12" s="1">
        <v>5</v>
      </c>
      <c r="L12" s="1">
        <f t="shared" si="2"/>
        <v>-1</v>
      </c>
      <c r="M12" s="1"/>
      <c r="N12" s="1"/>
      <c r="O12" s="1">
        <v>0</v>
      </c>
      <c r="P12" s="1"/>
      <c r="Q12" s="1">
        <f t="shared" si="3"/>
        <v>0.8</v>
      </c>
      <c r="R12" s="5"/>
      <c r="S12" s="5">
        <f t="shared" si="4"/>
        <v>0</v>
      </c>
      <c r="T12" s="5"/>
      <c r="U12" s="1"/>
      <c r="V12" s="1">
        <f t="shared" si="5"/>
        <v>27.5</v>
      </c>
      <c r="W12" s="1">
        <f t="shared" si="6"/>
        <v>27.5</v>
      </c>
      <c r="X12" s="1">
        <v>1</v>
      </c>
      <c r="Y12" s="1">
        <v>1.8</v>
      </c>
      <c r="Z12" s="1">
        <v>3.2</v>
      </c>
      <c r="AA12" s="1">
        <v>3</v>
      </c>
      <c r="AB12" s="1">
        <v>0.6</v>
      </c>
      <c r="AC12" s="1">
        <v>1.6</v>
      </c>
      <c r="AD12" s="1">
        <v>1.6</v>
      </c>
      <c r="AE12" s="1">
        <v>1.6</v>
      </c>
      <c r="AF12" s="1">
        <v>3.8</v>
      </c>
      <c r="AG12" s="1">
        <v>2</v>
      </c>
      <c r="AH12" s="1"/>
      <c r="AI12" s="1">
        <f t="shared" si="7"/>
        <v>0</v>
      </c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51</v>
      </c>
      <c r="B13" s="1" t="s">
        <v>45</v>
      </c>
      <c r="C13" s="1">
        <v>35</v>
      </c>
      <c r="D13" s="1">
        <v>65</v>
      </c>
      <c r="E13" s="1">
        <v>26</v>
      </c>
      <c r="F13" s="1">
        <v>50</v>
      </c>
      <c r="G13" s="8">
        <v>0.17</v>
      </c>
      <c r="H13" s="1">
        <v>180</v>
      </c>
      <c r="I13" s="1" t="s">
        <v>39</v>
      </c>
      <c r="J13" s="1"/>
      <c r="K13" s="1">
        <v>26</v>
      </c>
      <c r="L13" s="1">
        <f t="shared" si="2"/>
        <v>0</v>
      </c>
      <c r="M13" s="1"/>
      <c r="N13" s="1"/>
      <c r="O13" s="1">
        <v>0</v>
      </c>
      <c r="P13" s="1"/>
      <c r="Q13" s="1">
        <f t="shared" si="3"/>
        <v>5.2</v>
      </c>
      <c r="R13" s="5"/>
      <c r="S13" s="5">
        <f t="shared" si="4"/>
        <v>0</v>
      </c>
      <c r="T13" s="5"/>
      <c r="U13" s="1"/>
      <c r="V13" s="1">
        <f t="shared" si="5"/>
        <v>9.615384615384615</v>
      </c>
      <c r="W13" s="1">
        <f t="shared" si="6"/>
        <v>9.615384615384615</v>
      </c>
      <c r="X13" s="1">
        <v>4.8</v>
      </c>
      <c r="Y13" s="1">
        <v>5.2</v>
      </c>
      <c r="Z13" s="1">
        <v>6.2</v>
      </c>
      <c r="AA13" s="1">
        <v>6.4</v>
      </c>
      <c r="AB13" s="1">
        <v>4</v>
      </c>
      <c r="AC13" s="1">
        <v>1.8</v>
      </c>
      <c r="AD13" s="1">
        <v>7.2</v>
      </c>
      <c r="AE13" s="1">
        <v>7</v>
      </c>
      <c r="AF13" s="1">
        <v>3.2</v>
      </c>
      <c r="AG13" s="1">
        <v>2.6</v>
      </c>
      <c r="AH13" s="1"/>
      <c r="AI13" s="1">
        <f t="shared" si="7"/>
        <v>0</v>
      </c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1" t="s">
        <v>52</v>
      </c>
      <c r="B14" s="11" t="s">
        <v>45</v>
      </c>
      <c r="C14" s="11"/>
      <c r="D14" s="11"/>
      <c r="E14" s="11"/>
      <c r="F14" s="11"/>
      <c r="G14" s="12">
        <v>0</v>
      </c>
      <c r="H14" s="11">
        <v>50</v>
      </c>
      <c r="I14" s="11" t="s">
        <v>39</v>
      </c>
      <c r="J14" s="11"/>
      <c r="K14" s="11"/>
      <c r="L14" s="11">
        <f t="shared" si="2"/>
        <v>0</v>
      </c>
      <c r="M14" s="11"/>
      <c r="N14" s="11"/>
      <c r="O14" s="11">
        <v>0</v>
      </c>
      <c r="P14" s="11"/>
      <c r="Q14" s="11">
        <f t="shared" si="3"/>
        <v>0</v>
      </c>
      <c r="R14" s="13"/>
      <c r="S14" s="5">
        <f t="shared" si="4"/>
        <v>0</v>
      </c>
      <c r="T14" s="13"/>
      <c r="U14" s="11"/>
      <c r="V14" s="1" t="e">
        <f t="shared" si="5"/>
        <v>#DIV/0!</v>
      </c>
      <c r="W14" s="11" t="e">
        <f t="shared" si="6"/>
        <v>#DIV/0!</v>
      </c>
      <c r="X14" s="11">
        <v>0</v>
      </c>
      <c r="Y14" s="11">
        <v>0</v>
      </c>
      <c r="Z14" s="11">
        <v>0</v>
      </c>
      <c r="AA14" s="11">
        <v>0</v>
      </c>
      <c r="AB14" s="11">
        <v>0</v>
      </c>
      <c r="AC14" s="11">
        <v>0</v>
      </c>
      <c r="AD14" s="11">
        <v>0</v>
      </c>
      <c r="AE14" s="11">
        <v>0</v>
      </c>
      <c r="AF14" s="11">
        <v>0</v>
      </c>
      <c r="AG14" s="11">
        <v>0</v>
      </c>
      <c r="AH14" s="11" t="s">
        <v>49</v>
      </c>
      <c r="AI14" s="1">
        <f t="shared" si="7"/>
        <v>0</v>
      </c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53</v>
      </c>
      <c r="B15" s="1" t="s">
        <v>45</v>
      </c>
      <c r="C15" s="1">
        <v>97</v>
      </c>
      <c r="D15" s="1">
        <v>74</v>
      </c>
      <c r="E15" s="1">
        <v>39</v>
      </c>
      <c r="F15" s="1">
        <v>53</v>
      </c>
      <c r="G15" s="8">
        <v>0.35</v>
      </c>
      <c r="H15" s="1">
        <v>50</v>
      </c>
      <c r="I15" s="1" t="s">
        <v>39</v>
      </c>
      <c r="J15" s="1"/>
      <c r="K15" s="1">
        <v>41</v>
      </c>
      <c r="L15" s="1">
        <f t="shared" si="2"/>
        <v>-2</v>
      </c>
      <c r="M15" s="1"/>
      <c r="N15" s="1"/>
      <c r="O15" s="1">
        <v>0</v>
      </c>
      <c r="P15" s="1"/>
      <c r="Q15" s="1">
        <f t="shared" si="3"/>
        <v>7.8</v>
      </c>
      <c r="R15" s="5">
        <f t="shared" ref="R15:R19" si="9">10*Q15-P15-O15-F15</f>
        <v>25</v>
      </c>
      <c r="S15" s="5">
        <f t="shared" si="4"/>
        <v>25</v>
      </c>
      <c r="T15" s="5"/>
      <c r="U15" s="1"/>
      <c r="V15" s="1">
        <f t="shared" si="5"/>
        <v>10</v>
      </c>
      <c r="W15" s="1">
        <f t="shared" si="6"/>
        <v>6.7948717948717947</v>
      </c>
      <c r="X15" s="1">
        <v>5.2</v>
      </c>
      <c r="Y15" s="1">
        <v>0.6</v>
      </c>
      <c r="Z15" s="1">
        <v>6.4</v>
      </c>
      <c r="AA15" s="1">
        <v>6</v>
      </c>
      <c r="AB15" s="1">
        <v>11.8</v>
      </c>
      <c r="AC15" s="1">
        <v>13.8</v>
      </c>
      <c r="AD15" s="1">
        <v>13.2</v>
      </c>
      <c r="AE15" s="1">
        <v>12</v>
      </c>
      <c r="AF15" s="1">
        <v>7.8</v>
      </c>
      <c r="AG15" s="1">
        <v>9.1999999999999993</v>
      </c>
      <c r="AH15" s="1" t="s">
        <v>54</v>
      </c>
      <c r="AI15" s="1">
        <f t="shared" si="7"/>
        <v>9</v>
      </c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55</v>
      </c>
      <c r="B16" s="1" t="s">
        <v>38</v>
      </c>
      <c r="C16" s="1">
        <v>160.56700000000001</v>
      </c>
      <c r="D16" s="1">
        <v>347.53300000000002</v>
      </c>
      <c r="E16" s="1">
        <v>104.565</v>
      </c>
      <c r="F16" s="1">
        <v>241.90700000000001</v>
      </c>
      <c r="G16" s="8">
        <v>1</v>
      </c>
      <c r="H16" s="1">
        <v>55</v>
      </c>
      <c r="I16" s="10" t="s">
        <v>79</v>
      </c>
      <c r="J16" s="1"/>
      <c r="K16" s="1">
        <v>100.54</v>
      </c>
      <c r="L16" s="1">
        <f t="shared" si="2"/>
        <v>4.0249999999999915</v>
      </c>
      <c r="M16" s="1"/>
      <c r="N16" s="1"/>
      <c r="O16" s="1">
        <v>0</v>
      </c>
      <c r="P16" s="1"/>
      <c r="Q16" s="1">
        <f t="shared" si="3"/>
        <v>20.913</v>
      </c>
      <c r="R16" s="5"/>
      <c r="S16" s="5">
        <f t="shared" ref="S16:S17" si="10">T16</f>
        <v>50</v>
      </c>
      <c r="T16" s="20">
        <v>50</v>
      </c>
      <c r="U16" s="17" t="s">
        <v>147</v>
      </c>
      <c r="V16" s="1">
        <f t="shared" si="5"/>
        <v>13.958159996174629</v>
      </c>
      <c r="W16" s="1">
        <f t="shared" si="6"/>
        <v>11.567302634724813</v>
      </c>
      <c r="X16" s="1">
        <v>20.4116</v>
      </c>
      <c r="Y16" s="1">
        <v>20.3856</v>
      </c>
      <c r="Z16" s="1">
        <v>29.699200000000001</v>
      </c>
      <c r="AA16" s="1">
        <v>30.230000000000011</v>
      </c>
      <c r="AB16" s="1">
        <v>32.667399999999986</v>
      </c>
      <c r="AC16" s="1">
        <v>34.602400000000003</v>
      </c>
      <c r="AD16" s="1">
        <v>30.367999999999999</v>
      </c>
      <c r="AE16" s="1">
        <v>31.6586</v>
      </c>
      <c r="AF16" s="1">
        <v>45.768799999999999</v>
      </c>
      <c r="AG16" s="1">
        <v>47.124400000000001</v>
      </c>
      <c r="AH16" s="1" t="s">
        <v>56</v>
      </c>
      <c r="AI16" s="1">
        <f t="shared" si="7"/>
        <v>50</v>
      </c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57</v>
      </c>
      <c r="B17" s="1" t="s">
        <v>38</v>
      </c>
      <c r="C17" s="1">
        <v>868.52800000000002</v>
      </c>
      <c r="D17" s="1">
        <v>1281.8610000000001</v>
      </c>
      <c r="E17" s="1">
        <v>557.91399999999999</v>
      </c>
      <c r="F17" s="1">
        <v>893.85599999999999</v>
      </c>
      <c r="G17" s="8">
        <v>1</v>
      </c>
      <c r="H17" s="1">
        <v>50</v>
      </c>
      <c r="I17" s="1" t="s">
        <v>39</v>
      </c>
      <c r="J17" s="1"/>
      <c r="K17" s="1">
        <v>555</v>
      </c>
      <c r="L17" s="1">
        <f t="shared" si="2"/>
        <v>2.9139999999999873</v>
      </c>
      <c r="M17" s="1"/>
      <c r="N17" s="1"/>
      <c r="O17" s="1">
        <v>500</v>
      </c>
      <c r="P17" s="1"/>
      <c r="Q17" s="1">
        <f t="shared" si="3"/>
        <v>111.58279999999999</v>
      </c>
      <c r="R17" s="5"/>
      <c r="S17" s="5">
        <f t="shared" si="10"/>
        <v>300</v>
      </c>
      <c r="T17" s="20">
        <v>300</v>
      </c>
      <c r="U17" s="17" t="s">
        <v>148</v>
      </c>
      <c r="V17" s="1">
        <f t="shared" si="5"/>
        <v>15.180260757034238</v>
      </c>
      <c r="W17" s="1">
        <f t="shared" si="6"/>
        <v>12.491674344074536</v>
      </c>
      <c r="X17" s="1">
        <v>128.06779999999989</v>
      </c>
      <c r="Y17" s="1">
        <v>129.94739999999999</v>
      </c>
      <c r="Z17" s="1">
        <v>111.22799999999999</v>
      </c>
      <c r="AA17" s="1">
        <v>113.0364</v>
      </c>
      <c r="AB17" s="1">
        <v>129.69900000000001</v>
      </c>
      <c r="AC17" s="1">
        <v>138.24199999999999</v>
      </c>
      <c r="AD17" s="1">
        <v>111.95059999999999</v>
      </c>
      <c r="AE17" s="1">
        <v>119.1738</v>
      </c>
      <c r="AF17" s="1">
        <v>155.77520000000001</v>
      </c>
      <c r="AG17" s="1">
        <v>137.44960000000009</v>
      </c>
      <c r="AH17" s="1" t="s">
        <v>40</v>
      </c>
      <c r="AI17" s="1">
        <f t="shared" si="7"/>
        <v>300</v>
      </c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58</v>
      </c>
      <c r="B18" s="1" t="s">
        <v>38</v>
      </c>
      <c r="C18" s="1">
        <v>155.756</v>
      </c>
      <c r="D18" s="1">
        <v>103.771</v>
      </c>
      <c r="E18" s="1">
        <v>73.914000000000001</v>
      </c>
      <c r="F18" s="1">
        <v>73.418000000000006</v>
      </c>
      <c r="G18" s="8">
        <v>1</v>
      </c>
      <c r="H18" s="1">
        <v>60</v>
      </c>
      <c r="I18" s="1" t="s">
        <v>39</v>
      </c>
      <c r="J18" s="1"/>
      <c r="K18" s="1">
        <v>72.94</v>
      </c>
      <c r="L18" s="1">
        <f t="shared" si="2"/>
        <v>0.97400000000000375</v>
      </c>
      <c r="M18" s="1"/>
      <c r="N18" s="1"/>
      <c r="O18" s="1">
        <v>0</v>
      </c>
      <c r="P18" s="1">
        <v>16.691600000000051</v>
      </c>
      <c r="Q18" s="1">
        <f t="shared" si="3"/>
        <v>14.7828</v>
      </c>
      <c r="R18" s="5">
        <f t="shared" si="9"/>
        <v>57.718399999999946</v>
      </c>
      <c r="S18" s="5">
        <f t="shared" si="4"/>
        <v>57.718399999999946</v>
      </c>
      <c r="T18" s="5"/>
      <c r="U18" s="1"/>
      <c r="V18" s="1">
        <f t="shared" si="5"/>
        <v>10</v>
      </c>
      <c r="W18" s="1">
        <f t="shared" si="6"/>
        <v>6.0955705279108194</v>
      </c>
      <c r="X18" s="1">
        <v>14.3574</v>
      </c>
      <c r="Y18" s="1">
        <v>15.052199999999999</v>
      </c>
      <c r="Z18" s="1">
        <v>18.238800000000001</v>
      </c>
      <c r="AA18" s="1">
        <v>21.3782</v>
      </c>
      <c r="AB18" s="1">
        <v>25.993600000000001</v>
      </c>
      <c r="AC18" s="1">
        <v>24.964200000000002</v>
      </c>
      <c r="AD18" s="1">
        <v>20.905000000000001</v>
      </c>
      <c r="AE18" s="1">
        <v>22.537600000000001</v>
      </c>
      <c r="AF18" s="1">
        <v>23.3886</v>
      </c>
      <c r="AG18" s="1">
        <v>23.122599999999998</v>
      </c>
      <c r="AH18" s="1"/>
      <c r="AI18" s="1">
        <f t="shared" si="7"/>
        <v>58</v>
      </c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59</v>
      </c>
      <c r="B19" s="1" t="s">
        <v>38</v>
      </c>
      <c r="C19" s="1">
        <v>293.87799999999999</v>
      </c>
      <c r="D19" s="1">
        <v>371.80500000000001</v>
      </c>
      <c r="E19" s="1">
        <v>371.96300000000002</v>
      </c>
      <c r="F19" s="1">
        <v>60.485999999999997</v>
      </c>
      <c r="G19" s="8">
        <v>1</v>
      </c>
      <c r="H19" s="1">
        <v>60</v>
      </c>
      <c r="I19" s="1" t="s">
        <v>39</v>
      </c>
      <c r="J19" s="1"/>
      <c r="K19" s="1">
        <v>365.5</v>
      </c>
      <c r="L19" s="1">
        <f t="shared" si="2"/>
        <v>6.4630000000000223</v>
      </c>
      <c r="M19" s="1"/>
      <c r="N19" s="1"/>
      <c r="O19" s="1">
        <v>403.83239999999978</v>
      </c>
      <c r="P19" s="1">
        <v>259.4140000000001</v>
      </c>
      <c r="Q19" s="1">
        <f t="shared" si="3"/>
        <v>74.392600000000002</v>
      </c>
      <c r="R19" s="5">
        <f t="shared" si="9"/>
        <v>20.193600000000167</v>
      </c>
      <c r="S19" s="22">
        <v>0</v>
      </c>
      <c r="T19" s="5"/>
      <c r="U19" s="1"/>
      <c r="V19" s="1">
        <f t="shared" si="5"/>
        <v>9.7285536464648352</v>
      </c>
      <c r="W19" s="1">
        <f t="shared" si="6"/>
        <v>9.7285536464648352</v>
      </c>
      <c r="X19" s="1">
        <v>70.506399999999999</v>
      </c>
      <c r="Y19" s="1">
        <v>69.315799999999996</v>
      </c>
      <c r="Z19" s="1">
        <v>73.740800000000007</v>
      </c>
      <c r="AA19" s="1">
        <v>81.623400000000004</v>
      </c>
      <c r="AB19" s="1">
        <v>99.554000000000002</v>
      </c>
      <c r="AC19" s="1">
        <v>109.1392</v>
      </c>
      <c r="AD19" s="1">
        <v>89.957599999999999</v>
      </c>
      <c r="AE19" s="1">
        <v>81.402999999999992</v>
      </c>
      <c r="AF19" s="1">
        <v>114.2762</v>
      </c>
      <c r="AG19" s="1">
        <v>123.3058</v>
      </c>
      <c r="AH19" s="1" t="s">
        <v>60</v>
      </c>
      <c r="AI19" s="1">
        <f t="shared" si="7"/>
        <v>0</v>
      </c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1" t="s">
        <v>61</v>
      </c>
      <c r="B20" s="11" t="s">
        <v>38</v>
      </c>
      <c r="C20" s="11"/>
      <c r="D20" s="11"/>
      <c r="E20" s="11"/>
      <c r="F20" s="11"/>
      <c r="G20" s="12">
        <v>0</v>
      </c>
      <c r="H20" s="11">
        <v>60</v>
      </c>
      <c r="I20" s="11" t="s">
        <v>39</v>
      </c>
      <c r="J20" s="11"/>
      <c r="K20" s="11"/>
      <c r="L20" s="11">
        <f t="shared" si="2"/>
        <v>0</v>
      </c>
      <c r="M20" s="11"/>
      <c r="N20" s="11"/>
      <c r="O20" s="11">
        <v>0</v>
      </c>
      <c r="P20" s="11"/>
      <c r="Q20" s="11">
        <f t="shared" si="3"/>
        <v>0</v>
      </c>
      <c r="R20" s="13"/>
      <c r="S20" s="5">
        <f t="shared" si="4"/>
        <v>0</v>
      </c>
      <c r="T20" s="13"/>
      <c r="U20" s="11"/>
      <c r="V20" s="1" t="e">
        <f t="shared" si="5"/>
        <v>#DIV/0!</v>
      </c>
      <c r="W20" s="11" t="e">
        <f t="shared" si="6"/>
        <v>#DIV/0!</v>
      </c>
      <c r="X20" s="11">
        <v>0</v>
      </c>
      <c r="Y20" s="11">
        <v>0</v>
      </c>
      <c r="Z20" s="11">
        <v>0</v>
      </c>
      <c r="AA20" s="11">
        <v>0</v>
      </c>
      <c r="AB20" s="11">
        <v>0</v>
      </c>
      <c r="AC20" s="11">
        <v>0</v>
      </c>
      <c r="AD20" s="11">
        <v>0</v>
      </c>
      <c r="AE20" s="11">
        <v>0</v>
      </c>
      <c r="AF20" s="11">
        <v>0</v>
      </c>
      <c r="AG20" s="11">
        <v>0</v>
      </c>
      <c r="AH20" s="11" t="s">
        <v>49</v>
      </c>
      <c r="AI20" s="1">
        <f t="shared" si="7"/>
        <v>0</v>
      </c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62</v>
      </c>
      <c r="B21" s="1" t="s">
        <v>38</v>
      </c>
      <c r="C21" s="1">
        <v>452.75799999999998</v>
      </c>
      <c r="D21" s="1">
        <v>305.50400000000002</v>
      </c>
      <c r="E21" s="1">
        <v>195.482</v>
      </c>
      <c r="F21" s="1">
        <v>307.52800000000002</v>
      </c>
      <c r="G21" s="8">
        <v>1</v>
      </c>
      <c r="H21" s="1">
        <v>60</v>
      </c>
      <c r="I21" s="1" t="s">
        <v>39</v>
      </c>
      <c r="J21" s="1"/>
      <c r="K21" s="1">
        <v>180.56800000000001</v>
      </c>
      <c r="L21" s="1">
        <f t="shared" si="2"/>
        <v>14.913999999999987</v>
      </c>
      <c r="M21" s="1"/>
      <c r="N21" s="1"/>
      <c r="O21" s="1">
        <v>46.113999999999997</v>
      </c>
      <c r="P21" s="1">
        <v>168.11320000000009</v>
      </c>
      <c r="Q21" s="1">
        <f t="shared" si="3"/>
        <v>39.096400000000003</v>
      </c>
      <c r="R21" s="5"/>
      <c r="S21" s="5">
        <f t="shared" si="4"/>
        <v>0</v>
      </c>
      <c r="T21" s="5"/>
      <c r="U21" s="1"/>
      <c r="V21" s="1">
        <f t="shared" si="5"/>
        <v>13.345351490162777</v>
      </c>
      <c r="W21" s="1">
        <f t="shared" si="6"/>
        <v>13.345351490162777</v>
      </c>
      <c r="X21" s="1">
        <v>46.612200000000009</v>
      </c>
      <c r="Y21" s="1">
        <v>46.113999999999997</v>
      </c>
      <c r="Z21" s="1">
        <v>43.773000000000003</v>
      </c>
      <c r="AA21" s="1">
        <v>43.259999999999991</v>
      </c>
      <c r="AB21" s="1">
        <v>55.913200000000003</v>
      </c>
      <c r="AC21" s="1">
        <v>54.487199999999987</v>
      </c>
      <c r="AD21" s="1">
        <v>49.5886</v>
      </c>
      <c r="AE21" s="1">
        <v>53.249400000000001</v>
      </c>
      <c r="AF21" s="1">
        <v>61.77399999999998</v>
      </c>
      <c r="AG21" s="1">
        <v>62.441199999999988</v>
      </c>
      <c r="AH21" s="1" t="s">
        <v>63</v>
      </c>
      <c r="AI21" s="1">
        <f t="shared" si="7"/>
        <v>0</v>
      </c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64</v>
      </c>
      <c r="B22" s="1" t="s">
        <v>38</v>
      </c>
      <c r="C22" s="1">
        <v>93.772000000000006</v>
      </c>
      <c r="D22" s="1">
        <v>91.908000000000001</v>
      </c>
      <c r="E22" s="1">
        <v>78.286000000000001</v>
      </c>
      <c r="F22" s="1">
        <v>22.896000000000001</v>
      </c>
      <c r="G22" s="8">
        <v>1</v>
      </c>
      <c r="H22" s="1">
        <v>60</v>
      </c>
      <c r="I22" s="1" t="s">
        <v>39</v>
      </c>
      <c r="J22" s="1"/>
      <c r="K22" s="1">
        <v>73.540000000000006</v>
      </c>
      <c r="L22" s="1">
        <f t="shared" si="2"/>
        <v>4.7459999999999951</v>
      </c>
      <c r="M22" s="1"/>
      <c r="N22" s="1"/>
      <c r="O22" s="1">
        <v>53.038799999999917</v>
      </c>
      <c r="P22" s="1">
        <v>44.798000000000023</v>
      </c>
      <c r="Q22" s="1">
        <f t="shared" si="3"/>
        <v>15.6572</v>
      </c>
      <c r="R22" s="5">
        <f t="shared" ref="R22:R26" si="11">10*Q22-P22-O22-F22</f>
        <v>35.839200000000055</v>
      </c>
      <c r="S22" s="5">
        <f t="shared" si="4"/>
        <v>35.839200000000055</v>
      </c>
      <c r="T22" s="5"/>
      <c r="U22" s="1"/>
      <c r="V22" s="1">
        <f t="shared" si="5"/>
        <v>10</v>
      </c>
      <c r="W22" s="1">
        <f t="shared" si="6"/>
        <v>7.7110083539841057</v>
      </c>
      <c r="X22" s="1">
        <v>17.2</v>
      </c>
      <c r="Y22" s="1">
        <v>16.1172</v>
      </c>
      <c r="Z22" s="1">
        <v>14.9016</v>
      </c>
      <c r="AA22" s="1">
        <v>13.3484</v>
      </c>
      <c r="AB22" s="1">
        <v>16.1968</v>
      </c>
      <c r="AC22" s="1">
        <v>18.641200000000001</v>
      </c>
      <c r="AD22" s="1">
        <v>16.525200000000002</v>
      </c>
      <c r="AE22" s="1">
        <v>15.6432</v>
      </c>
      <c r="AF22" s="1">
        <v>14.3988</v>
      </c>
      <c r="AG22" s="1">
        <v>14.414400000000001</v>
      </c>
      <c r="AH22" s="1" t="s">
        <v>40</v>
      </c>
      <c r="AI22" s="1">
        <f t="shared" si="7"/>
        <v>36</v>
      </c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65</v>
      </c>
      <c r="B23" s="1" t="s">
        <v>38</v>
      </c>
      <c r="C23" s="1">
        <v>78.457999999999998</v>
      </c>
      <c r="D23" s="1">
        <v>44.308</v>
      </c>
      <c r="E23" s="1">
        <v>38.529000000000003</v>
      </c>
      <c r="F23" s="1">
        <v>23.79</v>
      </c>
      <c r="G23" s="8">
        <v>1</v>
      </c>
      <c r="H23" s="1">
        <v>60</v>
      </c>
      <c r="I23" s="1" t="s">
        <v>39</v>
      </c>
      <c r="J23" s="1"/>
      <c r="K23" s="1">
        <v>40.94</v>
      </c>
      <c r="L23" s="1">
        <f t="shared" si="2"/>
        <v>-2.4109999999999943</v>
      </c>
      <c r="M23" s="1"/>
      <c r="N23" s="1"/>
      <c r="O23" s="1">
        <v>20.95</v>
      </c>
      <c r="P23" s="1">
        <v>9.8287999999999869</v>
      </c>
      <c r="Q23" s="1">
        <f t="shared" si="3"/>
        <v>7.7058000000000009</v>
      </c>
      <c r="R23" s="5">
        <f t="shared" si="11"/>
        <v>22.489200000000018</v>
      </c>
      <c r="S23" s="5">
        <f t="shared" si="4"/>
        <v>22.489200000000018</v>
      </c>
      <c r="T23" s="5"/>
      <c r="U23" s="1"/>
      <c r="V23" s="1">
        <f t="shared" si="5"/>
        <v>9.9999999999999982</v>
      </c>
      <c r="W23" s="1">
        <f t="shared" si="6"/>
        <v>7.0815230086428373</v>
      </c>
      <c r="X23" s="1">
        <v>9.0567999999999991</v>
      </c>
      <c r="Y23" s="1">
        <v>9.7656000000000009</v>
      </c>
      <c r="Z23" s="1">
        <v>12.9954</v>
      </c>
      <c r="AA23" s="1">
        <v>14.214600000000001</v>
      </c>
      <c r="AB23" s="1">
        <v>18.970400000000001</v>
      </c>
      <c r="AC23" s="1">
        <v>21.779399999999999</v>
      </c>
      <c r="AD23" s="1">
        <v>18.93</v>
      </c>
      <c r="AE23" s="1">
        <v>16.308199999999999</v>
      </c>
      <c r="AF23" s="1">
        <v>20.2056</v>
      </c>
      <c r="AG23" s="1">
        <v>24.9148</v>
      </c>
      <c r="AH23" s="1" t="s">
        <v>60</v>
      </c>
      <c r="AI23" s="1">
        <f t="shared" si="7"/>
        <v>22</v>
      </c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66</v>
      </c>
      <c r="B24" s="1" t="s">
        <v>38</v>
      </c>
      <c r="C24" s="1">
        <v>97.611999999999995</v>
      </c>
      <c r="D24" s="1">
        <v>63.2</v>
      </c>
      <c r="E24" s="1">
        <v>79.912000000000006</v>
      </c>
      <c r="F24" s="1">
        <v>8.8170000000000002</v>
      </c>
      <c r="G24" s="8">
        <v>1</v>
      </c>
      <c r="H24" s="1">
        <v>60</v>
      </c>
      <c r="I24" s="1" t="s">
        <v>39</v>
      </c>
      <c r="J24" s="1"/>
      <c r="K24" s="1">
        <v>78.900000000000006</v>
      </c>
      <c r="L24" s="1">
        <f t="shared" si="2"/>
        <v>1.0120000000000005</v>
      </c>
      <c r="M24" s="1"/>
      <c r="N24" s="1"/>
      <c r="O24" s="1">
        <v>76.339999999999961</v>
      </c>
      <c r="P24" s="1">
        <v>109.2368</v>
      </c>
      <c r="Q24" s="1">
        <f t="shared" si="3"/>
        <v>15.982400000000002</v>
      </c>
      <c r="R24" s="5"/>
      <c r="S24" s="5">
        <f t="shared" si="4"/>
        <v>0</v>
      </c>
      <c r="T24" s="5"/>
      <c r="U24" s="1"/>
      <c r="V24" s="1">
        <f t="shared" si="5"/>
        <v>12.162991790970063</v>
      </c>
      <c r="W24" s="1">
        <f t="shared" si="6"/>
        <v>12.162991790970063</v>
      </c>
      <c r="X24" s="1">
        <v>17.909199999999998</v>
      </c>
      <c r="Y24" s="1">
        <v>16.693200000000001</v>
      </c>
      <c r="Z24" s="1">
        <v>13.009399999999999</v>
      </c>
      <c r="AA24" s="1">
        <v>11.6004</v>
      </c>
      <c r="AB24" s="1">
        <v>15.4612</v>
      </c>
      <c r="AC24" s="1">
        <v>19.3232</v>
      </c>
      <c r="AD24" s="1">
        <v>19.105599999999999</v>
      </c>
      <c r="AE24" s="1">
        <v>16.460999999999999</v>
      </c>
      <c r="AF24" s="1">
        <v>14.888400000000001</v>
      </c>
      <c r="AG24" s="1">
        <v>16.119399999999999</v>
      </c>
      <c r="AH24" s="1" t="s">
        <v>40</v>
      </c>
      <c r="AI24" s="1">
        <f t="shared" si="7"/>
        <v>0</v>
      </c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67</v>
      </c>
      <c r="B25" s="1" t="s">
        <v>38</v>
      </c>
      <c r="C25" s="1">
        <v>18.684000000000001</v>
      </c>
      <c r="D25" s="1">
        <v>61.012999999999998</v>
      </c>
      <c r="E25" s="1">
        <v>23.852</v>
      </c>
      <c r="F25" s="1">
        <v>34.299999999999997</v>
      </c>
      <c r="G25" s="8">
        <v>1</v>
      </c>
      <c r="H25" s="1">
        <v>30</v>
      </c>
      <c r="I25" s="1" t="s">
        <v>39</v>
      </c>
      <c r="J25" s="1"/>
      <c r="K25" s="1">
        <v>33</v>
      </c>
      <c r="L25" s="1">
        <f t="shared" si="2"/>
        <v>-9.1479999999999997</v>
      </c>
      <c r="M25" s="1"/>
      <c r="N25" s="1"/>
      <c r="O25" s="1">
        <v>82.834200000000124</v>
      </c>
      <c r="P25" s="1">
        <v>47.930000000000049</v>
      </c>
      <c r="Q25" s="1">
        <f t="shared" si="3"/>
        <v>4.7704000000000004</v>
      </c>
      <c r="R25" s="5"/>
      <c r="S25" s="5">
        <f t="shared" si="4"/>
        <v>0</v>
      </c>
      <c r="T25" s="5"/>
      <c r="U25" s="1"/>
      <c r="V25" s="1">
        <f t="shared" si="5"/>
        <v>34.601752473587155</v>
      </c>
      <c r="W25" s="1">
        <f t="shared" si="6"/>
        <v>34.601752473587155</v>
      </c>
      <c r="X25" s="1">
        <v>15.077199999999999</v>
      </c>
      <c r="Y25" s="1">
        <v>14.210800000000001</v>
      </c>
      <c r="Z25" s="1">
        <v>6.4542000000000002</v>
      </c>
      <c r="AA25" s="1">
        <v>6.7614000000000036</v>
      </c>
      <c r="AB25" s="1">
        <v>9.257200000000001</v>
      </c>
      <c r="AC25" s="1">
        <v>9.9041999999999994</v>
      </c>
      <c r="AD25" s="1">
        <v>11.377800000000001</v>
      </c>
      <c r="AE25" s="1">
        <v>11.335599999999999</v>
      </c>
      <c r="AF25" s="1">
        <v>8.617799999999999</v>
      </c>
      <c r="AG25" s="1">
        <v>8.8369999999999997</v>
      </c>
      <c r="AH25" s="1"/>
      <c r="AI25" s="1">
        <f t="shared" si="7"/>
        <v>0</v>
      </c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68</v>
      </c>
      <c r="B26" s="1" t="s">
        <v>38</v>
      </c>
      <c r="C26" s="1">
        <v>186.857</v>
      </c>
      <c r="D26" s="1">
        <v>308.65699999999998</v>
      </c>
      <c r="E26" s="1">
        <v>136.685</v>
      </c>
      <c r="F26" s="1">
        <v>176.85599999999999</v>
      </c>
      <c r="G26" s="8">
        <v>1</v>
      </c>
      <c r="H26" s="1">
        <v>30</v>
      </c>
      <c r="I26" s="1" t="s">
        <v>39</v>
      </c>
      <c r="J26" s="1"/>
      <c r="K26" s="1">
        <v>119.1</v>
      </c>
      <c r="L26" s="1">
        <f t="shared" si="2"/>
        <v>17.585000000000008</v>
      </c>
      <c r="M26" s="1"/>
      <c r="N26" s="1"/>
      <c r="O26" s="1">
        <v>0</v>
      </c>
      <c r="P26" s="1"/>
      <c r="Q26" s="1">
        <f t="shared" si="3"/>
        <v>27.337</v>
      </c>
      <c r="R26" s="5">
        <f t="shared" si="11"/>
        <v>96.51400000000001</v>
      </c>
      <c r="S26" s="5">
        <f t="shared" si="4"/>
        <v>96.51400000000001</v>
      </c>
      <c r="T26" s="5"/>
      <c r="U26" s="1"/>
      <c r="V26" s="1">
        <f t="shared" si="5"/>
        <v>10</v>
      </c>
      <c r="W26" s="1">
        <f t="shared" si="6"/>
        <v>6.469473607199034</v>
      </c>
      <c r="X26" s="1">
        <v>20.973799999999979</v>
      </c>
      <c r="Y26" s="1">
        <v>16.079799999999999</v>
      </c>
      <c r="Z26" s="1">
        <v>22.974599999999999</v>
      </c>
      <c r="AA26" s="1">
        <v>33.344799999999999</v>
      </c>
      <c r="AB26" s="1">
        <v>45.47359999999999</v>
      </c>
      <c r="AC26" s="1">
        <v>36.913799999999988</v>
      </c>
      <c r="AD26" s="1">
        <v>15.2948</v>
      </c>
      <c r="AE26" s="1">
        <v>21.962199999999989</v>
      </c>
      <c r="AF26" s="1">
        <v>43.471999999999987</v>
      </c>
      <c r="AG26" s="1">
        <v>42.036200000000001</v>
      </c>
      <c r="AH26" s="1" t="s">
        <v>69</v>
      </c>
      <c r="AI26" s="1">
        <f t="shared" si="7"/>
        <v>97</v>
      </c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70</v>
      </c>
      <c r="B27" s="1" t="s">
        <v>38</v>
      </c>
      <c r="C27" s="1">
        <v>73.631</v>
      </c>
      <c r="D27" s="1">
        <v>7.4429999999999996</v>
      </c>
      <c r="E27" s="1">
        <v>34.341999999999999</v>
      </c>
      <c r="F27" s="1">
        <v>13.712</v>
      </c>
      <c r="G27" s="8">
        <v>1</v>
      </c>
      <c r="H27" s="1">
        <v>30</v>
      </c>
      <c r="I27" s="1" t="s">
        <v>39</v>
      </c>
      <c r="J27" s="1"/>
      <c r="K27" s="1">
        <v>44.3</v>
      </c>
      <c r="L27" s="1">
        <f t="shared" si="2"/>
        <v>-9.9579999999999984</v>
      </c>
      <c r="M27" s="1"/>
      <c r="N27" s="1"/>
      <c r="O27" s="1">
        <v>115.173</v>
      </c>
      <c r="P27" s="1">
        <v>36.008800000000001</v>
      </c>
      <c r="Q27" s="1">
        <f t="shared" si="3"/>
        <v>6.8683999999999994</v>
      </c>
      <c r="R27" s="5"/>
      <c r="S27" s="5">
        <f t="shared" si="4"/>
        <v>0</v>
      </c>
      <c r="T27" s="5"/>
      <c r="U27" s="1"/>
      <c r="V27" s="1">
        <f t="shared" si="5"/>
        <v>24.007600023295094</v>
      </c>
      <c r="W27" s="1">
        <f t="shared" si="6"/>
        <v>24.007600023295094</v>
      </c>
      <c r="X27" s="1">
        <v>18.5868</v>
      </c>
      <c r="Y27" s="1">
        <v>18.1996</v>
      </c>
      <c r="Z27" s="1">
        <v>11.102</v>
      </c>
      <c r="AA27" s="1">
        <v>12.8118</v>
      </c>
      <c r="AB27" s="1">
        <v>16.2744</v>
      </c>
      <c r="AC27" s="1">
        <v>16.4542</v>
      </c>
      <c r="AD27" s="1">
        <v>12.7148</v>
      </c>
      <c r="AE27" s="1">
        <v>12.0632</v>
      </c>
      <c r="AF27" s="1">
        <v>14.059200000000001</v>
      </c>
      <c r="AG27" s="1">
        <v>13.7072</v>
      </c>
      <c r="AH27" s="1"/>
      <c r="AI27" s="1">
        <f t="shared" si="7"/>
        <v>0</v>
      </c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1" t="s">
        <v>71</v>
      </c>
      <c r="B28" s="11" t="s">
        <v>38</v>
      </c>
      <c r="C28" s="11"/>
      <c r="D28" s="11"/>
      <c r="E28" s="11"/>
      <c r="F28" s="11"/>
      <c r="G28" s="12">
        <v>0</v>
      </c>
      <c r="H28" s="11">
        <v>45</v>
      </c>
      <c r="I28" s="11" t="s">
        <v>39</v>
      </c>
      <c r="J28" s="11"/>
      <c r="K28" s="11"/>
      <c r="L28" s="11">
        <f t="shared" si="2"/>
        <v>0</v>
      </c>
      <c r="M28" s="11"/>
      <c r="N28" s="11"/>
      <c r="O28" s="11">
        <v>0</v>
      </c>
      <c r="P28" s="11"/>
      <c r="Q28" s="11">
        <f t="shared" si="3"/>
        <v>0</v>
      </c>
      <c r="R28" s="13"/>
      <c r="S28" s="5">
        <f t="shared" si="4"/>
        <v>0</v>
      </c>
      <c r="T28" s="13"/>
      <c r="U28" s="11"/>
      <c r="V28" s="1" t="e">
        <f t="shared" si="5"/>
        <v>#DIV/0!</v>
      </c>
      <c r="W28" s="11" t="e">
        <f t="shared" si="6"/>
        <v>#DIV/0!</v>
      </c>
      <c r="X28" s="11">
        <v>0</v>
      </c>
      <c r="Y28" s="11">
        <v>0</v>
      </c>
      <c r="Z28" s="11">
        <v>0</v>
      </c>
      <c r="AA28" s="11">
        <v>0</v>
      </c>
      <c r="AB28" s="11">
        <v>0</v>
      </c>
      <c r="AC28" s="11">
        <v>0</v>
      </c>
      <c r="AD28" s="11">
        <v>0</v>
      </c>
      <c r="AE28" s="11">
        <v>0</v>
      </c>
      <c r="AF28" s="11">
        <v>0</v>
      </c>
      <c r="AG28" s="11">
        <v>0</v>
      </c>
      <c r="AH28" s="11" t="s">
        <v>49</v>
      </c>
      <c r="AI28" s="1">
        <f t="shared" si="7"/>
        <v>0</v>
      </c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72</v>
      </c>
      <c r="B29" s="1" t="s">
        <v>38</v>
      </c>
      <c r="C29" s="1">
        <v>130.53899999999999</v>
      </c>
      <c r="D29" s="1">
        <v>4.7210000000000001</v>
      </c>
      <c r="E29" s="1">
        <v>48.826999999999998</v>
      </c>
      <c r="F29" s="1">
        <v>68.978999999999999</v>
      </c>
      <c r="G29" s="8">
        <v>1</v>
      </c>
      <c r="H29" s="1">
        <v>40</v>
      </c>
      <c r="I29" s="1" t="s">
        <v>39</v>
      </c>
      <c r="J29" s="1"/>
      <c r="K29" s="1">
        <v>43.2</v>
      </c>
      <c r="L29" s="1">
        <f t="shared" si="2"/>
        <v>5.6269999999999953</v>
      </c>
      <c r="M29" s="1"/>
      <c r="N29" s="1"/>
      <c r="O29" s="1">
        <v>30.54900000000001</v>
      </c>
      <c r="P29" s="1">
        <v>63.828199999999967</v>
      </c>
      <c r="Q29" s="1">
        <f t="shared" si="3"/>
        <v>9.7653999999999996</v>
      </c>
      <c r="R29" s="5"/>
      <c r="S29" s="5">
        <f t="shared" si="4"/>
        <v>0</v>
      </c>
      <c r="T29" s="5"/>
      <c r="U29" s="1"/>
      <c r="V29" s="1">
        <f t="shared" si="5"/>
        <v>16.728060294509184</v>
      </c>
      <c r="W29" s="1">
        <f t="shared" si="6"/>
        <v>16.728060294509184</v>
      </c>
      <c r="X29" s="1">
        <v>18.240200000000002</v>
      </c>
      <c r="Y29" s="1">
        <v>15.6774</v>
      </c>
      <c r="Z29" s="1">
        <v>8.7114000000000011</v>
      </c>
      <c r="AA29" s="1">
        <v>10.412800000000001</v>
      </c>
      <c r="AB29" s="1">
        <v>13.6684</v>
      </c>
      <c r="AC29" s="1">
        <v>14.8604</v>
      </c>
      <c r="AD29" s="1">
        <v>26.568000000000001</v>
      </c>
      <c r="AE29" s="1">
        <v>25.481000000000002</v>
      </c>
      <c r="AF29" s="1">
        <v>15.7026</v>
      </c>
      <c r="AG29" s="1">
        <v>18.528600000000001</v>
      </c>
      <c r="AH29" s="1"/>
      <c r="AI29" s="1">
        <f t="shared" si="7"/>
        <v>0</v>
      </c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73</v>
      </c>
      <c r="B30" s="1" t="s">
        <v>38</v>
      </c>
      <c r="C30" s="1">
        <v>26.873999999999999</v>
      </c>
      <c r="D30" s="1">
        <v>42.5</v>
      </c>
      <c r="E30" s="1">
        <v>11.852</v>
      </c>
      <c r="F30" s="1">
        <v>33.856000000000002</v>
      </c>
      <c r="G30" s="8">
        <v>1</v>
      </c>
      <c r="H30" s="1">
        <v>30</v>
      </c>
      <c r="I30" s="1" t="s">
        <v>39</v>
      </c>
      <c r="J30" s="1"/>
      <c r="K30" s="1">
        <v>15.6</v>
      </c>
      <c r="L30" s="1">
        <f t="shared" si="2"/>
        <v>-3.7479999999999993</v>
      </c>
      <c r="M30" s="1"/>
      <c r="N30" s="1"/>
      <c r="O30" s="1">
        <v>0</v>
      </c>
      <c r="P30" s="1"/>
      <c r="Q30" s="1">
        <f t="shared" si="3"/>
        <v>2.3704000000000001</v>
      </c>
      <c r="R30" s="5"/>
      <c r="S30" s="5">
        <f t="shared" si="4"/>
        <v>0</v>
      </c>
      <c r="T30" s="5"/>
      <c r="U30" s="1"/>
      <c r="V30" s="1">
        <f t="shared" si="5"/>
        <v>14.282821464731692</v>
      </c>
      <c r="W30" s="1">
        <f t="shared" si="6"/>
        <v>14.282821464731692</v>
      </c>
      <c r="X30" s="1">
        <v>3.9581999999999988</v>
      </c>
      <c r="Y30" s="1">
        <v>3.9465999999999992</v>
      </c>
      <c r="Z30" s="1">
        <v>2.145</v>
      </c>
      <c r="AA30" s="1">
        <v>3.3561999999999999</v>
      </c>
      <c r="AB30" s="1">
        <v>3.3881999999999999</v>
      </c>
      <c r="AC30" s="1">
        <v>4.9526000000000003</v>
      </c>
      <c r="AD30" s="1">
        <v>6.7048000000000014</v>
      </c>
      <c r="AE30" s="1">
        <v>5.3895999999999997</v>
      </c>
      <c r="AF30" s="1">
        <v>8.4475999999999996</v>
      </c>
      <c r="AG30" s="1">
        <v>8.0671999999999997</v>
      </c>
      <c r="AH30" s="1"/>
      <c r="AI30" s="1">
        <f t="shared" si="7"/>
        <v>0</v>
      </c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74</v>
      </c>
      <c r="B31" s="1" t="s">
        <v>38</v>
      </c>
      <c r="C31" s="1">
        <v>89.305000000000007</v>
      </c>
      <c r="D31" s="1">
        <v>87.421999999999997</v>
      </c>
      <c r="E31" s="1">
        <v>41.058</v>
      </c>
      <c r="F31" s="1">
        <v>52.031999999999996</v>
      </c>
      <c r="G31" s="8">
        <v>1</v>
      </c>
      <c r="H31" s="1">
        <v>50</v>
      </c>
      <c r="I31" s="1" t="s">
        <v>39</v>
      </c>
      <c r="J31" s="1"/>
      <c r="K31" s="1">
        <v>39.5</v>
      </c>
      <c r="L31" s="1">
        <f t="shared" si="2"/>
        <v>1.5579999999999998</v>
      </c>
      <c r="M31" s="1"/>
      <c r="N31" s="1"/>
      <c r="O31" s="1">
        <v>6.4765999999999906</v>
      </c>
      <c r="P31" s="1">
        <v>6.6585999999999927</v>
      </c>
      <c r="Q31" s="1">
        <f t="shared" si="3"/>
        <v>8.2116000000000007</v>
      </c>
      <c r="R31" s="5">
        <f t="shared" ref="R31:R35" si="12">10*Q31-P31-O31-F31</f>
        <v>16.948800000000034</v>
      </c>
      <c r="S31" s="5">
        <f t="shared" si="4"/>
        <v>16.948800000000034</v>
      </c>
      <c r="T31" s="5"/>
      <c r="U31" s="1"/>
      <c r="V31" s="1">
        <f t="shared" si="5"/>
        <v>10</v>
      </c>
      <c r="W31" s="1">
        <f t="shared" si="6"/>
        <v>7.9359929855326579</v>
      </c>
      <c r="X31" s="1">
        <v>8.7286000000000001</v>
      </c>
      <c r="Y31" s="1">
        <v>10.302</v>
      </c>
      <c r="Z31" s="1">
        <v>11.287800000000001</v>
      </c>
      <c r="AA31" s="1">
        <v>11.455399999999999</v>
      </c>
      <c r="AB31" s="1">
        <v>15.814399999999999</v>
      </c>
      <c r="AC31" s="1">
        <v>15.278600000000001</v>
      </c>
      <c r="AD31" s="1">
        <v>14.948</v>
      </c>
      <c r="AE31" s="1">
        <v>14.9876</v>
      </c>
      <c r="AF31" s="1">
        <v>15.374000000000001</v>
      </c>
      <c r="AG31" s="1">
        <v>15.2432</v>
      </c>
      <c r="AH31" s="1"/>
      <c r="AI31" s="1">
        <f t="shared" si="7"/>
        <v>17</v>
      </c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75</v>
      </c>
      <c r="B32" s="1" t="s">
        <v>38</v>
      </c>
      <c r="C32" s="1">
        <v>24.45</v>
      </c>
      <c r="D32" s="1">
        <v>66.616</v>
      </c>
      <c r="E32" s="1">
        <v>29.936</v>
      </c>
      <c r="F32" s="1">
        <v>43.570999999999998</v>
      </c>
      <c r="G32" s="8">
        <v>1</v>
      </c>
      <c r="H32" s="1">
        <v>50</v>
      </c>
      <c r="I32" s="1" t="s">
        <v>39</v>
      </c>
      <c r="J32" s="1"/>
      <c r="K32" s="1">
        <v>26.7</v>
      </c>
      <c r="L32" s="1">
        <f t="shared" si="2"/>
        <v>3.2360000000000007</v>
      </c>
      <c r="M32" s="1"/>
      <c r="N32" s="1"/>
      <c r="O32" s="1">
        <v>0</v>
      </c>
      <c r="P32" s="1"/>
      <c r="Q32" s="1">
        <f t="shared" si="3"/>
        <v>5.9871999999999996</v>
      </c>
      <c r="R32" s="5">
        <f t="shared" si="12"/>
        <v>16.301000000000002</v>
      </c>
      <c r="S32" s="5">
        <f t="shared" si="4"/>
        <v>16.301000000000002</v>
      </c>
      <c r="T32" s="5"/>
      <c r="U32" s="1"/>
      <c r="V32" s="1">
        <f t="shared" si="5"/>
        <v>10</v>
      </c>
      <c r="W32" s="1">
        <f t="shared" si="6"/>
        <v>7.277358364510957</v>
      </c>
      <c r="X32" s="1">
        <v>6.1425999999999998</v>
      </c>
      <c r="Y32" s="1">
        <v>7.0683999999999996</v>
      </c>
      <c r="Z32" s="1">
        <v>8.9075999999999986</v>
      </c>
      <c r="AA32" s="1">
        <v>7.4406000000000008</v>
      </c>
      <c r="AB32" s="1">
        <v>7.6475999999999997</v>
      </c>
      <c r="AC32" s="1">
        <v>9.4608000000000008</v>
      </c>
      <c r="AD32" s="1">
        <v>9.8507999999999996</v>
      </c>
      <c r="AE32" s="1">
        <v>10.2468</v>
      </c>
      <c r="AF32" s="1">
        <v>15.3192</v>
      </c>
      <c r="AG32" s="1">
        <v>14.954599999999999</v>
      </c>
      <c r="AH32" s="1"/>
      <c r="AI32" s="1">
        <f t="shared" si="7"/>
        <v>16</v>
      </c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76</v>
      </c>
      <c r="B33" s="1" t="s">
        <v>45</v>
      </c>
      <c r="C33" s="1">
        <v>335</v>
      </c>
      <c r="D33" s="1">
        <v>583</v>
      </c>
      <c r="E33" s="1">
        <v>306</v>
      </c>
      <c r="F33" s="1">
        <v>188</v>
      </c>
      <c r="G33" s="8">
        <v>0.4</v>
      </c>
      <c r="H33" s="1">
        <v>45</v>
      </c>
      <c r="I33" s="1" t="s">
        <v>39</v>
      </c>
      <c r="J33" s="1"/>
      <c r="K33" s="1">
        <v>301</v>
      </c>
      <c r="L33" s="1">
        <f t="shared" si="2"/>
        <v>5</v>
      </c>
      <c r="M33" s="1"/>
      <c r="N33" s="1"/>
      <c r="O33" s="1">
        <v>176</v>
      </c>
      <c r="P33" s="1">
        <v>160.40000000000009</v>
      </c>
      <c r="Q33" s="1">
        <f t="shared" si="3"/>
        <v>61.2</v>
      </c>
      <c r="R33" s="5">
        <f t="shared" si="12"/>
        <v>87.599999999999909</v>
      </c>
      <c r="S33" s="22">
        <f>R33-$S$1*Q33</f>
        <v>69.23999999999991</v>
      </c>
      <c r="T33" s="5"/>
      <c r="U33" s="1"/>
      <c r="V33" s="1">
        <f t="shared" si="5"/>
        <v>9.6999999999999993</v>
      </c>
      <c r="W33" s="1">
        <f t="shared" si="6"/>
        <v>8.5686274509803937</v>
      </c>
      <c r="X33" s="1">
        <v>69.400000000000006</v>
      </c>
      <c r="Y33" s="1">
        <v>68.400000000000006</v>
      </c>
      <c r="Z33" s="1">
        <v>66.2</v>
      </c>
      <c r="AA33" s="1">
        <v>70.400000000000006</v>
      </c>
      <c r="AB33" s="1">
        <v>80.2</v>
      </c>
      <c r="AC33" s="1">
        <v>76.8</v>
      </c>
      <c r="AD33" s="1">
        <v>58.2</v>
      </c>
      <c r="AE33" s="1">
        <v>70.2</v>
      </c>
      <c r="AF33" s="1">
        <v>102</v>
      </c>
      <c r="AG33" s="1">
        <v>98.2</v>
      </c>
      <c r="AH33" s="1" t="s">
        <v>77</v>
      </c>
      <c r="AI33" s="1">
        <f t="shared" si="7"/>
        <v>28</v>
      </c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78</v>
      </c>
      <c r="B34" s="1" t="s">
        <v>45</v>
      </c>
      <c r="C34" s="1">
        <v>36</v>
      </c>
      <c r="D34" s="1">
        <v>441</v>
      </c>
      <c r="E34" s="1">
        <v>188</v>
      </c>
      <c r="F34" s="1">
        <v>171</v>
      </c>
      <c r="G34" s="8">
        <v>0.45</v>
      </c>
      <c r="H34" s="1">
        <v>50</v>
      </c>
      <c r="I34" s="10" t="s">
        <v>79</v>
      </c>
      <c r="J34" s="1"/>
      <c r="K34" s="1">
        <v>189.5</v>
      </c>
      <c r="L34" s="1">
        <f t="shared" si="2"/>
        <v>-1.5</v>
      </c>
      <c r="M34" s="1"/>
      <c r="N34" s="1"/>
      <c r="O34" s="1">
        <v>152.6</v>
      </c>
      <c r="P34" s="1">
        <v>176.4</v>
      </c>
      <c r="Q34" s="1">
        <f t="shared" si="3"/>
        <v>37.6</v>
      </c>
      <c r="R34" s="5"/>
      <c r="S34" s="5">
        <f t="shared" si="4"/>
        <v>0</v>
      </c>
      <c r="T34" s="5"/>
      <c r="U34" s="1"/>
      <c r="V34" s="1">
        <f t="shared" si="5"/>
        <v>13.297872340425531</v>
      </c>
      <c r="W34" s="1">
        <f t="shared" si="6"/>
        <v>13.297872340425531</v>
      </c>
      <c r="X34" s="1">
        <v>52.4</v>
      </c>
      <c r="Y34" s="1">
        <v>47.6</v>
      </c>
      <c r="Z34" s="1">
        <v>42.2</v>
      </c>
      <c r="AA34" s="1">
        <v>40.799999999999997</v>
      </c>
      <c r="AB34" s="1">
        <v>51.6</v>
      </c>
      <c r="AC34" s="1">
        <v>54.6</v>
      </c>
      <c r="AD34" s="1">
        <v>53.2</v>
      </c>
      <c r="AE34" s="1">
        <v>51.2</v>
      </c>
      <c r="AF34" s="1">
        <v>61</v>
      </c>
      <c r="AG34" s="1">
        <v>51.8</v>
      </c>
      <c r="AH34" s="1" t="s">
        <v>42</v>
      </c>
      <c r="AI34" s="1">
        <f t="shared" si="7"/>
        <v>0</v>
      </c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80</v>
      </c>
      <c r="B35" s="1" t="s">
        <v>45</v>
      </c>
      <c r="C35" s="1">
        <v>356</v>
      </c>
      <c r="D35" s="1">
        <v>629</v>
      </c>
      <c r="E35" s="1">
        <v>364</v>
      </c>
      <c r="F35" s="1">
        <v>317</v>
      </c>
      <c r="G35" s="8">
        <v>0.4</v>
      </c>
      <c r="H35" s="1">
        <v>45</v>
      </c>
      <c r="I35" s="1" t="s">
        <v>39</v>
      </c>
      <c r="J35" s="1"/>
      <c r="K35" s="1">
        <v>364</v>
      </c>
      <c r="L35" s="1">
        <f t="shared" si="2"/>
        <v>0</v>
      </c>
      <c r="M35" s="1"/>
      <c r="N35" s="1"/>
      <c r="O35" s="1">
        <v>227.6</v>
      </c>
      <c r="P35" s="1">
        <v>167.2</v>
      </c>
      <c r="Q35" s="1">
        <f t="shared" si="3"/>
        <v>72.8</v>
      </c>
      <c r="R35" s="5">
        <f t="shared" si="12"/>
        <v>16.199999999999932</v>
      </c>
      <c r="S35" s="22">
        <v>0</v>
      </c>
      <c r="T35" s="5"/>
      <c r="U35" s="1"/>
      <c r="V35" s="1">
        <f t="shared" si="5"/>
        <v>9.7774725274725274</v>
      </c>
      <c r="W35" s="1">
        <f t="shared" si="6"/>
        <v>9.7774725274725274</v>
      </c>
      <c r="X35" s="1">
        <v>87.2</v>
      </c>
      <c r="Y35" s="1">
        <v>90.8</v>
      </c>
      <c r="Z35" s="1">
        <v>82.2</v>
      </c>
      <c r="AA35" s="1">
        <v>76</v>
      </c>
      <c r="AB35" s="1">
        <v>73.2</v>
      </c>
      <c r="AC35" s="1">
        <v>68.599999999999994</v>
      </c>
      <c r="AD35" s="1">
        <v>68.2</v>
      </c>
      <c r="AE35" s="1">
        <v>82.8</v>
      </c>
      <c r="AF35" s="1">
        <v>72.599999999999994</v>
      </c>
      <c r="AG35" s="1">
        <v>62.2</v>
      </c>
      <c r="AH35" s="1" t="s">
        <v>40</v>
      </c>
      <c r="AI35" s="1">
        <f t="shared" si="7"/>
        <v>0</v>
      </c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1" t="s">
        <v>81</v>
      </c>
      <c r="B36" s="11" t="s">
        <v>38</v>
      </c>
      <c r="C36" s="11"/>
      <c r="D36" s="11"/>
      <c r="E36" s="11"/>
      <c r="F36" s="11"/>
      <c r="G36" s="12">
        <v>0</v>
      </c>
      <c r="H36" s="11">
        <v>45</v>
      </c>
      <c r="I36" s="11" t="s">
        <v>39</v>
      </c>
      <c r="J36" s="11"/>
      <c r="K36" s="11"/>
      <c r="L36" s="11">
        <f t="shared" si="2"/>
        <v>0</v>
      </c>
      <c r="M36" s="11"/>
      <c r="N36" s="11"/>
      <c r="O36" s="11">
        <v>0</v>
      </c>
      <c r="P36" s="11"/>
      <c r="Q36" s="11">
        <f t="shared" si="3"/>
        <v>0</v>
      </c>
      <c r="R36" s="13"/>
      <c r="S36" s="5">
        <f t="shared" si="4"/>
        <v>0</v>
      </c>
      <c r="T36" s="13"/>
      <c r="U36" s="11"/>
      <c r="V36" s="1" t="e">
        <f t="shared" si="5"/>
        <v>#DIV/0!</v>
      </c>
      <c r="W36" s="11" t="e">
        <f t="shared" si="6"/>
        <v>#DIV/0!</v>
      </c>
      <c r="X36" s="11">
        <v>0</v>
      </c>
      <c r="Y36" s="11">
        <v>0</v>
      </c>
      <c r="Z36" s="11">
        <v>0</v>
      </c>
      <c r="AA36" s="11">
        <v>0</v>
      </c>
      <c r="AB36" s="11">
        <v>0</v>
      </c>
      <c r="AC36" s="11">
        <v>0</v>
      </c>
      <c r="AD36" s="11">
        <v>0</v>
      </c>
      <c r="AE36" s="11">
        <v>0</v>
      </c>
      <c r="AF36" s="11">
        <v>0</v>
      </c>
      <c r="AG36" s="11">
        <v>0</v>
      </c>
      <c r="AH36" s="11" t="s">
        <v>49</v>
      </c>
      <c r="AI36" s="1">
        <f t="shared" si="7"/>
        <v>0</v>
      </c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1" t="s">
        <v>82</v>
      </c>
      <c r="B37" s="11" t="s">
        <v>45</v>
      </c>
      <c r="C37" s="11"/>
      <c r="D37" s="11"/>
      <c r="E37" s="11"/>
      <c r="F37" s="11"/>
      <c r="G37" s="12">
        <v>0</v>
      </c>
      <c r="H37" s="11">
        <v>45</v>
      </c>
      <c r="I37" s="11" t="s">
        <v>39</v>
      </c>
      <c r="J37" s="11"/>
      <c r="K37" s="11"/>
      <c r="L37" s="11">
        <f t="shared" ref="L37:L65" si="13">E37-K37</f>
        <v>0</v>
      </c>
      <c r="M37" s="11"/>
      <c r="N37" s="11"/>
      <c r="O37" s="11">
        <v>0</v>
      </c>
      <c r="P37" s="11"/>
      <c r="Q37" s="11">
        <f t="shared" si="3"/>
        <v>0</v>
      </c>
      <c r="R37" s="13"/>
      <c r="S37" s="5">
        <f t="shared" si="4"/>
        <v>0</v>
      </c>
      <c r="T37" s="13"/>
      <c r="U37" s="11"/>
      <c r="V37" s="1" t="e">
        <f t="shared" si="5"/>
        <v>#DIV/0!</v>
      </c>
      <c r="W37" s="11" t="e">
        <f t="shared" si="6"/>
        <v>#DIV/0!</v>
      </c>
      <c r="X37" s="11">
        <v>0</v>
      </c>
      <c r="Y37" s="11">
        <v>0</v>
      </c>
      <c r="Z37" s="11">
        <v>0</v>
      </c>
      <c r="AA37" s="11">
        <v>0</v>
      </c>
      <c r="AB37" s="11">
        <v>0</v>
      </c>
      <c r="AC37" s="11">
        <v>0</v>
      </c>
      <c r="AD37" s="11">
        <v>0</v>
      </c>
      <c r="AE37" s="11">
        <v>0</v>
      </c>
      <c r="AF37" s="11">
        <v>0</v>
      </c>
      <c r="AG37" s="11">
        <v>0</v>
      </c>
      <c r="AH37" s="11" t="s">
        <v>83</v>
      </c>
      <c r="AI37" s="1">
        <f t="shared" si="7"/>
        <v>0</v>
      </c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84</v>
      </c>
      <c r="B38" s="1" t="s">
        <v>45</v>
      </c>
      <c r="C38" s="1">
        <v>203</v>
      </c>
      <c r="D38" s="1">
        <v>312</v>
      </c>
      <c r="E38" s="1">
        <v>75</v>
      </c>
      <c r="F38" s="1">
        <v>250</v>
      </c>
      <c r="G38" s="8">
        <v>0.35</v>
      </c>
      <c r="H38" s="1">
        <v>40</v>
      </c>
      <c r="I38" s="1" t="s">
        <v>39</v>
      </c>
      <c r="J38" s="1"/>
      <c r="K38" s="1">
        <v>90</v>
      </c>
      <c r="L38" s="1">
        <f t="shared" si="13"/>
        <v>-15</v>
      </c>
      <c r="M38" s="1"/>
      <c r="N38" s="1"/>
      <c r="O38" s="1">
        <v>0</v>
      </c>
      <c r="P38" s="1"/>
      <c r="Q38" s="1">
        <f t="shared" si="3"/>
        <v>15</v>
      </c>
      <c r="R38" s="5"/>
      <c r="S38" s="5">
        <f t="shared" si="4"/>
        <v>0</v>
      </c>
      <c r="T38" s="5"/>
      <c r="U38" s="1"/>
      <c r="V38" s="1">
        <f t="shared" si="5"/>
        <v>16.666666666666668</v>
      </c>
      <c r="W38" s="1">
        <f t="shared" si="6"/>
        <v>16.666666666666668</v>
      </c>
      <c r="X38" s="1">
        <v>21</v>
      </c>
      <c r="Y38" s="1">
        <v>14.6</v>
      </c>
      <c r="Z38" s="1">
        <v>23.6</v>
      </c>
      <c r="AA38" s="1">
        <v>27.2</v>
      </c>
      <c r="AB38" s="1">
        <v>31.6</v>
      </c>
      <c r="AC38" s="1">
        <v>30.2</v>
      </c>
      <c r="AD38" s="1">
        <v>23.4</v>
      </c>
      <c r="AE38" s="1">
        <v>26.6</v>
      </c>
      <c r="AF38" s="1">
        <v>41.6</v>
      </c>
      <c r="AG38" s="1">
        <v>38</v>
      </c>
      <c r="AH38" s="16" t="s">
        <v>42</v>
      </c>
      <c r="AI38" s="1">
        <f t="shared" si="7"/>
        <v>0</v>
      </c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85</v>
      </c>
      <c r="B39" s="1" t="s">
        <v>38</v>
      </c>
      <c r="C39" s="1">
        <v>58.185000000000002</v>
      </c>
      <c r="D39" s="1">
        <v>155.148</v>
      </c>
      <c r="E39" s="1">
        <v>82.013000000000005</v>
      </c>
      <c r="F39" s="1">
        <v>88.757999999999996</v>
      </c>
      <c r="G39" s="8">
        <v>1</v>
      </c>
      <c r="H39" s="1">
        <v>40</v>
      </c>
      <c r="I39" s="1" t="s">
        <v>39</v>
      </c>
      <c r="J39" s="1"/>
      <c r="K39" s="1">
        <v>96.4</v>
      </c>
      <c r="L39" s="1">
        <f t="shared" si="13"/>
        <v>-14.387</v>
      </c>
      <c r="M39" s="1"/>
      <c r="N39" s="1"/>
      <c r="O39" s="1">
        <v>19.00759999999995</v>
      </c>
      <c r="P39" s="1">
        <v>46.115400000000022</v>
      </c>
      <c r="Q39" s="1">
        <f t="shared" si="3"/>
        <v>16.4026</v>
      </c>
      <c r="R39" s="5">
        <f t="shared" ref="R39:R43" si="14">10*Q39-P39-O39-F39</f>
        <v>10.145000000000039</v>
      </c>
      <c r="S39" s="5">
        <f t="shared" si="4"/>
        <v>10.145000000000039</v>
      </c>
      <c r="T39" s="5"/>
      <c r="U39" s="1"/>
      <c r="V39" s="1">
        <f t="shared" si="5"/>
        <v>10</v>
      </c>
      <c r="W39" s="1">
        <f t="shared" si="6"/>
        <v>9.3815004938241486</v>
      </c>
      <c r="X39" s="1">
        <v>19.106400000000001</v>
      </c>
      <c r="Y39" s="1">
        <v>19.387799999999999</v>
      </c>
      <c r="Z39" s="1">
        <v>20.0594</v>
      </c>
      <c r="AA39" s="1">
        <v>19.186399999999999</v>
      </c>
      <c r="AB39" s="1">
        <v>19.274799999999999</v>
      </c>
      <c r="AC39" s="1">
        <v>18.097999999999999</v>
      </c>
      <c r="AD39" s="1">
        <v>22.773399999999999</v>
      </c>
      <c r="AE39" s="1">
        <v>27.063399999999991</v>
      </c>
      <c r="AF39" s="1">
        <v>21.261800000000001</v>
      </c>
      <c r="AG39" s="1">
        <v>18.427800000000001</v>
      </c>
      <c r="AH39" s="1"/>
      <c r="AI39" s="1">
        <f t="shared" si="7"/>
        <v>10</v>
      </c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86</v>
      </c>
      <c r="B40" s="1" t="s">
        <v>45</v>
      </c>
      <c r="C40" s="1">
        <v>167</v>
      </c>
      <c r="D40" s="1">
        <v>109</v>
      </c>
      <c r="E40" s="1">
        <v>58</v>
      </c>
      <c r="F40" s="1">
        <v>99</v>
      </c>
      <c r="G40" s="8">
        <v>0.4</v>
      </c>
      <c r="H40" s="1">
        <v>40</v>
      </c>
      <c r="I40" s="1" t="s">
        <v>39</v>
      </c>
      <c r="J40" s="1"/>
      <c r="K40" s="1">
        <v>77</v>
      </c>
      <c r="L40" s="1">
        <f t="shared" si="13"/>
        <v>-19</v>
      </c>
      <c r="M40" s="1"/>
      <c r="N40" s="1"/>
      <c r="O40" s="1">
        <v>0</v>
      </c>
      <c r="P40" s="1"/>
      <c r="Q40" s="1">
        <f t="shared" si="3"/>
        <v>11.6</v>
      </c>
      <c r="R40" s="5">
        <f t="shared" si="14"/>
        <v>17</v>
      </c>
      <c r="S40" s="5">
        <f t="shared" si="4"/>
        <v>17</v>
      </c>
      <c r="T40" s="5"/>
      <c r="U40" s="1"/>
      <c r="V40" s="1">
        <f t="shared" si="5"/>
        <v>10</v>
      </c>
      <c r="W40" s="1">
        <f t="shared" si="6"/>
        <v>8.5344827586206904</v>
      </c>
      <c r="X40" s="1">
        <v>15</v>
      </c>
      <c r="Y40" s="1">
        <v>16.2</v>
      </c>
      <c r="Z40" s="1">
        <v>23.2</v>
      </c>
      <c r="AA40" s="1">
        <v>23.8</v>
      </c>
      <c r="AB40" s="1">
        <v>28.6</v>
      </c>
      <c r="AC40" s="1">
        <v>29.8</v>
      </c>
      <c r="AD40" s="1">
        <v>29.6</v>
      </c>
      <c r="AE40" s="1">
        <v>32.6</v>
      </c>
      <c r="AF40" s="1">
        <v>35.200000000000003</v>
      </c>
      <c r="AG40" s="1">
        <v>26.2</v>
      </c>
      <c r="AH40" s="1"/>
      <c r="AI40" s="1">
        <f t="shared" si="7"/>
        <v>7</v>
      </c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87</v>
      </c>
      <c r="B41" s="1" t="s">
        <v>45</v>
      </c>
      <c r="C41" s="1">
        <v>201</v>
      </c>
      <c r="D41" s="1">
        <v>330</v>
      </c>
      <c r="E41" s="1">
        <v>91</v>
      </c>
      <c r="F41" s="1">
        <v>233</v>
      </c>
      <c r="G41" s="8">
        <v>0.4</v>
      </c>
      <c r="H41" s="1">
        <v>45</v>
      </c>
      <c r="I41" s="1" t="s">
        <v>39</v>
      </c>
      <c r="J41" s="1"/>
      <c r="K41" s="1">
        <v>96</v>
      </c>
      <c r="L41" s="1">
        <f t="shared" si="13"/>
        <v>-5</v>
      </c>
      <c r="M41" s="1"/>
      <c r="N41" s="1"/>
      <c r="O41" s="1">
        <v>0</v>
      </c>
      <c r="P41" s="1"/>
      <c r="Q41" s="1">
        <f t="shared" si="3"/>
        <v>18.2</v>
      </c>
      <c r="R41" s="5"/>
      <c r="S41" s="5">
        <f t="shared" si="4"/>
        <v>0</v>
      </c>
      <c r="T41" s="5"/>
      <c r="U41" s="1"/>
      <c r="V41" s="1">
        <f t="shared" si="5"/>
        <v>12.802197802197803</v>
      </c>
      <c r="W41" s="1">
        <f t="shared" si="6"/>
        <v>12.802197802197803</v>
      </c>
      <c r="X41" s="1">
        <v>22.8</v>
      </c>
      <c r="Y41" s="1">
        <v>27</v>
      </c>
      <c r="Z41" s="1">
        <v>32.6</v>
      </c>
      <c r="AA41" s="1">
        <v>37.799999999999997</v>
      </c>
      <c r="AB41" s="1">
        <v>37</v>
      </c>
      <c r="AC41" s="1">
        <v>31.2</v>
      </c>
      <c r="AD41" s="1">
        <v>53.6</v>
      </c>
      <c r="AE41" s="1">
        <v>64.400000000000006</v>
      </c>
      <c r="AF41" s="1">
        <v>60.2</v>
      </c>
      <c r="AG41" s="1">
        <v>42</v>
      </c>
      <c r="AH41" s="1"/>
      <c r="AI41" s="1">
        <f t="shared" si="7"/>
        <v>0</v>
      </c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88</v>
      </c>
      <c r="B42" s="1" t="s">
        <v>38</v>
      </c>
      <c r="C42" s="1">
        <v>102.247</v>
      </c>
      <c r="D42" s="1">
        <v>78.025999999999996</v>
      </c>
      <c r="E42" s="1">
        <v>73.301000000000002</v>
      </c>
      <c r="F42" s="1">
        <v>21.408000000000001</v>
      </c>
      <c r="G42" s="8">
        <v>1</v>
      </c>
      <c r="H42" s="1">
        <v>40</v>
      </c>
      <c r="I42" s="1" t="s">
        <v>39</v>
      </c>
      <c r="J42" s="1"/>
      <c r="K42" s="1">
        <v>80.900000000000006</v>
      </c>
      <c r="L42" s="1">
        <f t="shared" si="13"/>
        <v>-7.5990000000000038</v>
      </c>
      <c r="M42" s="1"/>
      <c r="N42" s="1"/>
      <c r="O42" s="1">
        <v>56.710999999999999</v>
      </c>
      <c r="P42" s="1">
        <v>42.918399999999991</v>
      </c>
      <c r="Q42" s="1">
        <f t="shared" si="3"/>
        <v>14.6602</v>
      </c>
      <c r="R42" s="5">
        <f t="shared" si="14"/>
        <v>25.564600000000013</v>
      </c>
      <c r="S42" s="5">
        <f t="shared" si="4"/>
        <v>25.564600000000013</v>
      </c>
      <c r="T42" s="5"/>
      <c r="U42" s="1"/>
      <c r="V42" s="1">
        <f t="shared" si="5"/>
        <v>10</v>
      </c>
      <c r="W42" s="1">
        <f t="shared" si="6"/>
        <v>8.2561902293283858</v>
      </c>
      <c r="X42" s="1">
        <v>15.516400000000001</v>
      </c>
      <c r="Y42" s="1">
        <v>14.808999999999999</v>
      </c>
      <c r="Z42" s="1">
        <v>10.6252</v>
      </c>
      <c r="AA42" s="1">
        <v>12.2172</v>
      </c>
      <c r="AB42" s="1">
        <v>18.568000000000001</v>
      </c>
      <c r="AC42" s="1">
        <v>18.968</v>
      </c>
      <c r="AD42" s="1">
        <v>15.6822</v>
      </c>
      <c r="AE42" s="1">
        <v>14.594200000000001</v>
      </c>
      <c r="AF42" s="1">
        <v>15.861000000000001</v>
      </c>
      <c r="AG42" s="1">
        <v>15.3842</v>
      </c>
      <c r="AH42" s="1"/>
      <c r="AI42" s="1">
        <f t="shared" si="7"/>
        <v>26</v>
      </c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89</v>
      </c>
      <c r="B43" s="1" t="s">
        <v>45</v>
      </c>
      <c r="C43" s="1">
        <v>38</v>
      </c>
      <c r="D43" s="1">
        <v>101</v>
      </c>
      <c r="E43" s="1">
        <v>106</v>
      </c>
      <c r="F43" s="1">
        <v>23</v>
      </c>
      <c r="G43" s="8">
        <v>0.35</v>
      </c>
      <c r="H43" s="1">
        <v>40</v>
      </c>
      <c r="I43" s="1" t="s">
        <v>39</v>
      </c>
      <c r="J43" s="1"/>
      <c r="K43" s="1">
        <v>106</v>
      </c>
      <c r="L43" s="1">
        <f t="shared" si="13"/>
        <v>0</v>
      </c>
      <c r="M43" s="1"/>
      <c r="N43" s="1"/>
      <c r="O43" s="1">
        <v>23</v>
      </c>
      <c r="P43" s="1">
        <v>98</v>
      </c>
      <c r="Q43" s="1">
        <f t="shared" si="3"/>
        <v>21.2</v>
      </c>
      <c r="R43" s="5">
        <f t="shared" si="14"/>
        <v>68</v>
      </c>
      <c r="S43" s="5">
        <f t="shared" si="4"/>
        <v>68</v>
      </c>
      <c r="T43" s="5"/>
      <c r="U43" s="1"/>
      <c r="V43" s="1">
        <f t="shared" si="5"/>
        <v>10</v>
      </c>
      <c r="W43" s="1">
        <f t="shared" si="6"/>
        <v>6.7924528301886795</v>
      </c>
      <c r="X43" s="1">
        <v>19</v>
      </c>
      <c r="Y43" s="1">
        <v>14.8</v>
      </c>
      <c r="Z43" s="1">
        <v>19</v>
      </c>
      <c r="AA43" s="1">
        <v>22</v>
      </c>
      <c r="AB43" s="1">
        <v>14.4</v>
      </c>
      <c r="AC43" s="1">
        <v>13.4</v>
      </c>
      <c r="AD43" s="1">
        <v>27.6</v>
      </c>
      <c r="AE43" s="1">
        <v>27.4</v>
      </c>
      <c r="AF43" s="1">
        <v>21.4</v>
      </c>
      <c r="AG43" s="1">
        <v>24.6</v>
      </c>
      <c r="AH43" s="1" t="s">
        <v>90</v>
      </c>
      <c r="AI43" s="1">
        <f t="shared" si="7"/>
        <v>24</v>
      </c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91</v>
      </c>
      <c r="B44" s="1" t="s">
        <v>45</v>
      </c>
      <c r="C44" s="1"/>
      <c r="D44" s="1">
        <v>630</v>
      </c>
      <c r="E44" s="1">
        <v>235</v>
      </c>
      <c r="F44" s="1">
        <v>335</v>
      </c>
      <c r="G44" s="8">
        <v>0.4</v>
      </c>
      <c r="H44" s="1">
        <v>40</v>
      </c>
      <c r="I44" s="10" t="s">
        <v>79</v>
      </c>
      <c r="J44" s="1"/>
      <c r="K44" s="1">
        <v>268</v>
      </c>
      <c r="L44" s="1">
        <f t="shared" si="13"/>
        <v>-33</v>
      </c>
      <c r="M44" s="1"/>
      <c r="N44" s="1"/>
      <c r="O44" s="1">
        <v>200</v>
      </c>
      <c r="P44" s="1"/>
      <c r="Q44" s="1">
        <f t="shared" si="3"/>
        <v>47</v>
      </c>
      <c r="R44" s="5"/>
      <c r="S44" s="5">
        <f t="shared" si="4"/>
        <v>0</v>
      </c>
      <c r="T44" s="5"/>
      <c r="U44" s="1"/>
      <c r="V44" s="1">
        <f t="shared" si="5"/>
        <v>11.382978723404255</v>
      </c>
      <c r="W44" s="1">
        <f t="shared" si="6"/>
        <v>11.382978723404255</v>
      </c>
      <c r="X44" s="1">
        <v>28</v>
      </c>
      <c r="Y44" s="1">
        <v>25.2</v>
      </c>
      <c r="Z44" s="1">
        <v>60.6</v>
      </c>
      <c r="AA44" s="1">
        <v>49.2</v>
      </c>
      <c r="AB44" s="1">
        <v>31.8</v>
      </c>
      <c r="AC44" s="1">
        <v>30</v>
      </c>
      <c r="AD44" s="1">
        <v>39.799999999999997</v>
      </c>
      <c r="AE44" s="1">
        <v>70.599999999999994</v>
      </c>
      <c r="AF44" s="1">
        <v>50.2</v>
      </c>
      <c r="AG44" s="1">
        <v>32</v>
      </c>
      <c r="AH44" s="1" t="s">
        <v>42</v>
      </c>
      <c r="AI44" s="1">
        <f t="shared" si="7"/>
        <v>0</v>
      </c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92</v>
      </c>
      <c r="B45" s="1" t="s">
        <v>38</v>
      </c>
      <c r="C45" s="1">
        <v>17.416</v>
      </c>
      <c r="D45" s="1">
        <v>86.903999999999996</v>
      </c>
      <c r="E45" s="1">
        <v>20.263999999999999</v>
      </c>
      <c r="F45" s="1">
        <v>45.905999999999999</v>
      </c>
      <c r="G45" s="8">
        <v>1</v>
      </c>
      <c r="H45" s="1">
        <v>50</v>
      </c>
      <c r="I45" s="1" t="s">
        <v>39</v>
      </c>
      <c r="J45" s="1"/>
      <c r="K45" s="1">
        <v>20.45</v>
      </c>
      <c r="L45" s="1">
        <f t="shared" si="13"/>
        <v>-0.18599999999999994</v>
      </c>
      <c r="M45" s="1"/>
      <c r="N45" s="1"/>
      <c r="O45" s="1">
        <v>0</v>
      </c>
      <c r="P45" s="1"/>
      <c r="Q45" s="1">
        <f t="shared" si="3"/>
        <v>4.0527999999999995</v>
      </c>
      <c r="R45" s="5"/>
      <c r="S45" s="5">
        <f t="shared" si="4"/>
        <v>0</v>
      </c>
      <c r="T45" s="5"/>
      <c r="U45" s="1"/>
      <c r="V45" s="1">
        <f t="shared" si="5"/>
        <v>11.326983813659693</v>
      </c>
      <c r="W45" s="1">
        <f t="shared" si="6"/>
        <v>11.326983813659693</v>
      </c>
      <c r="X45" s="1">
        <v>3.8360000000000012</v>
      </c>
      <c r="Y45" s="1">
        <v>4.1020000000000003</v>
      </c>
      <c r="Z45" s="1">
        <v>6.6579999999999986</v>
      </c>
      <c r="AA45" s="1">
        <v>6.3883999999999999</v>
      </c>
      <c r="AB45" s="1">
        <v>4.565199999999999</v>
      </c>
      <c r="AC45" s="1">
        <v>5.3784000000000001</v>
      </c>
      <c r="AD45" s="1">
        <v>6.6247999999999996</v>
      </c>
      <c r="AE45" s="1">
        <v>6.0843999999999996</v>
      </c>
      <c r="AF45" s="1">
        <v>8.0866000000000007</v>
      </c>
      <c r="AG45" s="1">
        <v>9.1609999999999996</v>
      </c>
      <c r="AH45" s="1"/>
      <c r="AI45" s="1">
        <f t="shared" si="7"/>
        <v>0</v>
      </c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93</v>
      </c>
      <c r="B46" s="1" t="s">
        <v>38</v>
      </c>
      <c r="C46" s="1">
        <v>75.427000000000007</v>
      </c>
      <c r="D46" s="1">
        <v>69.956000000000003</v>
      </c>
      <c r="E46" s="1">
        <v>61.84</v>
      </c>
      <c r="F46" s="1">
        <v>27.021999999999998</v>
      </c>
      <c r="G46" s="8">
        <v>1</v>
      </c>
      <c r="H46" s="1">
        <v>50</v>
      </c>
      <c r="I46" s="1" t="s">
        <v>39</v>
      </c>
      <c r="J46" s="1"/>
      <c r="K46" s="1">
        <v>64.150000000000006</v>
      </c>
      <c r="L46" s="1">
        <f t="shared" si="13"/>
        <v>-2.3100000000000023</v>
      </c>
      <c r="M46" s="1"/>
      <c r="N46" s="1"/>
      <c r="O46" s="1">
        <v>84.849200000000025</v>
      </c>
      <c r="P46" s="1">
        <v>21.07719999999998</v>
      </c>
      <c r="Q46" s="1">
        <f t="shared" si="3"/>
        <v>12.368</v>
      </c>
      <c r="R46" s="5"/>
      <c r="S46" s="5">
        <f t="shared" si="4"/>
        <v>0</v>
      </c>
      <c r="T46" s="5"/>
      <c r="U46" s="1"/>
      <c r="V46" s="1">
        <f t="shared" si="5"/>
        <v>10.749385510996118</v>
      </c>
      <c r="W46" s="1">
        <f t="shared" si="6"/>
        <v>10.749385510996118</v>
      </c>
      <c r="X46" s="1">
        <v>15.545199999999999</v>
      </c>
      <c r="Y46" s="1">
        <v>16.883600000000001</v>
      </c>
      <c r="Z46" s="1">
        <v>18.041599999999999</v>
      </c>
      <c r="AA46" s="1">
        <v>18.314599999999999</v>
      </c>
      <c r="AB46" s="1">
        <v>23.088200000000001</v>
      </c>
      <c r="AC46" s="1">
        <v>24.970400000000001</v>
      </c>
      <c r="AD46" s="1">
        <v>24.4754</v>
      </c>
      <c r="AE46" s="1">
        <v>24.319800000000001</v>
      </c>
      <c r="AF46" s="1">
        <v>26.463200000000001</v>
      </c>
      <c r="AG46" s="1">
        <v>29.020600000000002</v>
      </c>
      <c r="AH46" s="1" t="s">
        <v>60</v>
      </c>
      <c r="AI46" s="1">
        <f t="shared" si="7"/>
        <v>0</v>
      </c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94</v>
      </c>
      <c r="B47" s="1" t="s">
        <v>38</v>
      </c>
      <c r="C47" s="1">
        <v>122.05</v>
      </c>
      <c r="D47" s="1">
        <v>293.11700000000002</v>
      </c>
      <c r="E47" s="1">
        <v>68.313000000000002</v>
      </c>
      <c r="F47" s="1">
        <v>220.35400000000001</v>
      </c>
      <c r="G47" s="8">
        <v>1</v>
      </c>
      <c r="H47" s="1">
        <v>40</v>
      </c>
      <c r="I47" s="1" t="s">
        <v>39</v>
      </c>
      <c r="J47" s="1"/>
      <c r="K47" s="1">
        <v>57.9</v>
      </c>
      <c r="L47" s="1">
        <f t="shared" si="13"/>
        <v>10.413000000000004</v>
      </c>
      <c r="M47" s="1"/>
      <c r="N47" s="1"/>
      <c r="O47" s="1">
        <v>0</v>
      </c>
      <c r="P47" s="1"/>
      <c r="Q47" s="1">
        <f t="shared" si="3"/>
        <v>13.662600000000001</v>
      </c>
      <c r="R47" s="5"/>
      <c r="S47" s="5">
        <f t="shared" si="4"/>
        <v>0</v>
      </c>
      <c r="T47" s="5"/>
      <c r="U47" s="1"/>
      <c r="V47" s="1">
        <f t="shared" si="5"/>
        <v>16.128262556175251</v>
      </c>
      <c r="W47" s="1">
        <f t="shared" si="6"/>
        <v>16.128262556175251</v>
      </c>
      <c r="X47" s="1">
        <v>14.385400000000001</v>
      </c>
      <c r="Y47" s="1">
        <v>19.677600000000002</v>
      </c>
      <c r="Z47" s="1">
        <v>30.799800000000001</v>
      </c>
      <c r="AA47" s="1">
        <v>26.078800000000001</v>
      </c>
      <c r="AB47" s="1">
        <v>24.7666</v>
      </c>
      <c r="AC47" s="1">
        <v>32.336200000000012</v>
      </c>
      <c r="AD47" s="1">
        <v>37.850999999999999</v>
      </c>
      <c r="AE47" s="1">
        <v>35.232199999999999</v>
      </c>
      <c r="AF47" s="1">
        <v>28.768799999999999</v>
      </c>
      <c r="AG47" s="1">
        <v>30.485600000000002</v>
      </c>
      <c r="AH47" s="1"/>
      <c r="AI47" s="1">
        <f t="shared" si="7"/>
        <v>0</v>
      </c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95</v>
      </c>
      <c r="B48" s="1" t="s">
        <v>45</v>
      </c>
      <c r="C48" s="1">
        <v>102</v>
      </c>
      <c r="D48" s="1">
        <v>423</v>
      </c>
      <c r="E48" s="1">
        <v>129</v>
      </c>
      <c r="F48" s="1">
        <v>330</v>
      </c>
      <c r="G48" s="8">
        <v>0.45</v>
      </c>
      <c r="H48" s="1">
        <v>50</v>
      </c>
      <c r="I48" s="1" t="s">
        <v>39</v>
      </c>
      <c r="J48" s="1"/>
      <c r="K48" s="1">
        <v>129</v>
      </c>
      <c r="L48" s="1">
        <f t="shared" si="13"/>
        <v>0</v>
      </c>
      <c r="M48" s="1"/>
      <c r="N48" s="1"/>
      <c r="O48" s="1">
        <v>0</v>
      </c>
      <c r="P48" s="1">
        <v>144.39999999999989</v>
      </c>
      <c r="Q48" s="1">
        <f t="shared" si="3"/>
        <v>25.8</v>
      </c>
      <c r="R48" s="5"/>
      <c r="S48" s="5">
        <f t="shared" si="4"/>
        <v>0</v>
      </c>
      <c r="T48" s="5"/>
      <c r="U48" s="1"/>
      <c r="V48" s="1">
        <f t="shared" si="5"/>
        <v>18.3875968992248</v>
      </c>
      <c r="W48" s="1">
        <f t="shared" si="6"/>
        <v>18.3875968992248</v>
      </c>
      <c r="X48" s="1">
        <v>38.6</v>
      </c>
      <c r="Y48" s="1">
        <v>30.2</v>
      </c>
      <c r="Z48" s="1">
        <v>45.6</v>
      </c>
      <c r="AA48" s="1">
        <v>43.2</v>
      </c>
      <c r="AB48" s="1">
        <v>10</v>
      </c>
      <c r="AC48" s="1">
        <v>20.8</v>
      </c>
      <c r="AD48" s="1">
        <v>42.2</v>
      </c>
      <c r="AE48" s="1">
        <v>31.2</v>
      </c>
      <c r="AF48" s="1">
        <v>21.2</v>
      </c>
      <c r="AG48" s="1">
        <v>25.4</v>
      </c>
      <c r="AH48" s="1"/>
      <c r="AI48" s="1">
        <f t="shared" si="7"/>
        <v>0</v>
      </c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4" t="s">
        <v>96</v>
      </c>
      <c r="B49" s="1" t="s">
        <v>38</v>
      </c>
      <c r="C49" s="1"/>
      <c r="D49" s="1"/>
      <c r="E49" s="1"/>
      <c r="F49" s="1"/>
      <c r="G49" s="8">
        <v>1</v>
      </c>
      <c r="H49" s="1">
        <v>40</v>
      </c>
      <c r="I49" s="1" t="s">
        <v>39</v>
      </c>
      <c r="J49" s="1"/>
      <c r="K49" s="1"/>
      <c r="L49" s="1">
        <f t="shared" si="13"/>
        <v>0</v>
      </c>
      <c r="M49" s="1"/>
      <c r="N49" s="1"/>
      <c r="O49" s="1"/>
      <c r="P49" s="14"/>
      <c r="Q49" s="1">
        <f t="shared" si="3"/>
        <v>0</v>
      </c>
      <c r="R49" s="15">
        <v>4</v>
      </c>
      <c r="S49" s="5">
        <f t="shared" si="4"/>
        <v>4</v>
      </c>
      <c r="T49" s="5"/>
      <c r="U49" s="1"/>
      <c r="V49" s="1" t="e">
        <f t="shared" si="5"/>
        <v>#DIV/0!</v>
      </c>
      <c r="W49" s="1" t="e">
        <f t="shared" si="6"/>
        <v>#DIV/0!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4" t="s">
        <v>97</v>
      </c>
      <c r="AI49" s="1">
        <f t="shared" si="7"/>
        <v>4</v>
      </c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98</v>
      </c>
      <c r="B50" s="1" t="s">
        <v>45</v>
      </c>
      <c r="C50" s="1">
        <v>72</v>
      </c>
      <c r="D50" s="1">
        <v>313</v>
      </c>
      <c r="E50" s="1">
        <v>90</v>
      </c>
      <c r="F50" s="1">
        <v>237</v>
      </c>
      <c r="G50" s="8">
        <v>0.4</v>
      </c>
      <c r="H50" s="1">
        <v>40</v>
      </c>
      <c r="I50" s="1" t="s">
        <v>39</v>
      </c>
      <c r="J50" s="1"/>
      <c r="K50" s="1">
        <v>95</v>
      </c>
      <c r="L50" s="1">
        <f t="shared" si="13"/>
        <v>-5</v>
      </c>
      <c r="M50" s="1"/>
      <c r="N50" s="1"/>
      <c r="O50" s="1">
        <v>0</v>
      </c>
      <c r="P50" s="1"/>
      <c r="Q50" s="1">
        <f t="shared" si="3"/>
        <v>18</v>
      </c>
      <c r="R50" s="5"/>
      <c r="S50" s="5">
        <f t="shared" si="4"/>
        <v>0</v>
      </c>
      <c r="T50" s="5"/>
      <c r="U50" s="1"/>
      <c r="V50" s="1">
        <f t="shared" si="5"/>
        <v>13.166666666666666</v>
      </c>
      <c r="W50" s="1">
        <f t="shared" si="6"/>
        <v>13.166666666666666</v>
      </c>
      <c r="X50" s="1">
        <v>16.2</v>
      </c>
      <c r="Y50" s="1">
        <v>16.2</v>
      </c>
      <c r="Z50" s="1">
        <v>34.4</v>
      </c>
      <c r="AA50" s="1">
        <v>36.799999999999997</v>
      </c>
      <c r="AB50" s="1">
        <v>28.2</v>
      </c>
      <c r="AC50" s="1">
        <v>26.2</v>
      </c>
      <c r="AD50" s="1">
        <v>22.2</v>
      </c>
      <c r="AE50" s="1">
        <v>28.6</v>
      </c>
      <c r="AF50" s="1">
        <v>36.4</v>
      </c>
      <c r="AG50" s="1">
        <v>30.8</v>
      </c>
      <c r="AH50" s="1"/>
      <c r="AI50" s="1">
        <f t="shared" si="7"/>
        <v>0</v>
      </c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99</v>
      </c>
      <c r="B51" s="1" t="s">
        <v>45</v>
      </c>
      <c r="C51" s="1">
        <v>106</v>
      </c>
      <c r="D51" s="1">
        <v>392</v>
      </c>
      <c r="E51" s="1">
        <v>97</v>
      </c>
      <c r="F51" s="1">
        <v>305</v>
      </c>
      <c r="G51" s="8">
        <v>0.4</v>
      </c>
      <c r="H51" s="1">
        <v>40</v>
      </c>
      <c r="I51" s="1" t="s">
        <v>39</v>
      </c>
      <c r="J51" s="1"/>
      <c r="K51" s="1">
        <v>103</v>
      </c>
      <c r="L51" s="1">
        <f t="shared" si="13"/>
        <v>-6</v>
      </c>
      <c r="M51" s="1"/>
      <c r="N51" s="1"/>
      <c r="O51" s="1">
        <v>0</v>
      </c>
      <c r="P51" s="1"/>
      <c r="Q51" s="1">
        <f t="shared" si="3"/>
        <v>19.399999999999999</v>
      </c>
      <c r="R51" s="5"/>
      <c r="S51" s="5">
        <f t="shared" si="4"/>
        <v>0</v>
      </c>
      <c r="T51" s="5"/>
      <c r="U51" s="1"/>
      <c r="V51" s="1">
        <f t="shared" si="5"/>
        <v>15.721649484536083</v>
      </c>
      <c r="W51" s="1">
        <f t="shared" si="6"/>
        <v>15.721649484536083</v>
      </c>
      <c r="X51" s="1">
        <v>16.399999999999999</v>
      </c>
      <c r="Y51" s="1">
        <v>20.6</v>
      </c>
      <c r="Z51" s="1">
        <v>41.2</v>
      </c>
      <c r="AA51" s="1">
        <v>42.2</v>
      </c>
      <c r="AB51" s="1">
        <v>31.8</v>
      </c>
      <c r="AC51" s="1">
        <v>27.8</v>
      </c>
      <c r="AD51" s="1">
        <v>36.6</v>
      </c>
      <c r="AE51" s="1">
        <v>41.4</v>
      </c>
      <c r="AF51" s="1">
        <v>36</v>
      </c>
      <c r="AG51" s="1">
        <v>24.8</v>
      </c>
      <c r="AH51" s="1"/>
      <c r="AI51" s="1">
        <f t="shared" si="7"/>
        <v>0</v>
      </c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1" t="s">
        <v>100</v>
      </c>
      <c r="B52" s="11" t="s">
        <v>38</v>
      </c>
      <c r="C52" s="11"/>
      <c r="D52" s="11"/>
      <c r="E52" s="11"/>
      <c r="F52" s="11"/>
      <c r="G52" s="12">
        <v>0</v>
      </c>
      <c r="H52" s="11">
        <v>50</v>
      </c>
      <c r="I52" s="11" t="s">
        <v>39</v>
      </c>
      <c r="J52" s="11"/>
      <c r="K52" s="11"/>
      <c r="L52" s="11">
        <f t="shared" si="13"/>
        <v>0</v>
      </c>
      <c r="M52" s="11"/>
      <c r="N52" s="11"/>
      <c r="O52" s="11">
        <v>0</v>
      </c>
      <c r="P52" s="11"/>
      <c r="Q52" s="11">
        <f t="shared" si="3"/>
        <v>0</v>
      </c>
      <c r="R52" s="13"/>
      <c r="S52" s="5">
        <f t="shared" si="4"/>
        <v>0</v>
      </c>
      <c r="T52" s="13"/>
      <c r="U52" s="11"/>
      <c r="V52" s="1" t="e">
        <f t="shared" si="5"/>
        <v>#DIV/0!</v>
      </c>
      <c r="W52" s="11" t="e">
        <f t="shared" si="6"/>
        <v>#DIV/0!</v>
      </c>
      <c r="X52" s="11">
        <v>0</v>
      </c>
      <c r="Y52" s="11">
        <v>0</v>
      </c>
      <c r="Z52" s="11">
        <v>0</v>
      </c>
      <c r="AA52" s="11">
        <v>0</v>
      </c>
      <c r="AB52" s="11">
        <v>0</v>
      </c>
      <c r="AC52" s="11">
        <v>0</v>
      </c>
      <c r="AD52" s="11">
        <v>0</v>
      </c>
      <c r="AE52" s="11">
        <v>0</v>
      </c>
      <c r="AF52" s="11">
        <v>0</v>
      </c>
      <c r="AG52" s="11">
        <v>0</v>
      </c>
      <c r="AH52" s="11" t="s">
        <v>49</v>
      </c>
      <c r="AI52" s="1">
        <f t="shared" si="7"/>
        <v>0</v>
      </c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101</v>
      </c>
      <c r="B53" s="1" t="s">
        <v>38</v>
      </c>
      <c r="C53" s="1">
        <v>28.297999999999998</v>
      </c>
      <c r="D53" s="1">
        <v>101.336</v>
      </c>
      <c r="E53" s="1">
        <v>57.58</v>
      </c>
      <c r="F53" s="1">
        <v>51.218000000000004</v>
      </c>
      <c r="G53" s="8">
        <v>1</v>
      </c>
      <c r="H53" s="1">
        <v>50</v>
      </c>
      <c r="I53" s="1" t="s">
        <v>39</v>
      </c>
      <c r="J53" s="1"/>
      <c r="K53" s="1">
        <v>61.35</v>
      </c>
      <c r="L53" s="1">
        <f t="shared" si="13"/>
        <v>-3.7700000000000031</v>
      </c>
      <c r="M53" s="1"/>
      <c r="N53" s="1"/>
      <c r="O53" s="1">
        <v>49.029000000000011</v>
      </c>
      <c r="P53" s="1">
        <v>42.648199999999967</v>
      </c>
      <c r="Q53" s="1">
        <f t="shared" si="3"/>
        <v>11.516</v>
      </c>
      <c r="R53" s="5"/>
      <c r="S53" s="5">
        <f t="shared" si="4"/>
        <v>0</v>
      </c>
      <c r="T53" s="5"/>
      <c r="U53" s="1"/>
      <c r="V53" s="1">
        <f t="shared" si="5"/>
        <v>12.408405696422367</v>
      </c>
      <c r="W53" s="1">
        <f t="shared" si="6"/>
        <v>12.408405696422367</v>
      </c>
      <c r="X53" s="1">
        <v>16.7742</v>
      </c>
      <c r="Y53" s="1">
        <v>15.9406</v>
      </c>
      <c r="Z53" s="1">
        <v>19.0016</v>
      </c>
      <c r="AA53" s="1">
        <v>23.311599999999999</v>
      </c>
      <c r="AB53" s="1">
        <v>21.872800000000002</v>
      </c>
      <c r="AC53" s="1">
        <v>20.971</v>
      </c>
      <c r="AD53" s="1">
        <v>22.407599999999999</v>
      </c>
      <c r="AE53" s="1">
        <v>23.041599999999999</v>
      </c>
      <c r="AF53" s="1">
        <v>29.3506</v>
      </c>
      <c r="AG53" s="1">
        <v>30.418800000000001</v>
      </c>
      <c r="AH53" s="1" t="s">
        <v>60</v>
      </c>
      <c r="AI53" s="1">
        <f t="shared" si="7"/>
        <v>0</v>
      </c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102</v>
      </c>
      <c r="B54" s="1" t="s">
        <v>38</v>
      </c>
      <c r="C54" s="1">
        <v>29.719000000000001</v>
      </c>
      <c r="D54" s="1">
        <v>44.838000000000001</v>
      </c>
      <c r="E54" s="1">
        <v>10.885999999999999</v>
      </c>
      <c r="F54" s="1">
        <v>37.658000000000001</v>
      </c>
      <c r="G54" s="8">
        <v>1</v>
      </c>
      <c r="H54" s="1">
        <v>50</v>
      </c>
      <c r="I54" s="1" t="s">
        <v>39</v>
      </c>
      <c r="J54" s="1"/>
      <c r="K54" s="1">
        <v>11.15</v>
      </c>
      <c r="L54" s="1">
        <f t="shared" si="13"/>
        <v>-0.26400000000000112</v>
      </c>
      <c r="M54" s="1"/>
      <c r="N54" s="1"/>
      <c r="O54" s="1">
        <v>0</v>
      </c>
      <c r="P54" s="1"/>
      <c r="Q54" s="1">
        <f t="shared" si="3"/>
        <v>2.1772</v>
      </c>
      <c r="R54" s="5"/>
      <c r="S54" s="5">
        <f t="shared" si="4"/>
        <v>0</v>
      </c>
      <c r="T54" s="5"/>
      <c r="U54" s="1"/>
      <c r="V54" s="1">
        <f t="shared" si="5"/>
        <v>17.29652765019291</v>
      </c>
      <c r="W54" s="1">
        <f t="shared" si="6"/>
        <v>17.29652765019291</v>
      </c>
      <c r="X54" s="1">
        <v>2.7320000000000002</v>
      </c>
      <c r="Y54" s="1">
        <v>3.0015999999999998</v>
      </c>
      <c r="Z54" s="1">
        <v>4.6284000000000001</v>
      </c>
      <c r="AA54" s="1">
        <v>5.7159999999999993</v>
      </c>
      <c r="AB54" s="1">
        <v>4.0683999999999996</v>
      </c>
      <c r="AC54" s="1">
        <v>3.5272000000000001</v>
      </c>
      <c r="AD54" s="1">
        <v>5.1657999999999999</v>
      </c>
      <c r="AE54" s="1">
        <v>4.0793999999999997</v>
      </c>
      <c r="AF54" s="1">
        <v>2.4548000000000001</v>
      </c>
      <c r="AG54" s="1">
        <v>4.3759999999999986</v>
      </c>
      <c r="AH54" s="17" t="s">
        <v>69</v>
      </c>
      <c r="AI54" s="1">
        <f t="shared" si="7"/>
        <v>0</v>
      </c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1" t="s">
        <v>103</v>
      </c>
      <c r="B55" s="11" t="s">
        <v>45</v>
      </c>
      <c r="C55" s="11"/>
      <c r="D55" s="11"/>
      <c r="E55" s="11"/>
      <c r="F55" s="11"/>
      <c r="G55" s="12">
        <v>0</v>
      </c>
      <c r="H55" s="11">
        <v>50</v>
      </c>
      <c r="I55" s="11" t="s">
        <v>39</v>
      </c>
      <c r="J55" s="11"/>
      <c r="K55" s="11"/>
      <c r="L55" s="11">
        <f t="shared" si="13"/>
        <v>0</v>
      </c>
      <c r="M55" s="11"/>
      <c r="N55" s="11"/>
      <c r="O55" s="11">
        <v>0</v>
      </c>
      <c r="P55" s="11"/>
      <c r="Q55" s="11">
        <f t="shared" si="3"/>
        <v>0</v>
      </c>
      <c r="R55" s="13"/>
      <c r="S55" s="5">
        <f t="shared" si="4"/>
        <v>0</v>
      </c>
      <c r="T55" s="13"/>
      <c r="U55" s="11"/>
      <c r="V55" s="1" t="e">
        <f t="shared" si="5"/>
        <v>#DIV/0!</v>
      </c>
      <c r="W55" s="11" t="e">
        <f t="shared" si="6"/>
        <v>#DIV/0!</v>
      </c>
      <c r="X55" s="11">
        <v>0</v>
      </c>
      <c r="Y55" s="11">
        <v>0</v>
      </c>
      <c r="Z55" s="11">
        <v>0</v>
      </c>
      <c r="AA55" s="11">
        <v>0</v>
      </c>
      <c r="AB55" s="11">
        <v>0</v>
      </c>
      <c r="AC55" s="11">
        <v>0</v>
      </c>
      <c r="AD55" s="11">
        <v>0</v>
      </c>
      <c r="AE55" s="11">
        <v>0</v>
      </c>
      <c r="AF55" s="11">
        <v>0</v>
      </c>
      <c r="AG55" s="11">
        <v>0</v>
      </c>
      <c r="AH55" s="11" t="s">
        <v>49</v>
      </c>
      <c r="AI55" s="1">
        <f t="shared" si="7"/>
        <v>0</v>
      </c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104</v>
      </c>
      <c r="B56" s="1" t="s">
        <v>45</v>
      </c>
      <c r="C56" s="1">
        <v>130</v>
      </c>
      <c r="D56" s="1">
        <v>905</v>
      </c>
      <c r="E56" s="1">
        <v>419</v>
      </c>
      <c r="F56" s="1">
        <v>392</v>
      </c>
      <c r="G56" s="8">
        <v>0.4</v>
      </c>
      <c r="H56" s="1">
        <v>40</v>
      </c>
      <c r="I56" s="1" t="s">
        <v>39</v>
      </c>
      <c r="J56" s="1"/>
      <c r="K56" s="1">
        <v>430</v>
      </c>
      <c r="L56" s="1">
        <f t="shared" si="13"/>
        <v>-11</v>
      </c>
      <c r="M56" s="1"/>
      <c r="N56" s="1"/>
      <c r="O56" s="1">
        <v>128</v>
      </c>
      <c r="P56" s="1">
        <v>208.8</v>
      </c>
      <c r="Q56" s="1">
        <f t="shared" si="3"/>
        <v>83.8</v>
      </c>
      <c r="R56" s="5">
        <f t="shared" ref="R56:R60" si="15">10*Q56-P56-O56-F56</f>
        <v>109.20000000000005</v>
      </c>
      <c r="S56" s="22">
        <f>R56-$S$1*Q56</f>
        <v>84.060000000000045</v>
      </c>
      <c r="T56" s="5"/>
      <c r="U56" s="1"/>
      <c r="V56" s="1">
        <f t="shared" si="5"/>
        <v>9.7000000000000011</v>
      </c>
      <c r="W56" s="1">
        <f t="shared" si="6"/>
        <v>8.6968973747016705</v>
      </c>
      <c r="X56" s="1">
        <v>94.8</v>
      </c>
      <c r="Y56" s="1">
        <v>96.4</v>
      </c>
      <c r="Z56" s="1">
        <v>97</v>
      </c>
      <c r="AA56" s="1">
        <v>92.2</v>
      </c>
      <c r="AB56" s="1">
        <v>82.6</v>
      </c>
      <c r="AC56" s="1">
        <v>82</v>
      </c>
      <c r="AD56" s="1">
        <v>98.6</v>
      </c>
      <c r="AE56" s="1">
        <v>106.6</v>
      </c>
      <c r="AF56" s="1">
        <v>129.19999999999999</v>
      </c>
      <c r="AG56" s="1">
        <v>128.4</v>
      </c>
      <c r="AH56" s="1"/>
      <c r="AI56" s="1">
        <f t="shared" si="7"/>
        <v>34</v>
      </c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105</v>
      </c>
      <c r="B57" s="1" t="s">
        <v>45</v>
      </c>
      <c r="C57" s="1">
        <v>109</v>
      </c>
      <c r="D57" s="1">
        <v>554</v>
      </c>
      <c r="E57" s="1">
        <v>364</v>
      </c>
      <c r="F57" s="1">
        <v>188</v>
      </c>
      <c r="G57" s="8">
        <v>0.4</v>
      </c>
      <c r="H57" s="1">
        <v>40</v>
      </c>
      <c r="I57" s="1" t="s">
        <v>39</v>
      </c>
      <c r="J57" s="1"/>
      <c r="K57" s="1">
        <v>381</v>
      </c>
      <c r="L57" s="1">
        <f t="shared" si="13"/>
        <v>-17</v>
      </c>
      <c r="M57" s="1"/>
      <c r="N57" s="1"/>
      <c r="O57" s="1">
        <v>329</v>
      </c>
      <c r="P57" s="1">
        <v>259.2</v>
      </c>
      <c r="Q57" s="1">
        <f t="shared" si="3"/>
        <v>72.8</v>
      </c>
      <c r="R57" s="5"/>
      <c r="S57" s="5">
        <f t="shared" si="4"/>
        <v>0</v>
      </c>
      <c r="T57" s="5"/>
      <c r="U57" s="1"/>
      <c r="V57" s="1">
        <f t="shared" si="5"/>
        <v>10.662087912087912</v>
      </c>
      <c r="W57" s="1">
        <f t="shared" si="6"/>
        <v>10.662087912087912</v>
      </c>
      <c r="X57" s="1">
        <v>92.2</v>
      </c>
      <c r="Y57" s="1">
        <v>87.4</v>
      </c>
      <c r="Z57" s="1">
        <v>77</v>
      </c>
      <c r="AA57" s="1">
        <v>75.400000000000006</v>
      </c>
      <c r="AB57" s="1">
        <v>73.400000000000006</v>
      </c>
      <c r="AC57" s="1">
        <v>71</v>
      </c>
      <c r="AD57" s="1">
        <v>93.6</v>
      </c>
      <c r="AE57" s="1">
        <v>108.4</v>
      </c>
      <c r="AF57" s="1">
        <v>106.2</v>
      </c>
      <c r="AG57" s="1">
        <v>97.6</v>
      </c>
      <c r="AH57" s="1" t="s">
        <v>42</v>
      </c>
      <c r="AI57" s="1">
        <f t="shared" si="7"/>
        <v>0</v>
      </c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106</v>
      </c>
      <c r="B58" s="1" t="s">
        <v>38</v>
      </c>
      <c r="C58" s="1">
        <v>152.86600000000001</v>
      </c>
      <c r="D58" s="1">
        <v>35.963999999999999</v>
      </c>
      <c r="E58" s="1">
        <v>159.059</v>
      </c>
      <c r="F58" s="1">
        <v>-1.0509999999999999</v>
      </c>
      <c r="G58" s="8">
        <v>1</v>
      </c>
      <c r="H58" s="1">
        <v>40</v>
      </c>
      <c r="I58" s="1" t="s">
        <v>39</v>
      </c>
      <c r="J58" s="1"/>
      <c r="K58" s="1">
        <v>144.9</v>
      </c>
      <c r="L58" s="1">
        <f t="shared" si="13"/>
        <v>14.158999999999992</v>
      </c>
      <c r="M58" s="1"/>
      <c r="N58" s="1"/>
      <c r="O58" s="1">
        <v>190.30399999999989</v>
      </c>
      <c r="P58" s="1">
        <v>32.832000000000079</v>
      </c>
      <c r="Q58" s="1">
        <f t="shared" si="3"/>
        <v>31.811799999999998</v>
      </c>
      <c r="R58" s="5">
        <f t="shared" si="15"/>
        <v>96.033000000000058</v>
      </c>
      <c r="S58" s="5">
        <f t="shared" si="4"/>
        <v>96.033000000000058</v>
      </c>
      <c r="T58" s="5"/>
      <c r="U58" s="1"/>
      <c r="V58" s="1">
        <f t="shared" si="5"/>
        <v>10.000000000000002</v>
      </c>
      <c r="W58" s="1">
        <f t="shared" si="6"/>
        <v>6.9812145178833012</v>
      </c>
      <c r="X58" s="1">
        <v>31.388000000000002</v>
      </c>
      <c r="Y58" s="1">
        <v>32.826199999999993</v>
      </c>
      <c r="Z58" s="1">
        <v>23.677800000000001</v>
      </c>
      <c r="AA58" s="1">
        <v>25.561399999999999</v>
      </c>
      <c r="AB58" s="1">
        <v>35.452800000000003</v>
      </c>
      <c r="AC58" s="1">
        <v>33.5672</v>
      </c>
      <c r="AD58" s="1">
        <v>18.768000000000001</v>
      </c>
      <c r="AE58" s="1">
        <v>21.717600000000001</v>
      </c>
      <c r="AF58" s="1">
        <v>33.331200000000003</v>
      </c>
      <c r="AG58" s="1">
        <v>32.939199999999992</v>
      </c>
      <c r="AH58" s="1"/>
      <c r="AI58" s="1">
        <f t="shared" si="7"/>
        <v>96</v>
      </c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107</v>
      </c>
      <c r="B59" s="1" t="s">
        <v>38</v>
      </c>
      <c r="C59" s="1">
        <v>161.74700000000001</v>
      </c>
      <c r="D59" s="1">
        <v>63.536999999999999</v>
      </c>
      <c r="E59" s="1">
        <v>141.80000000000001</v>
      </c>
      <c r="F59" s="1">
        <v>1.744</v>
      </c>
      <c r="G59" s="8">
        <v>1</v>
      </c>
      <c r="H59" s="1">
        <v>40</v>
      </c>
      <c r="I59" s="1" t="s">
        <v>39</v>
      </c>
      <c r="J59" s="1"/>
      <c r="K59" s="1">
        <v>128.19999999999999</v>
      </c>
      <c r="L59" s="1">
        <f t="shared" si="13"/>
        <v>13.600000000000023</v>
      </c>
      <c r="M59" s="1"/>
      <c r="N59" s="1"/>
      <c r="O59" s="1">
        <v>209.81200000000001</v>
      </c>
      <c r="P59" s="1">
        <v>42.508599999999937</v>
      </c>
      <c r="Q59" s="1">
        <f t="shared" si="3"/>
        <v>28.360000000000003</v>
      </c>
      <c r="R59" s="5">
        <f t="shared" si="15"/>
        <v>29.535400000000067</v>
      </c>
      <c r="S59" s="5">
        <f t="shared" si="4"/>
        <v>29.535400000000067</v>
      </c>
      <c r="T59" s="5"/>
      <c r="U59" s="1"/>
      <c r="V59" s="1">
        <f t="shared" si="5"/>
        <v>10</v>
      </c>
      <c r="W59" s="1">
        <f t="shared" si="6"/>
        <v>8.9585543018335656</v>
      </c>
      <c r="X59" s="1">
        <v>33.883599999999987</v>
      </c>
      <c r="Y59" s="1">
        <v>35.869800000000012</v>
      </c>
      <c r="Z59" s="1">
        <v>16.998000000000001</v>
      </c>
      <c r="AA59" s="1">
        <v>17.624999999999989</v>
      </c>
      <c r="AB59" s="1">
        <v>32.520600000000002</v>
      </c>
      <c r="AC59" s="1">
        <v>28.607800000000001</v>
      </c>
      <c r="AD59" s="1">
        <v>18.065200000000001</v>
      </c>
      <c r="AE59" s="1">
        <v>19.543199999999999</v>
      </c>
      <c r="AF59" s="1">
        <v>27.169</v>
      </c>
      <c r="AG59" s="1">
        <v>27.488600000000002</v>
      </c>
      <c r="AH59" s="1"/>
      <c r="AI59" s="1">
        <f t="shared" si="7"/>
        <v>30</v>
      </c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108</v>
      </c>
      <c r="B60" s="1" t="s">
        <v>38</v>
      </c>
      <c r="C60" s="1">
        <v>-0.441</v>
      </c>
      <c r="D60" s="1">
        <v>133.10499999999999</v>
      </c>
      <c r="E60" s="1">
        <v>69.171999999999997</v>
      </c>
      <c r="F60" s="1">
        <v>43.643999999999998</v>
      </c>
      <c r="G60" s="8">
        <v>1</v>
      </c>
      <c r="H60" s="1">
        <v>40</v>
      </c>
      <c r="I60" s="1" t="s">
        <v>39</v>
      </c>
      <c r="J60" s="1"/>
      <c r="K60" s="1">
        <v>64.2</v>
      </c>
      <c r="L60" s="1">
        <f t="shared" si="13"/>
        <v>4.9719999999999942</v>
      </c>
      <c r="M60" s="1"/>
      <c r="N60" s="1"/>
      <c r="O60" s="1">
        <v>20</v>
      </c>
      <c r="P60" s="1"/>
      <c r="Q60" s="1">
        <f t="shared" si="3"/>
        <v>13.834399999999999</v>
      </c>
      <c r="R60" s="5">
        <f t="shared" si="15"/>
        <v>74.699999999999989</v>
      </c>
      <c r="S60" s="5">
        <f t="shared" si="4"/>
        <v>74.699999999999989</v>
      </c>
      <c r="T60" s="5"/>
      <c r="U60" s="1"/>
      <c r="V60" s="1">
        <f t="shared" si="5"/>
        <v>10</v>
      </c>
      <c r="W60" s="1">
        <f t="shared" si="6"/>
        <v>4.6004163534378071</v>
      </c>
      <c r="X60" s="1">
        <v>0.74560000000000171</v>
      </c>
      <c r="Y60" s="1">
        <v>0</v>
      </c>
      <c r="Z60" s="1">
        <v>11.125</v>
      </c>
      <c r="AA60" s="1">
        <v>11.125000000000011</v>
      </c>
      <c r="AB60" s="1">
        <v>0</v>
      </c>
      <c r="AC60" s="1">
        <v>0</v>
      </c>
      <c r="AD60" s="1">
        <v>0</v>
      </c>
      <c r="AE60" s="1">
        <v>0</v>
      </c>
      <c r="AF60" s="1">
        <v>0</v>
      </c>
      <c r="AG60" s="1">
        <v>0</v>
      </c>
      <c r="AH60" s="1" t="s">
        <v>109</v>
      </c>
      <c r="AI60" s="1">
        <f t="shared" si="7"/>
        <v>75</v>
      </c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110</v>
      </c>
      <c r="B61" s="1" t="s">
        <v>38</v>
      </c>
      <c r="C61" s="1">
        <v>23.105</v>
      </c>
      <c r="D61" s="1">
        <v>97.241</v>
      </c>
      <c r="E61" s="1">
        <v>29.327999999999999</v>
      </c>
      <c r="F61" s="1">
        <v>51.16</v>
      </c>
      <c r="G61" s="8">
        <v>1</v>
      </c>
      <c r="H61" s="1">
        <v>30</v>
      </c>
      <c r="I61" s="1" t="s">
        <v>39</v>
      </c>
      <c r="J61" s="1"/>
      <c r="K61" s="1">
        <v>37.9</v>
      </c>
      <c r="L61" s="1">
        <f t="shared" si="13"/>
        <v>-8.5719999999999992</v>
      </c>
      <c r="M61" s="1"/>
      <c r="N61" s="1"/>
      <c r="O61" s="1">
        <v>8.1005999999999858</v>
      </c>
      <c r="P61" s="1"/>
      <c r="Q61" s="1">
        <f t="shared" si="3"/>
        <v>5.8655999999999997</v>
      </c>
      <c r="R61" s="5"/>
      <c r="S61" s="5">
        <f t="shared" si="4"/>
        <v>0</v>
      </c>
      <c r="T61" s="5"/>
      <c r="U61" s="1"/>
      <c r="V61" s="1">
        <f t="shared" si="5"/>
        <v>10.103075559192577</v>
      </c>
      <c r="W61" s="1">
        <f t="shared" si="6"/>
        <v>10.103075559192577</v>
      </c>
      <c r="X61" s="1">
        <v>6.8128000000000002</v>
      </c>
      <c r="Y61" s="1">
        <v>8.4947999999999997</v>
      </c>
      <c r="Z61" s="1">
        <v>8.9293999999999993</v>
      </c>
      <c r="AA61" s="1">
        <v>7.9813999999999989</v>
      </c>
      <c r="AB61" s="1">
        <v>8.0896000000000008</v>
      </c>
      <c r="AC61" s="1">
        <v>9.7215999999999987</v>
      </c>
      <c r="AD61" s="1">
        <v>10.597799999999999</v>
      </c>
      <c r="AE61" s="1">
        <v>7.6751999999999994</v>
      </c>
      <c r="AF61" s="1">
        <v>6.3125999999999998</v>
      </c>
      <c r="AG61" s="1">
        <v>8.9862000000000002</v>
      </c>
      <c r="AH61" s="1"/>
      <c r="AI61" s="1">
        <f t="shared" si="7"/>
        <v>0</v>
      </c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1" t="s">
        <v>111</v>
      </c>
      <c r="B62" s="11" t="s">
        <v>45</v>
      </c>
      <c r="C62" s="11"/>
      <c r="D62" s="11"/>
      <c r="E62" s="11"/>
      <c r="F62" s="11"/>
      <c r="G62" s="12">
        <v>0</v>
      </c>
      <c r="H62" s="11">
        <v>60</v>
      </c>
      <c r="I62" s="11" t="s">
        <v>39</v>
      </c>
      <c r="J62" s="11"/>
      <c r="K62" s="11"/>
      <c r="L62" s="11">
        <f t="shared" si="13"/>
        <v>0</v>
      </c>
      <c r="M62" s="11"/>
      <c r="N62" s="11"/>
      <c r="O62" s="11">
        <v>0</v>
      </c>
      <c r="P62" s="11"/>
      <c r="Q62" s="11">
        <f t="shared" si="3"/>
        <v>0</v>
      </c>
      <c r="R62" s="13"/>
      <c r="S62" s="5">
        <f t="shared" si="4"/>
        <v>0</v>
      </c>
      <c r="T62" s="13"/>
      <c r="U62" s="11"/>
      <c r="V62" s="1" t="e">
        <f t="shared" si="5"/>
        <v>#DIV/0!</v>
      </c>
      <c r="W62" s="11" t="e">
        <f t="shared" si="6"/>
        <v>#DIV/0!</v>
      </c>
      <c r="X62" s="11">
        <v>0</v>
      </c>
      <c r="Y62" s="11">
        <v>0</v>
      </c>
      <c r="Z62" s="11">
        <v>0</v>
      </c>
      <c r="AA62" s="11">
        <v>0</v>
      </c>
      <c r="AB62" s="11">
        <v>0</v>
      </c>
      <c r="AC62" s="11">
        <v>0</v>
      </c>
      <c r="AD62" s="11">
        <v>0</v>
      </c>
      <c r="AE62" s="11">
        <v>0</v>
      </c>
      <c r="AF62" s="11">
        <v>0</v>
      </c>
      <c r="AG62" s="11">
        <v>0</v>
      </c>
      <c r="AH62" s="11" t="s">
        <v>49</v>
      </c>
      <c r="AI62" s="1">
        <f t="shared" si="7"/>
        <v>0</v>
      </c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1" t="s">
        <v>112</v>
      </c>
      <c r="B63" s="11" t="s">
        <v>45</v>
      </c>
      <c r="C63" s="11"/>
      <c r="D63" s="11"/>
      <c r="E63" s="11"/>
      <c r="F63" s="11"/>
      <c r="G63" s="12">
        <v>0</v>
      </c>
      <c r="H63" s="11">
        <v>50</v>
      </c>
      <c r="I63" s="11" t="s">
        <v>39</v>
      </c>
      <c r="J63" s="11"/>
      <c r="K63" s="11"/>
      <c r="L63" s="11">
        <f t="shared" si="13"/>
        <v>0</v>
      </c>
      <c r="M63" s="11"/>
      <c r="N63" s="11"/>
      <c r="O63" s="11">
        <v>0</v>
      </c>
      <c r="P63" s="11"/>
      <c r="Q63" s="11">
        <f t="shared" si="3"/>
        <v>0</v>
      </c>
      <c r="R63" s="13"/>
      <c r="S63" s="5">
        <f t="shared" si="4"/>
        <v>0</v>
      </c>
      <c r="T63" s="13"/>
      <c r="U63" s="11"/>
      <c r="V63" s="1" t="e">
        <f t="shared" si="5"/>
        <v>#DIV/0!</v>
      </c>
      <c r="W63" s="11" t="e">
        <f t="shared" si="6"/>
        <v>#DIV/0!</v>
      </c>
      <c r="X63" s="11">
        <v>0</v>
      </c>
      <c r="Y63" s="11">
        <v>0</v>
      </c>
      <c r="Z63" s="11">
        <v>0</v>
      </c>
      <c r="AA63" s="11">
        <v>0</v>
      </c>
      <c r="AB63" s="11">
        <v>0</v>
      </c>
      <c r="AC63" s="11">
        <v>0</v>
      </c>
      <c r="AD63" s="11">
        <v>0</v>
      </c>
      <c r="AE63" s="11">
        <v>0</v>
      </c>
      <c r="AF63" s="11">
        <v>0</v>
      </c>
      <c r="AG63" s="11">
        <v>0</v>
      </c>
      <c r="AH63" s="11" t="s">
        <v>49</v>
      </c>
      <c r="AI63" s="1">
        <f t="shared" si="7"/>
        <v>0</v>
      </c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113</v>
      </c>
      <c r="B64" s="1" t="s">
        <v>45</v>
      </c>
      <c r="C64" s="1">
        <v>17</v>
      </c>
      <c r="D64" s="1">
        <v>377</v>
      </c>
      <c r="E64" s="1">
        <v>100</v>
      </c>
      <c r="F64" s="1">
        <v>254</v>
      </c>
      <c r="G64" s="8">
        <v>0.37</v>
      </c>
      <c r="H64" s="1">
        <v>50</v>
      </c>
      <c r="I64" s="1" t="s">
        <v>39</v>
      </c>
      <c r="J64" s="1"/>
      <c r="K64" s="1">
        <v>102</v>
      </c>
      <c r="L64" s="1">
        <f t="shared" si="13"/>
        <v>-2</v>
      </c>
      <c r="M64" s="1"/>
      <c r="N64" s="1"/>
      <c r="O64" s="1">
        <v>0</v>
      </c>
      <c r="P64" s="1"/>
      <c r="Q64" s="1">
        <f t="shared" si="3"/>
        <v>20</v>
      </c>
      <c r="R64" s="5"/>
      <c r="S64" s="5">
        <f t="shared" si="4"/>
        <v>0</v>
      </c>
      <c r="T64" s="5"/>
      <c r="U64" s="1"/>
      <c r="V64" s="1">
        <f t="shared" si="5"/>
        <v>12.7</v>
      </c>
      <c r="W64" s="1">
        <f t="shared" si="6"/>
        <v>12.7</v>
      </c>
      <c r="X64" s="1">
        <v>9.4</v>
      </c>
      <c r="Y64" s="1">
        <v>2.6</v>
      </c>
      <c r="Z64" s="1">
        <v>32</v>
      </c>
      <c r="AA64" s="1">
        <v>32</v>
      </c>
      <c r="AB64" s="1">
        <v>14</v>
      </c>
      <c r="AC64" s="1">
        <v>14</v>
      </c>
      <c r="AD64" s="1">
        <v>18.600000000000001</v>
      </c>
      <c r="AE64" s="1">
        <v>27.2</v>
      </c>
      <c r="AF64" s="1">
        <v>13.2</v>
      </c>
      <c r="AG64" s="1">
        <v>4.5999999999999996</v>
      </c>
      <c r="AH64" s="1" t="s">
        <v>114</v>
      </c>
      <c r="AI64" s="1">
        <f t="shared" si="7"/>
        <v>0</v>
      </c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1" t="s">
        <v>115</v>
      </c>
      <c r="B65" s="11" t="s">
        <v>45</v>
      </c>
      <c r="C65" s="11"/>
      <c r="D65" s="11"/>
      <c r="E65" s="11"/>
      <c r="F65" s="11"/>
      <c r="G65" s="12">
        <v>0</v>
      </c>
      <c r="H65" s="11">
        <v>30</v>
      </c>
      <c r="I65" s="11" t="s">
        <v>39</v>
      </c>
      <c r="J65" s="11"/>
      <c r="K65" s="11"/>
      <c r="L65" s="11">
        <f t="shared" si="13"/>
        <v>0</v>
      </c>
      <c r="M65" s="11"/>
      <c r="N65" s="11"/>
      <c r="O65" s="11">
        <v>0</v>
      </c>
      <c r="P65" s="11"/>
      <c r="Q65" s="11">
        <f t="shared" si="3"/>
        <v>0</v>
      </c>
      <c r="R65" s="13"/>
      <c r="S65" s="5">
        <f t="shared" si="4"/>
        <v>0</v>
      </c>
      <c r="T65" s="13"/>
      <c r="U65" s="11"/>
      <c r="V65" s="1" t="e">
        <f t="shared" si="5"/>
        <v>#DIV/0!</v>
      </c>
      <c r="W65" s="11" t="e">
        <f t="shared" si="6"/>
        <v>#DIV/0!</v>
      </c>
      <c r="X65" s="11">
        <v>0</v>
      </c>
      <c r="Y65" s="11">
        <v>0</v>
      </c>
      <c r="Z65" s="11">
        <v>0</v>
      </c>
      <c r="AA65" s="11">
        <v>0</v>
      </c>
      <c r="AB65" s="11">
        <v>0</v>
      </c>
      <c r="AC65" s="11">
        <v>0</v>
      </c>
      <c r="AD65" s="11">
        <v>0</v>
      </c>
      <c r="AE65" s="11">
        <v>0</v>
      </c>
      <c r="AF65" s="11">
        <v>0</v>
      </c>
      <c r="AG65" s="11">
        <v>0</v>
      </c>
      <c r="AH65" s="11" t="s">
        <v>49</v>
      </c>
      <c r="AI65" s="1">
        <f t="shared" si="7"/>
        <v>0</v>
      </c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1" t="s">
        <v>116</v>
      </c>
      <c r="B66" s="11" t="s">
        <v>45</v>
      </c>
      <c r="C66" s="11"/>
      <c r="D66" s="11"/>
      <c r="E66" s="11"/>
      <c r="F66" s="11"/>
      <c r="G66" s="12">
        <v>0</v>
      </c>
      <c r="H66" s="11">
        <v>55</v>
      </c>
      <c r="I66" s="11" t="s">
        <v>39</v>
      </c>
      <c r="J66" s="11"/>
      <c r="K66" s="11"/>
      <c r="L66" s="11">
        <f t="shared" ref="L66:L93" si="16">E66-K66</f>
        <v>0</v>
      </c>
      <c r="M66" s="11"/>
      <c r="N66" s="11"/>
      <c r="O66" s="11">
        <v>0</v>
      </c>
      <c r="P66" s="11"/>
      <c r="Q66" s="11">
        <f t="shared" si="3"/>
        <v>0</v>
      </c>
      <c r="R66" s="13"/>
      <c r="S66" s="5">
        <f t="shared" si="4"/>
        <v>0</v>
      </c>
      <c r="T66" s="13"/>
      <c r="U66" s="11"/>
      <c r="V66" s="1" t="e">
        <f t="shared" si="5"/>
        <v>#DIV/0!</v>
      </c>
      <c r="W66" s="11" t="e">
        <f t="shared" si="6"/>
        <v>#DIV/0!</v>
      </c>
      <c r="X66" s="11">
        <v>0</v>
      </c>
      <c r="Y66" s="11">
        <v>0</v>
      </c>
      <c r="Z66" s="11">
        <v>0</v>
      </c>
      <c r="AA66" s="11">
        <v>0</v>
      </c>
      <c r="AB66" s="11">
        <v>0</v>
      </c>
      <c r="AC66" s="11">
        <v>0</v>
      </c>
      <c r="AD66" s="11">
        <v>0</v>
      </c>
      <c r="AE66" s="11">
        <v>0</v>
      </c>
      <c r="AF66" s="11">
        <v>0</v>
      </c>
      <c r="AG66" s="11">
        <v>0</v>
      </c>
      <c r="AH66" s="11" t="s">
        <v>49</v>
      </c>
      <c r="AI66" s="1">
        <f t="shared" si="7"/>
        <v>0</v>
      </c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1" t="s">
        <v>117</v>
      </c>
      <c r="B67" s="11" t="s">
        <v>45</v>
      </c>
      <c r="C67" s="11"/>
      <c r="D67" s="11"/>
      <c r="E67" s="11"/>
      <c r="F67" s="11"/>
      <c r="G67" s="12">
        <v>0</v>
      </c>
      <c r="H67" s="11">
        <v>40</v>
      </c>
      <c r="I67" s="11" t="s">
        <v>39</v>
      </c>
      <c r="J67" s="11"/>
      <c r="K67" s="11"/>
      <c r="L67" s="11">
        <f t="shared" si="16"/>
        <v>0</v>
      </c>
      <c r="M67" s="11"/>
      <c r="N67" s="11"/>
      <c r="O67" s="11">
        <v>0</v>
      </c>
      <c r="P67" s="11"/>
      <c r="Q67" s="11">
        <f t="shared" ref="Q67:Q93" si="17">E67/5</f>
        <v>0</v>
      </c>
      <c r="R67" s="13"/>
      <c r="S67" s="5">
        <f t="shared" si="4"/>
        <v>0</v>
      </c>
      <c r="T67" s="13"/>
      <c r="U67" s="11"/>
      <c r="V67" s="1" t="e">
        <f t="shared" si="5"/>
        <v>#DIV/0!</v>
      </c>
      <c r="W67" s="11" t="e">
        <f t="shared" ref="W67:W93" si="18">(F67+O67+P67)/Q67</f>
        <v>#DIV/0!</v>
      </c>
      <c r="X67" s="11">
        <v>0</v>
      </c>
      <c r="Y67" s="11">
        <v>0</v>
      </c>
      <c r="Z67" s="11">
        <v>0</v>
      </c>
      <c r="AA67" s="11">
        <v>0</v>
      </c>
      <c r="AB67" s="11">
        <v>0</v>
      </c>
      <c r="AC67" s="11">
        <v>0</v>
      </c>
      <c r="AD67" s="11">
        <v>0</v>
      </c>
      <c r="AE67" s="11">
        <v>0</v>
      </c>
      <c r="AF67" s="11">
        <v>0</v>
      </c>
      <c r="AG67" s="11">
        <v>0</v>
      </c>
      <c r="AH67" s="11" t="s">
        <v>49</v>
      </c>
      <c r="AI67" s="1">
        <f t="shared" si="7"/>
        <v>0</v>
      </c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118</v>
      </c>
      <c r="B68" s="1" t="s">
        <v>45</v>
      </c>
      <c r="C68" s="1">
        <v>83</v>
      </c>
      <c r="D68" s="1">
        <v>110</v>
      </c>
      <c r="E68" s="1">
        <v>96</v>
      </c>
      <c r="F68" s="1">
        <v>20</v>
      </c>
      <c r="G68" s="8">
        <v>0.4</v>
      </c>
      <c r="H68" s="1">
        <v>50</v>
      </c>
      <c r="I68" s="1" t="s">
        <v>39</v>
      </c>
      <c r="J68" s="1"/>
      <c r="K68" s="1">
        <v>97</v>
      </c>
      <c r="L68" s="1">
        <f t="shared" si="16"/>
        <v>-1</v>
      </c>
      <c r="M68" s="1"/>
      <c r="N68" s="1"/>
      <c r="O68" s="1">
        <v>25</v>
      </c>
      <c r="P68" s="1">
        <v>143</v>
      </c>
      <c r="Q68" s="1">
        <f t="shared" si="17"/>
        <v>19.2</v>
      </c>
      <c r="R68" s="5">
        <f t="shared" ref="R68" si="19">10*Q68-P68-O68-F68</f>
        <v>4</v>
      </c>
      <c r="S68" s="5">
        <f t="shared" si="4"/>
        <v>4</v>
      </c>
      <c r="T68" s="5"/>
      <c r="U68" s="1"/>
      <c r="V68" s="1">
        <f t="shared" si="5"/>
        <v>10</v>
      </c>
      <c r="W68" s="1">
        <f t="shared" si="18"/>
        <v>9.7916666666666679</v>
      </c>
      <c r="X68" s="1">
        <v>19</v>
      </c>
      <c r="Y68" s="1">
        <v>15.6</v>
      </c>
      <c r="Z68" s="1">
        <v>17.2</v>
      </c>
      <c r="AA68" s="1">
        <v>20.6</v>
      </c>
      <c r="AB68" s="1">
        <v>18.600000000000001</v>
      </c>
      <c r="AC68" s="1">
        <v>17.600000000000001</v>
      </c>
      <c r="AD68" s="1">
        <v>18.8</v>
      </c>
      <c r="AE68" s="1">
        <v>23.6</v>
      </c>
      <c r="AF68" s="1">
        <v>22</v>
      </c>
      <c r="AG68" s="1">
        <v>14.6</v>
      </c>
      <c r="AH68" s="1"/>
      <c r="AI68" s="1">
        <f t="shared" si="7"/>
        <v>2</v>
      </c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119</v>
      </c>
      <c r="B69" s="1" t="s">
        <v>45</v>
      </c>
      <c r="C69" s="1">
        <v>39</v>
      </c>
      <c r="D69" s="1">
        <v>90</v>
      </c>
      <c r="E69" s="1">
        <v>39</v>
      </c>
      <c r="F69" s="1">
        <v>58</v>
      </c>
      <c r="G69" s="8">
        <v>0.4</v>
      </c>
      <c r="H69" s="1">
        <v>55</v>
      </c>
      <c r="I69" s="1" t="s">
        <v>39</v>
      </c>
      <c r="J69" s="1"/>
      <c r="K69" s="1">
        <v>35</v>
      </c>
      <c r="L69" s="1">
        <f t="shared" si="16"/>
        <v>4</v>
      </c>
      <c r="M69" s="1"/>
      <c r="N69" s="1"/>
      <c r="O69" s="1">
        <v>63.800000000000011</v>
      </c>
      <c r="P69" s="1">
        <v>23</v>
      </c>
      <c r="Q69" s="1">
        <f t="shared" si="17"/>
        <v>7.8</v>
      </c>
      <c r="R69" s="5"/>
      <c r="S69" s="5">
        <f t="shared" si="4"/>
        <v>0</v>
      </c>
      <c r="T69" s="5"/>
      <c r="U69" s="1"/>
      <c r="V69" s="1">
        <f t="shared" si="5"/>
        <v>18.564102564102566</v>
      </c>
      <c r="W69" s="1">
        <f t="shared" si="18"/>
        <v>18.564102564102566</v>
      </c>
      <c r="X69" s="1">
        <v>16</v>
      </c>
      <c r="Y69" s="1">
        <v>16.2</v>
      </c>
      <c r="Z69" s="1">
        <v>15.2</v>
      </c>
      <c r="AA69" s="1">
        <v>14.6</v>
      </c>
      <c r="AB69" s="1">
        <v>16.600000000000001</v>
      </c>
      <c r="AC69" s="1">
        <v>19.600000000000001</v>
      </c>
      <c r="AD69" s="1">
        <v>18.399999999999999</v>
      </c>
      <c r="AE69" s="1">
        <v>14.8</v>
      </c>
      <c r="AF69" s="1">
        <v>13.8</v>
      </c>
      <c r="AG69" s="1">
        <v>14.8</v>
      </c>
      <c r="AH69" s="1"/>
      <c r="AI69" s="1">
        <f t="shared" si="7"/>
        <v>0</v>
      </c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120</v>
      </c>
      <c r="B70" s="1" t="s">
        <v>38</v>
      </c>
      <c r="C70" s="1">
        <v>9.6359999999999992</v>
      </c>
      <c r="D70" s="1">
        <v>11.542999999999999</v>
      </c>
      <c r="E70" s="1">
        <v>4.3559999999999999</v>
      </c>
      <c r="F70" s="1">
        <v>10.041</v>
      </c>
      <c r="G70" s="8">
        <v>1</v>
      </c>
      <c r="H70" s="1">
        <v>55</v>
      </c>
      <c r="I70" s="1" t="s">
        <v>39</v>
      </c>
      <c r="J70" s="1"/>
      <c r="K70" s="1">
        <v>4.3</v>
      </c>
      <c r="L70" s="1">
        <f t="shared" si="16"/>
        <v>5.600000000000005E-2</v>
      </c>
      <c r="M70" s="1"/>
      <c r="N70" s="1"/>
      <c r="O70" s="1">
        <v>5.1867999999999981</v>
      </c>
      <c r="P70" s="1"/>
      <c r="Q70" s="1">
        <f t="shared" si="17"/>
        <v>0.87119999999999997</v>
      </c>
      <c r="R70" s="5"/>
      <c r="S70" s="5">
        <f t="shared" si="4"/>
        <v>0</v>
      </c>
      <c r="T70" s="5"/>
      <c r="U70" s="1"/>
      <c r="V70" s="1">
        <f t="shared" si="5"/>
        <v>17.479109274563818</v>
      </c>
      <c r="W70" s="1">
        <f t="shared" si="18"/>
        <v>17.479109274563818</v>
      </c>
      <c r="X70" s="1">
        <v>0.86720000000000008</v>
      </c>
      <c r="Y70" s="1">
        <v>2.3128000000000002</v>
      </c>
      <c r="Z70" s="1">
        <v>2.0251999999999999</v>
      </c>
      <c r="AA70" s="1">
        <v>1.7256</v>
      </c>
      <c r="AB70" s="1">
        <v>1.7192000000000001</v>
      </c>
      <c r="AC70" s="1">
        <v>0.85760000000000003</v>
      </c>
      <c r="AD70" s="1">
        <v>1.8264</v>
      </c>
      <c r="AE70" s="1">
        <v>1.538</v>
      </c>
      <c r="AF70" s="1">
        <v>1.4184000000000001</v>
      </c>
      <c r="AG70" s="1">
        <v>2.5680000000000001</v>
      </c>
      <c r="AH70" s="17" t="s">
        <v>69</v>
      </c>
      <c r="AI70" s="1">
        <f t="shared" si="7"/>
        <v>0</v>
      </c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1" t="s">
        <v>121</v>
      </c>
      <c r="B71" s="11" t="s">
        <v>45</v>
      </c>
      <c r="C71" s="11"/>
      <c r="D71" s="11"/>
      <c r="E71" s="11"/>
      <c r="F71" s="11"/>
      <c r="G71" s="12">
        <v>0</v>
      </c>
      <c r="H71" s="11">
        <v>40</v>
      </c>
      <c r="I71" s="11" t="s">
        <v>39</v>
      </c>
      <c r="J71" s="11"/>
      <c r="K71" s="11"/>
      <c r="L71" s="11">
        <f t="shared" si="16"/>
        <v>0</v>
      </c>
      <c r="M71" s="11"/>
      <c r="N71" s="11"/>
      <c r="O71" s="11">
        <v>0</v>
      </c>
      <c r="P71" s="11"/>
      <c r="Q71" s="11">
        <f t="shared" si="17"/>
        <v>0</v>
      </c>
      <c r="R71" s="13"/>
      <c r="S71" s="5">
        <f t="shared" ref="S71:S93" si="20">R71</f>
        <v>0</v>
      </c>
      <c r="T71" s="13"/>
      <c r="U71" s="11"/>
      <c r="V71" s="1" t="e">
        <f t="shared" ref="V71:V93" si="21">(F71+O71+P71+S71)/Q71</f>
        <v>#DIV/0!</v>
      </c>
      <c r="W71" s="11" t="e">
        <f t="shared" si="18"/>
        <v>#DIV/0!</v>
      </c>
      <c r="X71" s="11">
        <v>0</v>
      </c>
      <c r="Y71" s="11">
        <v>0</v>
      </c>
      <c r="Z71" s="11">
        <v>0</v>
      </c>
      <c r="AA71" s="11">
        <v>0</v>
      </c>
      <c r="AB71" s="11">
        <v>0</v>
      </c>
      <c r="AC71" s="11">
        <v>-0.4</v>
      </c>
      <c r="AD71" s="11">
        <v>-0.4</v>
      </c>
      <c r="AE71" s="11">
        <v>0</v>
      </c>
      <c r="AF71" s="11">
        <v>0</v>
      </c>
      <c r="AG71" s="11">
        <v>-0.6</v>
      </c>
      <c r="AH71" s="11" t="s">
        <v>122</v>
      </c>
      <c r="AI71" s="1">
        <f t="shared" ref="AI71:AI93" si="22">ROUND(G71*S71,0)</f>
        <v>0</v>
      </c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123</v>
      </c>
      <c r="B72" s="1" t="s">
        <v>45</v>
      </c>
      <c r="C72" s="1">
        <v>29</v>
      </c>
      <c r="D72" s="1">
        <v>79</v>
      </c>
      <c r="E72" s="1">
        <v>30</v>
      </c>
      <c r="F72" s="1">
        <v>45</v>
      </c>
      <c r="G72" s="8">
        <v>0.2</v>
      </c>
      <c r="H72" s="1">
        <v>35</v>
      </c>
      <c r="I72" s="10" t="s">
        <v>79</v>
      </c>
      <c r="J72" s="1"/>
      <c r="K72" s="1">
        <v>36</v>
      </c>
      <c r="L72" s="1">
        <f t="shared" si="16"/>
        <v>-6</v>
      </c>
      <c r="M72" s="1"/>
      <c r="N72" s="1"/>
      <c r="O72" s="1">
        <v>0</v>
      </c>
      <c r="P72" s="1"/>
      <c r="Q72" s="1">
        <f t="shared" si="17"/>
        <v>6</v>
      </c>
      <c r="R72" s="5">
        <f>9*Q72-P72-O72-F72</f>
        <v>9</v>
      </c>
      <c r="S72" s="5">
        <f t="shared" si="20"/>
        <v>9</v>
      </c>
      <c r="T72" s="5"/>
      <c r="U72" s="1"/>
      <c r="V72" s="1">
        <f t="shared" si="21"/>
        <v>9</v>
      </c>
      <c r="W72" s="1">
        <f t="shared" si="18"/>
        <v>7.5</v>
      </c>
      <c r="X72" s="1">
        <v>1.4</v>
      </c>
      <c r="Y72" s="1">
        <v>1.6</v>
      </c>
      <c r="Z72" s="1">
        <v>8.6</v>
      </c>
      <c r="AA72" s="1">
        <v>6.8</v>
      </c>
      <c r="AB72" s="1">
        <v>-1</v>
      </c>
      <c r="AC72" s="1">
        <v>0.8</v>
      </c>
      <c r="AD72" s="1">
        <v>20</v>
      </c>
      <c r="AE72" s="1">
        <v>20.399999999999999</v>
      </c>
      <c r="AF72" s="1">
        <v>6.6</v>
      </c>
      <c r="AG72" s="1">
        <v>5.6</v>
      </c>
      <c r="AH72" s="19" t="s">
        <v>146</v>
      </c>
      <c r="AI72" s="1">
        <f t="shared" si="22"/>
        <v>2</v>
      </c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124</v>
      </c>
      <c r="B73" s="1" t="s">
        <v>38</v>
      </c>
      <c r="C73" s="1">
        <v>225.61799999999999</v>
      </c>
      <c r="D73" s="1">
        <v>124.004</v>
      </c>
      <c r="E73" s="1">
        <v>61.066000000000003</v>
      </c>
      <c r="F73" s="1">
        <v>156.50200000000001</v>
      </c>
      <c r="G73" s="8">
        <v>1</v>
      </c>
      <c r="H73" s="1">
        <v>60</v>
      </c>
      <c r="I73" s="1" t="s">
        <v>39</v>
      </c>
      <c r="J73" s="1"/>
      <c r="K73" s="1">
        <v>57.25</v>
      </c>
      <c r="L73" s="1">
        <f t="shared" si="16"/>
        <v>3.8160000000000025</v>
      </c>
      <c r="M73" s="1"/>
      <c r="N73" s="1"/>
      <c r="O73" s="1">
        <v>0</v>
      </c>
      <c r="P73" s="1"/>
      <c r="Q73" s="1">
        <f t="shared" si="17"/>
        <v>12.213200000000001</v>
      </c>
      <c r="R73" s="5"/>
      <c r="S73" s="5">
        <f t="shared" si="20"/>
        <v>0</v>
      </c>
      <c r="T73" s="5"/>
      <c r="U73" s="1"/>
      <c r="V73" s="1">
        <f t="shared" si="21"/>
        <v>12.814168276946255</v>
      </c>
      <c r="W73" s="1">
        <f t="shared" si="18"/>
        <v>12.814168276946255</v>
      </c>
      <c r="X73" s="1">
        <v>14.264200000000001</v>
      </c>
      <c r="Y73" s="1">
        <v>15.787800000000001</v>
      </c>
      <c r="Z73" s="1">
        <v>15.267799999999999</v>
      </c>
      <c r="AA73" s="1">
        <v>14.351599999999999</v>
      </c>
      <c r="AB73" s="1">
        <v>23.482600000000001</v>
      </c>
      <c r="AC73" s="1">
        <v>24.74</v>
      </c>
      <c r="AD73" s="1">
        <v>14.577199999999999</v>
      </c>
      <c r="AE73" s="1">
        <v>14.250400000000001</v>
      </c>
      <c r="AF73" s="1">
        <v>23.036999999999999</v>
      </c>
      <c r="AG73" s="1">
        <v>24.055</v>
      </c>
      <c r="AH73" s="1" t="s">
        <v>63</v>
      </c>
      <c r="AI73" s="1">
        <f t="shared" si="22"/>
        <v>0</v>
      </c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125</v>
      </c>
      <c r="B74" s="1" t="s">
        <v>38</v>
      </c>
      <c r="C74" s="1">
        <v>324.339</v>
      </c>
      <c r="D74" s="1">
        <v>457.64499999999998</v>
      </c>
      <c r="E74" s="1">
        <v>363.39699999999999</v>
      </c>
      <c r="F74" s="1">
        <v>177.274</v>
      </c>
      <c r="G74" s="8">
        <v>1</v>
      </c>
      <c r="H74" s="1">
        <v>60</v>
      </c>
      <c r="I74" s="1" t="s">
        <v>39</v>
      </c>
      <c r="J74" s="1"/>
      <c r="K74" s="1">
        <v>363.5</v>
      </c>
      <c r="L74" s="1">
        <f t="shared" si="16"/>
        <v>-0.10300000000000864</v>
      </c>
      <c r="M74" s="1"/>
      <c r="N74" s="1"/>
      <c r="O74" s="1">
        <v>656.65440000000001</v>
      </c>
      <c r="P74" s="1"/>
      <c r="Q74" s="1">
        <f t="shared" si="17"/>
        <v>72.679400000000001</v>
      </c>
      <c r="R74" s="5"/>
      <c r="S74" s="5">
        <f t="shared" si="20"/>
        <v>0</v>
      </c>
      <c r="T74" s="5"/>
      <c r="U74" s="1"/>
      <c r="V74" s="1">
        <f t="shared" si="21"/>
        <v>11.474068305462071</v>
      </c>
      <c r="W74" s="1">
        <f t="shared" si="18"/>
        <v>11.474068305462071</v>
      </c>
      <c r="X74" s="1">
        <v>76.860199999999992</v>
      </c>
      <c r="Y74" s="1">
        <v>100.41800000000001</v>
      </c>
      <c r="Z74" s="1">
        <v>94.379600000000011</v>
      </c>
      <c r="AA74" s="1">
        <v>80.987400000000008</v>
      </c>
      <c r="AB74" s="1">
        <v>98.933199999999999</v>
      </c>
      <c r="AC74" s="1">
        <v>119.5502</v>
      </c>
      <c r="AD74" s="1">
        <v>120.8832</v>
      </c>
      <c r="AE74" s="1">
        <v>116.4254</v>
      </c>
      <c r="AF74" s="1">
        <v>117.3412</v>
      </c>
      <c r="AG74" s="1">
        <v>104.8514</v>
      </c>
      <c r="AH74" s="1" t="s">
        <v>60</v>
      </c>
      <c r="AI74" s="1">
        <f t="shared" si="22"/>
        <v>0</v>
      </c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126</v>
      </c>
      <c r="B75" s="1" t="s">
        <v>38</v>
      </c>
      <c r="C75" s="1">
        <v>609.07100000000003</v>
      </c>
      <c r="D75" s="1">
        <v>50.311999999999998</v>
      </c>
      <c r="E75" s="1">
        <v>391.79700000000003</v>
      </c>
      <c r="F75" s="1">
        <v>161.18100000000001</v>
      </c>
      <c r="G75" s="8">
        <v>1</v>
      </c>
      <c r="H75" s="1">
        <v>60</v>
      </c>
      <c r="I75" s="10" t="s">
        <v>79</v>
      </c>
      <c r="J75" s="1"/>
      <c r="K75" s="1">
        <v>379.5</v>
      </c>
      <c r="L75" s="1">
        <f t="shared" si="16"/>
        <v>12.297000000000025</v>
      </c>
      <c r="M75" s="1"/>
      <c r="N75" s="1"/>
      <c r="O75" s="1">
        <v>500</v>
      </c>
      <c r="P75" s="1">
        <v>190.53959999999839</v>
      </c>
      <c r="Q75" s="1">
        <f t="shared" si="17"/>
        <v>78.359400000000008</v>
      </c>
      <c r="R75" s="5"/>
      <c r="S75" s="5">
        <f t="shared" ref="S75:S76" si="23">T75</f>
        <v>200</v>
      </c>
      <c r="T75" s="20">
        <v>200</v>
      </c>
      <c r="U75" s="17" t="s">
        <v>149</v>
      </c>
      <c r="V75" s="1">
        <f t="shared" si="21"/>
        <v>13.421754122670645</v>
      </c>
      <c r="W75" s="1">
        <f t="shared" si="18"/>
        <v>10.869411965890478</v>
      </c>
      <c r="X75" s="1">
        <v>81.408399999999887</v>
      </c>
      <c r="Y75" s="1">
        <v>93.769199999999998</v>
      </c>
      <c r="Z75" s="1">
        <v>91.756200000000007</v>
      </c>
      <c r="AA75" s="1">
        <v>91.648599999999988</v>
      </c>
      <c r="AB75" s="1">
        <v>114.00920000000001</v>
      </c>
      <c r="AC75" s="1">
        <v>125.3982</v>
      </c>
      <c r="AD75" s="1">
        <v>149.44499999999999</v>
      </c>
      <c r="AE75" s="1">
        <v>145.964</v>
      </c>
      <c r="AF75" s="1">
        <v>125.24679999999999</v>
      </c>
      <c r="AG75" s="1">
        <v>118.35939999999999</v>
      </c>
      <c r="AH75" s="1" t="s">
        <v>60</v>
      </c>
      <c r="AI75" s="1">
        <f t="shared" si="22"/>
        <v>200</v>
      </c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 t="s">
        <v>127</v>
      </c>
      <c r="B76" s="1" t="s">
        <v>38</v>
      </c>
      <c r="C76" s="1">
        <v>1337.8030000000001</v>
      </c>
      <c r="D76" s="1">
        <v>1087.7650000000001</v>
      </c>
      <c r="E76" s="1">
        <v>709.50900000000001</v>
      </c>
      <c r="F76" s="1">
        <v>774.65300000000002</v>
      </c>
      <c r="G76" s="8">
        <v>1</v>
      </c>
      <c r="H76" s="1">
        <v>60</v>
      </c>
      <c r="I76" s="1" t="s">
        <v>39</v>
      </c>
      <c r="J76" s="1"/>
      <c r="K76" s="1">
        <v>714.5</v>
      </c>
      <c r="L76" s="1">
        <f t="shared" si="16"/>
        <v>-4.9909999999999854</v>
      </c>
      <c r="M76" s="1"/>
      <c r="N76" s="1"/>
      <c r="O76" s="1">
        <v>500</v>
      </c>
      <c r="P76" s="1">
        <v>304.45359999999982</v>
      </c>
      <c r="Q76" s="1">
        <f t="shared" si="17"/>
        <v>141.90180000000001</v>
      </c>
      <c r="R76" s="5"/>
      <c r="S76" s="5">
        <f t="shared" si="23"/>
        <v>200</v>
      </c>
      <c r="T76" s="20">
        <v>200</v>
      </c>
      <c r="U76" s="17" t="s">
        <v>148</v>
      </c>
      <c r="V76" s="1">
        <f t="shared" si="21"/>
        <v>12.537590079900324</v>
      </c>
      <c r="W76" s="1">
        <f t="shared" si="18"/>
        <v>11.128164688538128</v>
      </c>
      <c r="X76" s="1">
        <v>150.96219999999991</v>
      </c>
      <c r="Y76" s="1">
        <v>158.00399999999999</v>
      </c>
      <c r="Z76" s="1">
        <v>130.19059999999999</v>
      </c>
      <c r="AA76" s="1">
        <v>135.84559999999999</v>
      </c>
      <c r="AB76" s="1">
        <v>174.24619999999999</v>
      </c>
      <c r="AC76" s="1">
        <v>179.3938</v>
      </c>
      <c r="AD76" s="1">
        <v>74.373199999999997</v>
      </c>
      <c r="AE76" s="1">
        <v>59.703200000000017</v>
      </c>
      <c r="AF76" s="1">
        <v>164.05240000000001</v>
      </c>
      <c r="AG76" s="1">
        <v>164.33459999999999</v>
      </c>
      <c r="AH76" s="1" t="s">
        <v>40</v>
      </c>
      <c r="AI76" s="1">
        <f t="shared" si="22"/>
        <v>200</v>
      </c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 t="s">
        <v>128</v>
      </c>
      <c r="B77" s="1" t="s">
        <v>38</v>
      </c>
      <c r="C77" s="1">
        <v>16.218</v>
      </c>
      <c r="D77" s="1"/>
      <c r="E77" s="1">
        <v>2.67</v>
      </c>
      <c r="F77" s="1">
        <v>6.8029999999999999</v>
      </c>
      <c r="G77" s="8">
        <v>1</v>
      </c>
      <c r="H77" s="1">
        <v>55</v>
      </c>
      <c r="I77" s="1" t="s">
        <v>39</v>
      </c>
      <c r="J77" s="1"/>
      <c r="K77" s="1">
        <v>2.8</v>
      </c>
      <c r="L77" s="1">
        <f t="shared" si="16"/>
        <v>-0.12999999999999989</v>
      </c>
      <c r="M77" s="1"/>
      <c r="N77" s="1"/>
      <c r="O77" s="1">
        <v>0</v>
      </c>
      <c r="P77" s="1"/>
      <c r="Q77" s="1">
        <f t="shared" si="17"/>
        <v>0.53400000000000003</v>
      </c>
      <c r="R77" s="5"/>
      <c r="S77" s="5">
        <f t="shared" si="20"/>
        <v>0</v>
      </c>
      <c r="T77" s="5"/>
      <c r="U77" s="1"/>
      <c r="V77" s="1">
        <f t="shared" si="21"/>
        <v>12.739700374531834</v>
      </c>
      <c r="W77" s="1">
        <f t="shared" si="18"/>
        <v>12.739700374531834</v>
      </c>
      <c r="X77" s="1">
        <v>-3.2000000000000002E-3</v>
      </c>
      <c r="Y77" s="1">
        <v>0.5252</v>
      </c>
      <c r="Z77" s="1">
        <v>1.3284</v>
      </c>
      <c r="AA77" s="1">
        <v>1.0680000000000001</v>
      </c>
      <c r="AB77" s="1">
        <v>1.0676000000000001</v>
      </c>
      <c r="AC77" s="1">
        <v>0.8</v>
      </c>
      <c r="AD77" s="1">
        <v>0.53520000000000001</v>
      </c>
      <c r="AE77" s="1">
        <v>2.6787999999999998</v>
      </c>
      <c r="AF77" s="1">
        <v>2.9363999999999999</v>
      </c>
      <c r="AG77" s="1">
        <v>1.0571999999999999</v>
      </c>
      <c r="AH77" s="18" t="s">
        <v>54</v>
      </c>
      <c r="AI77" s="1">
        <f t="shared" si="22"/>
        <v>0</v>
      </c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 t="s">
        <v>129</v>
      </c>
      <c r="B78" s="1" t="s">
        <v>38</v>
      </c>
      <c r="C78" s="1">
        <v>30.963999999999999</v>
      </c>
      <c r="D78" s="1">
        <v>9.3759999999999994</v>
      </c>
      <c r="E78" s="1">
        <v>1.3480000000000001</v>
      </c>
      <c r="F78" s="1">
        <v>28.26</v>
      </c>
      <c r="G78" s="8">
        <v>1</v>
      </c>
      <c r="H78" s="1">
        <v>55</v>
      </c>
      <c r="I78" s="1" t="s">
        <v>39</v>
      </c>
      <c r="J78" s="1"/>
      <c r="K78" s="1">
        <v>1.5</v>
      </c>
      <c r="L78" s="1">
        <f t="shared" si="16"/>
        <v>-0.15199999999999991</v>
      </c>
      <c r="M78" s="1"/>
      <c r="N78" s="1"/>
      <c r="O78" s="1">
        <v>0</v>
      </c>
      <c r="P78" s="1"/>
      <c r="Q78" s="1">
        <f t="shared" si="17"/>
        <v>0.26960000000000001</v>
      </c>
      <c r="R78" s="5"/>
      <c r="S78" s="5">
        <f t="shared" si="20"/>
        <v>0</v>
      </c>
      <c r="T78" s="5"/>
      <c r="U78" s="1"/>
      <c r="V78" s="1">
        <f t="shared" si="21"/>
        <v>104.82195845697329</v>
      </c>
      <c r="W78" s="1">
        <f t="shared" si="18"/>
        <v>104.82195845697329</v>
      </c>
      <c r="X78" s="1">
        <v>0.26960000000000001</v>
      </c>
      <c r="Y78" s="1">
        <v>0.26640000000000003</v>
      </c>
      <c r="Z78" s="1">
        <v>0.53839999999999999</v>
      </c>
      <c r="AA78" s="1">
        <v>1.0788</v>
      </c>
      <c r="AB78" s="1">
        <v>2.1507999999999998</v>
      </c>
      <c r="AC78" s="1">
        <v>1.6120000000000001</v>
      </c>
      <c r="AD78" s="1">
        <v>0.53600000000000003</v>
      </c>
      <c r="AE78" s="1">
        <v>0.53639999999999999</v>
      </c>
      <c r="AF78" s="1">
        <v>0.80399999999999994</v>
      </c>
      <c r="AG78" s="1">
        <v>1.0720000000000001</v>
      </c>
      <c r="AH78" s="18" t="s">
        <v>54</v>
      </c>
      <c r="AI78" s="1">
        <f t="shared" si="22"/>
        <v>0</v>
      </c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 t="s">
        <v>130</v>
      </c>
      <c r="B79" s="1" t="s">
        <v>38</v>
      </c>
      <c r="C79" s="1">
        <v>21.664999999999999</v>
      </c>
      <c r="D79" s="1">
        <v>10.785</v>
      </c>
      <c r="E79" s="1">
        <v>1.3520000000000001</v>
      </c>
      <c r="F79" s="1">
        <v>17.670000000000002</v>
      </c>
      <c r="G79" s="8">
        <v>1</v>
      </c>
      <c r="H79" s="1">
        <v>55</v>
      </c>
      <c r="I79" s="1" t="s">
        <v>39</v>
      </c>
      <c r="J79" s="1"/>
      <c r="K79" s="1">
        <v>1.3</v>
      </c>
      <c r="L79" s="1">
        <f t="shared" si="16"/>
        <v>5.2000000000000046E-2</v>
      </c>
      <c r="M79" s="1"/>
      <c r="N79" s="1"/>
      <c r="O79" s="1">
        <v>0</v>
      </c>
      <c r="P79" s="1"/>
      <c r="Q79" s="1">
        <f t="shared" si="17"/>
        <v>0.27040000000000003</v>
      </c>
      <c r="R79" s="5"/>
      <c r="S79" s="5">
        <f t="shared" si="20"/>
        <v>0</v>
      </c>
      <c r="T79" s="5"/>
      <c r="U79" s="1"/>
      <c r="V79" s="1">
        <f t="shared" si="21"/>
        <v>65.347633136094672</v>
      </c>
      <c r="W79" s="1">
        <f t="shared" si="18"/>
        <v>65.347633136094672</v>
      </c>
      <c r="X79" s="1">
        <v>0</v>
      </c>
      <c r="Y79" s="1">
        <v>0</v>
      </c>
      <c r="Z79" s="1">
        <v>0</v>
      </c>
      <c r="AA79" s="1">
        <v>0.80679999999999996</v>
      </c>
      <c r="AB79" s="1">
        <v>1.0728</v>
      </c>
      <c r="AC79" s="1">
        <v>0.26600000000000001</v>
      </c>
      <c r="AD79" s="1">
        <v>0.79600000000000004</v>
      </c>
      <c r="AE79" s="1">
        <v>0.79600000000000004</v>
      </c>
      <c r="AF79" s="1">
        <v>0.27</v>
      </c>
      <c r="AG79" s="1">
        <v>0.27</v>
      </c>
      <c r="AH79" s="18" t="s">
        <v>54</v>
      </c>
      <c r="AI79" s="1">
        <f t="shared" si="22"/>
        <v>0</v>
      </c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1" t="s">
        <v>131</v>
      </c>
      <c r="B80" s="11" t="s">
        <v>38</v>
      </c>
      <c r="C80" s="11"/>
      <c r="D80" s="11"/>
      <c r="E80" s="11"/>
      <c r="F80" s="11"/>
      <c r="G80" s="12">
        <v>0</v>
      </c>
      <c r="H80" s="11">
        <v>60</v>
      </c>
      <c r="I80" s="11" t="s">
        <v>39</v>
      </c>
      <c r="J80" s="11"/>
      <c r="K80" s="11"/>
      <c r="L80" s="11">
        <f t="shared" si="16"/>
        <v>0</v>
      </c>
      <c r="M80" s="11"/>
      <c r="N80" s="11"/>
      <c r="O80" s="11">
        <v>0</v>
      </c>
      <c r="P80" s="11"/>
      <c r="Q80" s="11">
        <f t="shared" si="17"/>
        <v>0</v>
      </c>
      <c r="R80" s="13"/>
      <c r="S80" s="5">
        <f t="shared" si="20"/>
        <v>0</v>
      </c>
      <c r="T80" s="13"/>
      <c r="U80" s="11"/>
      <c r="V80" s="1" t="e">
        <f t="shared" si="21"/>
        <v>#DIV/0!</v>
      </c>
      <c r="W80" s="11" t="e">
        <f t="shared" si="18"/>
        <v>#DIV/0!</v>
      </c>
      <c r="X80" s="11">
        <v>0</v>
      </c>
      <c r="Y80" s="11">
        <v>0</v>
      </c>
      <c r="Z80" s="11">
        <v>0</v>
      </c>
      <c r="AA80" s="11">
        <v>0</v>
      </c>
      <c r="AB80" s="11">
        <v>0</v>
      </c>
      <c r="AC80" s="11">
        <v>0</v>
      </c>
      <c r="AD80" s="11">
        <v>0</v>
      </c>
      <c r="AE80" s="11">
        <v>0</v>
      </c>
      <c r="AF80" s="11">
        <v>0</v>
      </c>
      <c r="AG80" s="11">
        <v>0</v>
      </c>
      <c r="AH80" s="11" t="s">
        <v>49</v>
      </c>
      <c r="AI80" s="1">
        <f t="shared" si="22"/>
        <v>0</v>
      </c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 t="s">
        <v>132</v>
      </c>
      <c r="B81" s="1" t="s">
        <v>45</v>
      </c>
      <c r="C81" s="1">
        <v>131</v>
      </c>
      <c r="D81" s="1">
        <v>31</v>
      </c>
      <c r="E81" s="1">
        <v>44</v>
      </c>
      <c r="F81" s="1">
        <v>83</v>
      </c>
      <c r="G81" s="8">
        <v>0.3</v>
      </c>
      <c r="H81" s="1">
        <v>40</v>
      </c>
      <c r="I81" s="1" t="s">
        <v>39</v>
      </c>
      <c r="J81" s="1"/>
      <c r="K81" s="1">
        <v>45</v>
      </c>
      <c r="L81" s="1">
        <f t="shared" si="16"/>
        <v>-1</v>
      </c>
      <c r="M81" s="1"/>
      <c r="N81" s="1"/>
      <c r="O81" s="1">
        <v>27</v>
      </c>
      <c r="P81" s="1">
        <v>82</v>
      </c>
      <c r="Q81" s="1">
        <f t="shared" si="17"/>
        <v>8.8000000000000007</v>
      </c>
      <c r="R81" s="5"/>
      <c r="S81" s="5">
        <f t="shared" si="20"/>
        <v>0</v>
      </c>
      <c r="T81" s="5"/>
      <c r="U81" s="1"/>
      <c r="V81" s="1">
        <f t="shared" si="21"/>
        <v>21.818181818181817</v>
      </c>
      <c r="W81" s="1">
        <f t="shared" si="18"/>
        <v>21.818181818181817</v>
      </c>
      <c r="X81" s="1">
        <v>19</v>
      </c>
      <c r="Y81" s="1">
        <v>15.8</v>
      </c>
      <c r="Z81" s="1">
        <v>6.2</v>
      </c>
      <c r="AA81" s="1">
        <v>6.4</v>
      </c>
      <c r="AB81" s="1">
        <v>20.2</v>
      </c>
      <c r="AC81" s="1">
        <v>18.600000000000001</v>
      </c>
      <c r="AD81" s="1">
        <v>7.8</v>
      </c>
      <c r="AE81" s="1">
        <v>8.1999999999999993</v>
      </c>
      <c r="AF81" s="1">
        <v>14.2</v>
      </c>
      <c r="AG81" s="1">
        <v>14.2</v>
      </c>
      <c r="AH81" s="17" t="s">
        <v>69</v>
      </c>
      <c r="AI81" s="1">
        <f t="shared" si="22"/>
        <v>0</v>
      </c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 t="s">
        <v>133</v>
      </c>
      <c r="B82" s="1" t="s">
        <v>45</v>
      </c>
      <c r="C82" s="1">
        <v>114</v>
      </c>
      <c r="D82" s="1">
        <v>42</v>
      </c>
      <c r="E82" s="1">
        <v>20</v>
      </c>
      <c r="F82" s="1">
        <v>110</v>
      </c>
      <c r="G82" s="8">
        <v>0.3</v>
      </c>
      <c r="H82" s="1">
        <v>40</v>
      </c>
      <c r="I82" s="1" t="s">
        <v>39</v>
      </c>
      <c r="J82" s="1"/>
      <c r="K82" s="1">
        <v>32</v>
      </c>
      <c r="L82" s="1">
        <f t="shared" si="16"/>
        <v>-12</v>
      </c>
      <c r="M82" s="1"/>
      <c r="N82" s="1"/>
      <c r="O82" s="1">
        <v>0</v>
      </c>
      <c r="P82" s="1"/>
      <c r="Q82" s="1">
        <f t="shared" si="17"/>
        <v>4</v>
      </c>
      <c r="R82" s="5"/>
      <c r="S82" s="5">
        <f t="shared" si="20"/>
        <v>0</v>
      </c>
      <c r="T82" s="5"/>
      <c r="U82" s="1"/>
      <c r="V82" s="1">
        <f t="shared" si="21"/>
        <v>27.5</v>
      </c>
      <c r="W82" s="1">
        <f t="shared" si="18"/>
        <v>27.5</v>
      </c>
      <c r="X82" s="1">
        <v>5.4</v>
      </c>
      <c r="Y82" s="1">
        <v>9</v>
      </c>
      <c r="Z82" s="1">
        <v>15</v>
      </c>
      <c r="AA82" s="1">
        <v>9</v>
      </c>
      <c r="AB82" s="1">
        <v>10.4</v>
      </c>
      <c r="AC82" s="1">
        <v>12.6</v>
      </c>
      <c r="AD82" s="1">
        <v>20.399999999999999</v>
      </c>
      <c r="AE82" s="1">
        <v>21.2</v>
      </c>
      <c r="AF82" s="1">
        <v>6.2</v>
      </c>
      <c r="AG82" s="1">
        <v>1.8</v>
      </c>
      <c r="AH82" s="18" t="s">
        <v>54</v>
      </c>
      <c r="AI82" s="1">
        <f t="shared" si="22"/>
        <v>0</v>
      </c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 t="s">
        <v>134</v>
      </c>
      <c r="B83" s="1" t="s">
        <v>45</v>
      </c>
      <c r="C83" s="1">
        <v>34</v>
      </c>
      <c r="D83" s="1">
        <v>88</v>
      </c>
      <c r="E83" s="1">
        <v>46</v>
      </c>
      <c r="F83" s="1">
        <v>47</v>
      </c>
      <c r="G83" s="8">
        <v>0.3</v>
      </c>
      <c r="H83" s="1">
        <v>40</v>
      </c>
      <c r="I83" s="1" t="s">
        <v>39</v>
      </c>
      <c r="J83" s="1"/>
      <c r="K83" s="1">
        <v>47</v>
      </c>
      <c r="L83" s="1">
        <f t="shared" si="16"/>
        <v>-1</v>
      </c>
      <c r="M83" s="1"/>
      <c r="N83" s="1"/>
      <c r="O83" s="1">
        <v>0</v>
      </c>
      <c r="P83" s="1">
        <v>12.599999999999991</v>
      </c>
      <c r="Q83" s="1">
        <f t="shared" si="17"/>
        <v>9.1999999999999993</v>
      </c>
      <c r="R83" s="5">
        <f t="shared" ref="R83:R85" si="24">10*Q83-P83-O83-F83</f>
        <v>32.400000000000006</v>
      </c>
      <c r="S83" s="5">
        <f t="shared" si="20"/>
        <v>32.400000000000006</v>
      </c>
      <c r="T83" s="5"/>
      <c r="U83" s="1"/>
      <c r="V83" s="1">
        <f t="shared" si="21"/>
        <v>10</v>
      </c>
      <c r="W83" s="1">
        <f t="shared" si="18"/>
        <v>6.4782608695652169</v>
      </c>
      <c r="X83" s="1">
        <v>8.1999999999999993</v>
      </c>
      <c r="Y83" s="1">
        <v>8.4</v>
      </c>
      <c r="Z83" s="1">
        <v>10.6</v>
      </c>
      <c r="AA83" s="1">
        <v>12.4</v>
      </c>
      <c r="AB83" s="1">
        <v>10.4</v>
      </c>
      <c r="AC83" s="1">
        <v>10.4</v>
      </c>
      <c r="AD83" s="1">
        <v>12.8</v>
      </c>
      <c r="AE83" s="1">
        <v>12.2</v>
      </c>
      <c r="AF83" s="1">
        <v>9.8000000000000007</v>
      </c>
      <c r="AG83" s="1">
        <v>8.1999999999999993</v>
      </c>
      <c r="AH83" s="1"/>
      <c r="AI83" s="1">
        <f t="shared" si="22"/>
        <v>10</v>
      </c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 t="s">
        <v>135</v>
      </c>
      <c r="B84" s="1" t="s">
        <v>45</v>
      </c>
      <c r="C84" s="1">
        <v>15</v>
      </c>
      <c r="D84" s="1"/>
      <c r="E84" s="1">
        <v>7</v>
      </c>
      <c r="F84" s="1">
        <v>6</v>
      </c>
      <c r="G84" s="8">
        <v>0.05</v>
      </c>
      <c r="H84" s="1">
        <v>120</v>
      </c>
      <c r="I84" s="1" t="s">
        <v>39</v>
      </c>
      <c r="J84" s="1"/>
      <c r="K84" s="1">
        <v>7</v>
      </c>
      <c r="L84" s="1">
        <f t="shared" si="16"/>
        <v>0</v>
      </c>
      <c r="M84" s="1"/>
      <c r="N84" s="1"/>
      <c r="O84" s="1">
        <v>0</v>
      </c>
      <c r="P84" s="1">
        <v>8.6000000000000014</v>
      </c>
      <c r="Q84" s="1">
        <f t="shared" si="17"/>
        <v>1.4</v>
      </c>
      <c r="R84" s="5"/>
      <c r="S84" s="5">
        <f t="shared" si="20"/>
        <v>0</v>
      </c>
      <c r="T84" s="5"/>
      <c r="U84" s="1"/>
      <c r="V84" s="1">
        <f t="shared" si="21"/>
        <v>10.428571428571431</v>
      </c>
      <c r="W84" s="1">
        <f t="shared" si="18"/>
        <v>10.428571428571431</v>
      </c>
      <c r="X84" s="1">
        <v>1.6</v>
      </c>
      <c r="Y84" s="1">
        <v>1</v>
      </c>
      <c r="Z84" s="1">
        <v>0.8</v>
      </c>
      <c r="AA84" s="1">
        <v>2.6</v>
      </c>
      <c r="AB84" s="1">
        <v>2.6</v>
      </c>
      <c r="AC84" s="1">
        <v>1.8</v>
      </c>
      <c r="AD84" s="1">
        <v>1.6</v>
      </c>
      <c r="AE84" s="1">
        <v>0.6</v>
      </c>
      <c r="AF84" s="1">
        <v>1</v>
      </c>
      <c r="AG84" s="1">
        <v>0.4</v>
      </c>
      <c r="AH84" s="1"/>
      <c r="AI84" s="1">
        <f t="shared" si="22"/>
        <v>0</v>
      </c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 t="s">
        <v>136</v>
      </c>
      <c r="B85" s="1" t="s">
        <v>38</v>
      </c>
      <c r="C85" s="1">
        <v>833.02099999999996</v>
      </c>
      <c r="D85" s="1">
        <v>609.06200000000001</v>
      </c>
      <c r="E85" s="1">
        <v>343.76600000000002</v>
      </c>
      <c r="F85" s="1">
        <v>435.279</v>
      </c>
      <c r="G85" s="8">
        <v>1</v>
      </c>
      <c r="H85" s="1">
        <v>40</v>
      </c>
      <c r="I85" s="1" t="s">
        <v>39</v>
      </c>
      <c r="J85" s="1"/>
      <c r="K85" s="1">
        <v>305.8</v>
      </c>
      <c r="L85" s="1">
        <f t="shared" si="16"/>
        <v>37.966000000000008</v>
      </c>
      <c r="M85" s="1"/>
      <c r="N85" s="1"/>
      <c r="O85" s="1">
        <v>200</v>
      </c>
      <c r="P85" s="1">
        <v>4.6150000000000091</v>
      </c>
      <c r="Q85" s="1">
        <f t="shared" si="17"/>
        <v>68.753200000000007</v>
      </c>
      <c r="R85" s="5">
        <f t="shared" si="24"/>
        <v>47.638000000000034</v>
      </c>
      <c r="S85" s="5">
        <f>T85</f>
        <v>100</v>
      </c>
      <c r="T85" s="20">
        <v>100</v>
      </c>
      <c r="U85" s="17" t="s">
        <v>148</v>
      </c>
      <c r="V85" s="1">
        <f t="shared" si="21"/>
        <v>10.761593642186835</v>
      </c>
      <c r="W85" s="1">
        <f t="shared" si="18"/>
        <v>9.3071158869696244</v>
      </c>
      <c r="X85" s="1">
        <v>83.736999999999995</v>
      </c>
      <c r="Y85" s="1">
        <v>89.46520000000001</v>
      </c>
      <c r="Z85" s="1">
        <v>77.991399999999999</v>
      </c>
      <c r="AA85" s="1">
        <v>82.013200000000012</v>
      </c>
      <c r="AB85" s="1">
        <v>109.3326</v>
      </c>
      <c r="AC85" s="1">
        <v>106.2696</v>
      </c>
      <c r="AD85" s="1">
        <v>94.362200000000001</v>
      </c>
      <c r="AE85" s="1">
        <v>101.0676</v>
      </c>
      <c r="AF85" s="1">
        <v>102.565</v>
      </c>
      <c r="AG85" s="1">
        <v>94.822599999999994</v>
      </c>
      <c r="AH85" s="1" t="s">
        <v>63</v>
      </c>
      <c r="AI85" s="1">
        <f t="shared" si="22"/>
        <v>100</v>
      </c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 t="s">
        <v>137</v>
      </c>
      <c r="B86" s="1" t="s">
        <v>45</v>
      </c>
      <c r="C86" s="1">
        <v>52</v>
      </c>
      <c r="D86" s="1">
        <v>36</v>
      </c>
      <c r="E86" s="1">
        <v>46</v>
      </c>
      <c r="F86" s="1">
        <v>19</v>
      </c>
      <c r="G86" s="8">
        <v>0.3</v>
      </c>
      <c r="H86" s="1">
        <v>40</v>
      </c>
      <c r="I86" s="1" t="s">
        <v>39</v>
      </c>
      <c r="J86" s="1"/>
      <c r="K86" s="1">
        <v>74</v>
      </c>
      <c r="L86" s="1">
        <f t="shared" si="16"/>
        <v>-28</v>
      </c>
      <c r="M86" s="1"/>
      <c r="N86" s="1"/>
      <c r="O86" s="1">
        <v>83.800000000000011</v>
      </c>
      <c r="P86" s="1">
        <v>56.399999999999977</v>
      </c>
      <c r="Q86" s="1">
        <f t="shared" si="17"/>
        <v>9.1999999999999993</v>
      </c>
      <c r="R86" s="5"/>
      <c r="S86" s="5">
        <f t="shared" si="20"/>
        <v>0</v>
      </c>
      <c r="T86" s="5"/>
      <c r="U86" s="1"/>
      <c r="V86" s="1">
        <f t="shared" si="21"/>
        <v>17.304347826086957</v>
      </c>
      <c r="W86" s="1">
        <f t="shared" si="18"/>
        <v>17.304347826086957</v>
      </c>
      <c r="X86" s="1">
        <v>17.399999999999999</v>
      </c>
      <c r="Y86" s="1">
        <v>16.2</v>
      </c>
      <c r="Z86" s="1">
        <v>11.6</v>
      </c>
      <c r="AA86" s="1">
        <v>10.6</v>
      </c>
      <c r="AB86" s="1">
        <v>14.4</v>
      </c>
      <c r="AC86" s="1">
        <v>13.2</v>
      </c>
      <c r="AD86" s="1">
        <v>20</v>
      </c>
      <c r="AE86" s="1">
        <v>22.2</v>
      </c>
      <c r="AF86" s="1">
        <v>17.399999999999999</v>
      </c>
      <c r="AG86" s="1">
        <v>12.6</v>
      </c>
      <c r="AH86" s="1"/>
      <c r="AI86" s="1">
        <f t="shared" si="22"/>
        <v>0</v>
      </c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 t="s">
        <v>138</v>
      </c>
      <c r="B87" s="1" t="s">
        <v>45</v>
      </c>
      <c r="C87" s="1">
        <v>71</v>
      </c>
      <c r="D87" s="1">
        <v>78</v>
      </c>
      <c r="E87" s="1">
        <v>56</v>
      </c>
      <c r="F87" s="1">
        <v>35</v>
      </c>
      <c r="G87" s="8">
        <v>0.3</v>
      </c>
      <c r="H87" s="1">
        <v>40</v>
      </c>
      <c r="I87" s="1" t="s">
        <v>39</v>
      </c>
      <c r="J87" s="1"/>
      <c r="K87" s="1">
        <v>61</v>
      </c>
      <c r="L87" s="1">
        <f t="shared" si="16"/>
        <v>-5</v>
      </c>
      <c r="M87" s="1"/>
      <c r="N87" s="1"/>
      <c r="O87" s="1">
        <v>0</v>
      </c>
      <c r="P87" s="1"/>
      <c r="Q87" s="1">
        <f t="shared" si="17"/>
        <v>11.2</v>
      </c>
      <c r="R87" s="5">
        <f>9*Q87-P87-O87-F87</f>
        <v>65.8</v>
      </c>
      <c r="S87" s="5">
        <f t="shared" si="20"/>
        <v>65.8</v>
      </c>
      <c r="T87" s="5"/>
      <c r="U87" s="1"/>
      <c r="V87" s="1">
        <f t="shared" si="21"/>
        <v>9</v>
      </c>
      <c r="W87" s="1">
        <f t="shared" si="18"/>
        <v>3.125</v>
      </c>
      <c r="X87" s="1">
        <v>3.4</v>
      </c>
      <c r="Y87" s="1">
        <v>1.6</v>
      </c>
      <c r="Z87" s="1">
        <v>6</v>
      </c>
      <c r="AA87" s="1">
        <v>10.4</v>
      </c>
      <c r="AB87" s="1">
        <v>11</v>
      </c>
      <c r="AC87" s="1">
        <v>4.8</v>
      </c>
      <c r="AD87" s="1">
        <v>4.4000000000000004</v>
      </c>
      <c r="AE87" s="1">
        <v>9</v>
      </c>
      <c r="AF87" s="1">
        <v>9.1999999999999993</v>
      </c>
      <c r="AG87" s="1">
        <v>4.8</v>
      </c>
      <c r="AH87" s="1" t="s">
        <v>139</v>
      </c>
      <c r="AI87" s="1">
        <f t="shared" si="22"/>
        <v>20</v>
      </c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 t="s">
        <v>140</v>
      </c>
      <c r="B88" s="1" t="s">
        <v>38</v>
      </c>
      <c r="C88" s="1">
        <v>47.978000000000002</v>
      </c>
      <c r="D88" s="1">
        <v>7.11</v>
      </c>
      <c r="E88" s="1">
        <v>2.7440000000000002</v>
      </c>
      <c r="F88" s="1">
        <v>42.875999999999998</v>
      </c>
      <c r="G88" s="8">
        <v>1</v>
      </c>
      <c r="H88" s="1">
        <v>45</v>
      </c>
      <c r="I88" s="1" t="s">
        <v>39</v>
      </c>
      <c r="J88" s="1"/>
      <c r="K88" s="1">
        <v>2.6</v>
      </c>
      <c r="L88" s="1">
        <f t="shared" si="16"/>
        <v>0.14400000000000013</v>
      </c>
      <c r="M88" s="1"/>
      <c r="N88" s="1"/>
      <c r="O88" s="1">
        <v>0</v>
      </c>
      <c r="P88" s="1"/>
      <c r="Q88" s="1">
        <f t="shared" si="17"/>
        <v>0.54880000000000007</v>
      </c>
      <c r="R88" s="5"/>
      <c r="S88" s="5">
        <f t="shared" si="20"/>
        <v>0</v>
      </c>
      <c r="T88" s="5"/>
      <c r="U88" s="1"/>
      <c r="V88" s="1">
        <f t="shared" si="21"/>
        <v>78.12682215743439</v>
      </c>
      <c r="W88" s="1">
        <f t="shared" si="18"/>
        <v>78.12682215743439</v>
      </c>
      <c r="X88" s="1">
        <v>1.8892</v>
      </c>
      <c r="Y88" s="1">
        <v>2.9916</v>
      </c>
      <c r="Z88" s="1">
        <v>1.6532</v>
      </c>
      <c r="AA88" s="1">
        <v>2.4306000000000001</v>
      </c>
      <c r="AB88" s="1">
        <v>4.1362000000000014</v>
      </c>
      <c r="AC88" s="1">
        <v>2.5495999999999999</v>
      </c>
      <c r="AD88" s="1">
        <v>2.2911999999999999</v>
      </c>
      <c r="AE88" s="1">
        <v>2.2524000000000002</v>
      </c>
      <c r="AF88" s="1">
        <v>2.19</v>
      </c>
      <c r="AG88" s="1">
        <v>2.4908000000000001</v>
      </c>
      <c r="AH88" s="18" t="s">
        <v>54</v>
      </c>
      <c r="AI88" s="1">
        <f t="shared" si="22"/>
        <v>0</v>
      </c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 t="s">
        <v>141</v>
      </c>
      <c r="B89" s="1" t="s">
        <v>38</v>
      </c>
      <c r="C89" s="1">
        <v>8.4480000000000004</v>
      </c>
      <c r="D89" s="1">
        <v>38.154000000000003</v>
      </c>
      <c r="E89" s="1">
        <v>3.4159999999999999</v>
      </c>
      <c r="F89" s="1">
        <v>33.78</v>
      </c>
      <c r="G89" s="8">
        <v>1</v>
      </c>
      <c r="H89" s="1">
        <v>50</v>
      </c>
      <c r="I89" s="1" t="s">
        <v>39</v>
      </c>
      <c r="J89" s="1"/>
      <c r="K89" s="1">
        <v>3.85</v>
      </c>
      <c r="L89" s="1">
        <f t="shared" si="16"/>
        <v>-0.43400000000000016</v>
      </c>
      <c r="M89" s="1"/>
      <c r="N89" s="1"/>
      <c r="O89" s="1">
        <v>0</v>
      </c>
      <c r="P89" s="1"/>
      <c r="Q89" s="1">
        <f t="shared" si="17"/>
        <v>0.68320000000000003</v>
      </c>
      <c r="R89" s="5"/>
      <c r="S89" s="5">
        <f t="shared" si="20"/>
        <v>0</v>
      </c>
      <c r="T89" s="5"/>
      <c r="U89" s="1"/>
      <c r="V89" s="1">
        <f t="shared" si="21"/>
        <v>49.443793911007027</v>
      </c>
      <c r="W89" s="1">
        <f t="shared" si="18"/>
        <v>49.443793911007027</v>
      </c>
      <c r="X89" s="1">
        <v>1.6319999999999999</v>
      </c>
      <c r="Y89" s="1">
        <v>2.1743999999999999</v>
      </c>
      <c r="Z89" s="1">
        <v>2.9912000000000001</v>
      </c>
      <c r="AA89" s="1">
        <v>2.4575999999999998</v>
      </c>
      <c r="AB89" s="1">
        <v>1.3460000000000001</v>
      </c>
      <c r="AC89" s="1">
        <v>2.1179999999999999</v>
      </c>
      <c r="AD89" s="1">
        <v>1.8572</v>
      </c>
      <c r="AE89" s="1">
        <v>1.0831999999999999</v>
      </c>
      <c r="AF89" s="1">
        <v>1.3715999999999999</v>
      </c>
      <c r="AG89" s="1">
        <v>2.9824000000000002</v>
      </c>
      <c r="AH89" s="1"/>
      <c r="AI89" s="1">
        <f t="shared" si="22"/>
        <v>0</v>
      </c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 t="s">
        <v>142</v>
      </c>
      <c r="B90" s="1" t="s">
        <v>45</v>
      </c>
      <c r="C90" s="1">
        <v>35</v>
      </c>
      <c r="D90" s="1"/>
      <c r="E90" s="1">
        <v>17</v>
      </c>
      <c r="F90" s="1">
        <v>14</v>
      </c>
      <c r="G90" s="8">
        <v>0.33</v>
      </c>
      <c r="H90" s="1">
        <v>40</v>
      </c>
      <c r="I90" s="1" t="s">
        <v>39</v>
      </c>
      <c r="J90" s="1"/>
      <c r="K90" s="1">
        <v>19</v>
      </c>
      <c r="L90" s="1">
        <f t="shared" si="16"/>
        <v>-2</v>
      </c>
      <c r="M90" s="1"/>
      <c r="N90" s="1"/>
      <c r="O90" s="1">
        <v>0</v>
      </c>
      <c r="P90" s="1">
        <v>18.600000000000001</v>
      </c>
      <c r="Q90" s="1">
        <f t="shared" si="17"/>
        <v>3.4</v>
      </c>
      <c r="R90" s="5"/>
      <c r="S90" s="5">
        <f t="shared" si="20"/>
        <v>0</v>
      </c>
      <c r="T90" s="5"/>
      <c r="U90" s="1"/>
      <c r="V90" s="1">
        <f t="shared" si="21"/>
        <v>9.5882352941176485</v>
      </c>
      <c r="W90" s="1">
        <f t="shared" si="18"/>
        <v>9.5882352941176485</v>
      </c>
      <c r="X90" s="1">
        <v>3.6</v>
      </c>
      <c r="Y90" s="1">
        <v>3</v>
      </c>
      <c r="Z90" s="1">
        <v>2.8</v>
      </c>
      <c r="AA90" s="1">
        <v>1.6</v>
      </c>
      <c r="AB90" s="1">
        <v>2.2000000000000002</v>
      </c>
      <c r="AC90" s="1">
        <v>5</v>
      </c>
      <c r="AD90" s="1">
        <v>5</v>
      </c>
      <c r="AE90" s="1">
        <v>3.6</v>
      </c>
      <c r="AF90" s="1">
        <v>3</v>
      </c>
      <c r="AG90" s="1">
        <v>2.6</v>
      </c>
      <c r="AH90" s="1"/>
      <c r="AI90" s="1">
        <f t="shared" si="22"/>
        <v>0</v>
      </c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 t="s">
        <v>143</v>
      </c>
      <c r="B91" s="1" t="s">
        <v>45</v>
      </c>
      <c r="C91" s="1">
        <v>27</v>
      </c>
      <c r="D91" s="1">
        <v>48</v>
      </c>
      <c r="E91" s="1">
        <v>17</v>
      </c>
      <c r="F91" s="1">
        <v>34</v>
      </c>
      <c r="G91" s="8">
        <v>0.3</v>
      </c>
      <c r="H91" s="1">
        <v>40</v>
      </c>
      <c r="I91" s="1" t="s">
        <v>39</v>
      </c>
      <c r="J91" s="1"/>
      <c r="K91" s="1">
        <v>19</v>
      </c>
      <c r="L91" s="1">
        <f t="shared" si="16"/>
        <v>-2</v>
      </c>
      <c r="M91" s="1"/>
      <c r="N91" s="1"/>
      <c r="O91" s="1">
        <v>0</v>
      </c>
      <c r="P91" s="1"/>
      <c r="Q91" s="1">
        <f t="shared" si="17"/>
        <v>3.4</v>
      </c>
      <c r="R91" s="5"/>
      <c r="S91" s="5">
        <f t="shared" si="20"/>
        <v>0</v>
      </c>
      <c r="T91" s="5"/>
      <c r="U91" s="1"/>
      <c r="V91" s="1">
        <f t="shared" si="21"/>
        <v>10</v>
      </c>
      <c r="W91" s="1">
        <f t="shared" si="18"/>
        <v>10</v>
      </c>
      <c r="X91" s="1">
        <v>3.2</v>
      </c>
      <c r="Y91" s="1">
        <v>3.2</v>
      </c>
      <c r="Z91" s="1">
        <v>4.8</v>
      </c>
      <c r="AA91" s="1">
        <v>6.6</v>
      </c>
      <c r="AB91" s="1">
        <v>5</v>
      </c>
      <c r="AC91" s="1">
        <v>2.4</v>
      </c>
      <c r="AD91" s="1">
        <v>4.8</v>
      </c>
      <c r="AE91" s="1">
        <v>7.4</v>
      </c>
      <c r="AF91" s="1">
        <v>4.5999999999999996</v>
      </c>
      <c r="AG91" s="1">
        <v>2.2000000000000002</v>
      </c>
      <c r="AH91" s="1"/>
      <c r="AI91" s="1">
        <f t="shared" si="22"/>
        <v>0</v>
      </c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 t="s">
        <v>144</v>
      </c>
      <c r="B92" s="1" t="s">
        <v>45</v>
      </c>
      <c r="C92" s="1">
        <v>37</v>
      </c>
      <c r="D92" s="1">
        <v>16</v>
      </c>
      <c r="E92" s="1">
        <v>11</v>
      </c>
      <c r="F92" s="1">
        <v>16</v>
      </c>
      <c r="G92" s="8">
        <v>0.12</v>
      </c>
      <c r="H92" s="1">
        <v>45</v>
      </c>
      <c r="I92" s="1" t="s">
        <v>39</v>
      </c>
      <c r="J92" s="1"/>
      <c r="K92" s="1">
        <v>13</v>
      </c>
      <c r="L92" s="1">
        <f t="shared" si="16"/>
        <v>-2</v>
      </c>
      <c r="M92" s="1"/>
      <c r="N92" s="1"/>
      <c r="O92" s="1">
        <v>0</v>
      </c>
      <c r="P92" s="1">
        <v>6</v>
      </c>
      <c r="Q92" s="1">
        <f t="shared" si="17"/>
        <v>2.2000000000000002</v>
      </c>
      <c r="R92" s="5"/>
      <c r="S92" s="5">
        <f t="shared" si="20"/>
        <v>0</v>
      </c>
      <c r="T92" s="5"/>
      <c r="U92" s="1"/>
      <c r="V92" s="1">
        <f t="shared" si="21"/>
        <v>10</v>
      </c>
      <c r="W92" s="1">
        <f t="shared" si="18"/>
        <v>10</v>
      </c>
      <c r="X92" s="1">
        <v>2.8</v>
      </c>
      <c r="Y92" s="1">
        <v>2.2000000000000002</v>
      </c>
      <c r="Z92" s="1">
        <v>1</v>
      </c>
      <c r="AA92" s="1">
        <v>0.6</v>
      </c>
      <c r="AB92" s="1">
        <v>3.4</v>
      </c>
      <c r="AC92" s="1">
        <v>4.2</v>
      </c>
      <c r="AD92" s="1">
        <v>1.6</v>
      </c>
      <c r="AE92" s="1">
        <v>0.4</v>
      </c>
      <c r="AF92" s="1">
        <v>1</v>
      </c>
      <c r="AG92" s="1">
        <v>3</v>
      </c>
      <c r="AH92" s="1"/>
      <c r="AI92" s="1">
        <f t="shared" si="22"/>
        <v>0</v>
      </c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4" t="s">
        <v>145</v>
      </c>
      <c r="B93" s="1" t="s">
        <v>38</v>
      </c>
      <c r="C93" s="1">
        <v>2.9550000000000001</v>
      </c>
      <c r="D93" s="1">
        <v>0.63100000000000001</v>
      </c>
      <c r="E93" s="1">
        <v>3.706</v>
      </c>
      <c r="F93" s="1">
        <v>-0.12</v>
      </c>
      <c r="G93" s="8">
        <v>1</v>
      </c>
      <c r="H93" s="1">
        <v>180</v>
      </c>
      <c r="I93" s="1" t="s">
        <v>39</v>
      </c>
      <c r="J93" s="1"/>
      <c r="K93" s="1">
        <v>3.3</v>
      </c>
      <c r="L93" s="1">
        <f t="shared" si="16"/>
        <v>0.40600000000000014</v>
      </c>
      <c r="M93" s="1"/>
      <c r="N93" s="1"/>
      <c r="O93" s="1"/>
      <c r="P93" s="14"/>
      <c r="Q93" s="1">
        <f t="shared" si="17"/>
        <v>0.74119999999999997</v>
      </c>
      <c r="R93" s="15">
        <v>4</v>
      </c>
      <c r="S93" s="5">
        <f t="shared" si="20"/>
        <v>4</v>
      </c>
      <c r="T93" s="5"/>
      <c r="U93" s="1"/>
      <c r="V93" s="1">
        <f t="shared" si="21"/>
        <v>5.2347544522396117</v>
      </c>
      <c r="W93" s="1">
        <f t="shared" si="18"/>
        <v>-0.16189962223421478</v>
      </c>
      <c r="X93" s="1">
        <v>0.74080000000000001</v>
      </c>
      <c r="Y93" s="1">
        <v>0.58760000000000001</v>
      </c>
      <c r="Z93" s="1">
        <v>0.21560000000000001</v>
      </c>
      <c r="AA93" s="1">
        <v>1.0531999999999999</v>
      </c>
      <c r="AB93" s="1">
        <v>1.7692000000000001</v>
      </c>
      <c r="AC93" s="1">
        <v>0.8587999999999999</v>
      </c>
      <c r="AD93" s="1">
        <v>0.85120000000000007</v>
      </c>
      <c r="AE93" s="1">
        <v>0.93279999999999996</v>
      </c>
      <c r="AF93" s="1">
        <v>0.15279999999999999</v>
      </c>
      <c r="AG93" s="1">
        <v>1.1364000000000001</v>
      </c>
      <c r="AH93" s="14" t="s">
        <v>97</v>
      </c>
      <c r="AI93" s="1">
        <f t="shared" si="22"/>
        <v>4</v>
      </c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8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8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</sheetData>
  <autoFilter ref="A3:AI93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2025-07-16T14:55:38Z</dcterms:created>
  <dcterms:modified xsi:type="dcterms:W3CDTF">2025-07-17T08:19:38Z</dcterms:modified>
</cp:coreProperties>
</file>