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Мираторг Ташкент\Ташкент\"/>
    </mc:Choice>
  </mc:AlternateContent>
  <xr:revisionPtr revIDLastSave="0" documentId="13_ncr:1_{F81F99DD-AB83-471D-AA54-D04BBB3B0C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E6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6" i="1"/>
  <c r="P12" i="1" l="1"/>
  <c r="AB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T6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AB23" i="1"/>
  <c r="K23" i="1"/>
  <c r="AB22" i="1"/>
  <c r="K22" i="1"/>
  <c r="AB21" i="1"/>
  <c r="K21" i="1"/>
  <c r="AB20" i="1"/>
  <c r="K20" i="1"/>
  <c r="AB19" i="1"/>
  <c r="K19" i="1"/>
  <c r="AB18" i="1"/>
  <c r="K18" i="1"/>
  <c r="AB17" i="1"/>
  <c r="K17" i="1"/>
  <c r="AB16" i="1"/>
  <c r="K16" i="1"/>
  <c r="AB15" i="1"/>
  <c r="K15" i="1"/>
  <c r="AB14" i="1"/>
  <c r="K14" i="1"/>
  <c r="AB13" i="1"/>
  <c r="K13" i="1"/>
  <c r="AB12" i="1"/>
  <c r="K12" i="1"/>
  <c r="AB11" i="1"/>
  <c r="K11" i="1"/>
  <c r="AB10" i="1"/>
  <c r="K10" i="1"/>
  <c r="AB9" i="1"/>
  <c r="K9" i="1"/>
  <c r="AB8" i="1"/>
  <c r="K8" i="1"/>
  <c r="AB7" i="1"/>
  <c r="K7" i="1"/>
  <c r="K6" i="1"/>
  <c r="K5" i="1" s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5" i="1" l="1"/>
  <c r="P5" i="1"/>
</calcChain>
</file>

<file path=xl/sharedStrings.xml><?xml version="1.0" encoding="utf-8"?>
<sst xmlns="http://schemas.openxmlformats.org/spreadsheetml/2006/main" count="88" uniqueCount="56">
  <si>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</si>
  <si>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</si>
  <si>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</si>
  <si>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</si>
  <si>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</si>
  <si>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</si>
  <si>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</si>
  <si>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</si>
  <si>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</si>
  <si>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</si>
  <si>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</si>
  <si>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</si>
  <si>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</si>
  <si>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</si>
  <si>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</si>
  <si>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</si>
  <si>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</si>
  <si>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</si>
  <si>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</si>
  <si>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</si>
  <si>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</si>
  <si>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</si>
  <si>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</si>
  <si>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</si>
  <si>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24,03,</t>
  </si>
  <si>
    <t>17,03,</t>
  </si>
  <si>
    <t>10,03,</t>
  </si>
  <si>
    <t>03,03,</t>
  </si>
  <si>
    <t>24,02,</t>
  </si>
  <si>
    <t>17,02,</t>
  </si>
  <si>
    <t>Колб полусухая «Салями» ШТ. ВУ ОХЛ 300гр*8  МИРАТОРГ</t>
  </si>
  <si>
    <t>шт</t>
  </si>
  <si>
    <t>МХБ Ветчина для завтрака ШТ. ОХЛ п/а 400г*6 (2,4кг) МИРАТОРГ</t>
  </si>
  <si>
    <t>нужно увеличить продажи!!!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</si>
  <si>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</si>
  <si>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</si>
  <si>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</si>
  <si>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вареная Филейная ШТ. п/а ОХЛ 400г*6 (2,4кг) МИРАТОРГ</t>
  </si>
  <si>
    <t>СКЮ была в документах возврата от 11,03,25 (сейчас из документа удалена)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</si>
  <si>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</si>
  <si>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</si>
  <si>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</si>
  <si>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</si>
  <si>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</si>
  <si>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</si>
  <si>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</si>
  <si>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</si>
  <si>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</si>
  <si>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</si>
  <si>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 Коньячный в/к ВУ ОХЛ 375гр  МИРАТОРГ</t>
  </si>
  <si>
    <t>Сервелат полусухой с/к ВУ ОХЛ 300гр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</si>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</sst>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2" fontId="6" fillId="2" borderId="1" xfId="1" applyNumberFormat="1" applyFont="1" applyFill="1"/>
    <xf numFmtId="164" fontId="6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31,03,25%20&#1052;&#1080;&#1088;&#1072;&#1090;&#1086;&#1088;&#1075;%20&#1050;&#1048;%20&#1058;&#1072;&#1096;&#1082;&#1077;&#1085;&#1090;/&#1058;&#1072;&#1096;&#1082;&#1077;&#1085;&#1090;/&#1076;&#1074;%2024,03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вес кор.</v>
          </cell>
        </row>
        <row r="4">
          <cell r="N4" t="str">
            <v>нет</v>
          </cell>
          <cell r="O4" t="str">
            <v>24,03,</v>
          </cell>
          <cell r="P4" t="str">
            <v>31,03,</v>
          </cell>
          <cell r="U4" t="str">
            <v>17,03,</v>
          </cell>
          <cell r="V4" t="str">
            <v>10,03,</v>
          </cell>
          <cell r="W4" t="str">
            <v>03,03,</v>
          </cell>
          <cell r="X4" t="str">
            <v>24,02,</v>
          </cell>
          <cell r="Y4" t="str">
            <v>17,02,</v>
          </cell>
        </row>
        <row r="5">
          <cell r="J5">
            <v>0</v>
          </cell>
          <cell r="K5">
            <v>2207</v>
          </cell>
          <cell r="L5">
            <v>0</v>
          </cell>
          <cell r="M5">
            <v>0</v>
          </cell>
          <cell r="N5">
            <v>0</v>
          </cell>
          <cell r="O5">
            <v>441.40000000000003</v>
          </cell>
          <cell r="P5">
            <v>1800</v>
          </cell>
          <cell r="Q5">
            <v>0</v>
          </cell>
          <cell r="U5">
            <v>495.40000000000003</v>
          </cell>
          <cell r="V5">
            <v>463.2</v>
          </cell>
          <cell r="W5">
            <v>375.40000000000003</v>
          </cell>
          <cell r="X5">
            <v>532.19999999999993</v>
          </cell>
          <cell r="Y5">
            <v>686.4</v>
          </cell>
          <cell r="AA5">
            <v>558.5</v>
          </cell>
        </row>
        <row r="6">
          <cell r="I6">
            <v>1010028068</v>
          </cell>
          <cell r="K6">
            <v>447</v>
          </cell>
          <cell r="O6">
            <v>89.4</v>
          </cell>
          <cell r="P6">
            <v>900</v>
          </cell>
          <cell r="S6">
            <v>20.939597315436242</v>
          </cell>
          <cell r="T6">
            <v>10.872483221476509</v>
          </cell>
          <cell r="U6">
            <v>107.8</v>
          </cell>
          <cell r="V6">
            <v>78.8</v>
          </cell>
          <cell r="W6">
            <v>56</v>
          </cell>
          <cell r="X6">
            <v>83.4</v>
          </cell>
          <cell r="Y6">
            <v>74.8</v>
          </cell>
          <cell r="AA6">
            <v>270</v>
          </cell>
          <cell r="AB6">
            <v>2.4</v>
          </cell>
        </row>
        <row r="7">
          <cell r="I7">
            <v>1010016111</v>
          </cell>
          <cell r="K7">
            <v>58</v>
          </cell>
          <cell r="O7">
            <v>11.6</v>
          </cell>
          <cell r="S7">
            <v>43.448275862068968</v>
          </cell>
          <cell r="T7">
            <v>43.448275862068968</v>
          </cell>
          <cell r="U7">
            <v>13.4</v>
          </cell>
          <cell r="V7">
            <v>8.1999999999999993</v>
          </cell>
          <cell r="W7">
            <v>5.4</v>
          </cell>
          <cell r="X7">
            <v>27.4</v>
          </cell>
          <cell r="Y7">
            <v>31.8</v>
          </cell>
          <cell r="Z7" t="str">
            <v>нужно увеличить продажи!!!</v>
          </cell>
          <cell r="AA7">
            <v>0</v>
          </cell>
          <cell r="AB7">
            <v>2.4</v>
          </cell>
        </row>
        <row r="8">
          <cell r="I8">
            <v>1010015954</v>
          </cell>
          <cell r="K8">
            <v>42</v>
          </cell>
          <cell r="O8">
            <v>8.4</v>
          </cell>
          <cell r="S8">
            <v>39.404761904761905</v>
          </cell>
          <cell r="T8">
            <v>39.404761904761905</v>
          </cell>
          <cell r="U8">
            <v>16.600000000000001</v>
          </cell>
          <cell r="V8">
            <v>13.2</v>
          </cell>
          <cell r="W8">
            <v>10.8</v>
          </cell>
          <cell r="X8">
            <v>11.2</v>
          </cell>
          <cell r="Y8">
            <v>32.200000000000003</v>
          </cell>
          <cell r="Z8" t="str">
            <v>нужно увеличить продажи!!!</v>
          </cell>
          <cell r="AA8">
            <v>0</v>
          </cell>
          <cell r="AB8">
            <v>2.82</v>
          </cell>
        </row>
        <row r="9">
          <cell r="I9">
            <v>1010016092</v>
          </cell>
          <cell r="K9">
            <v>46</v>
          </cell>
          <cell r="O9">
            <v>9.1999999999999993</v>
          </cell>
          <cell r="P9">
            <v>50</v>
          </cell>
          <cell r="S9">
            <v>22.173913043478262</v>
          </cell>
          <cell r="T9">
            <v>16.739130434782609</v>
          </cell>
          <cell r="U9">
            <v>9.4</v>
          </cell>
          <cell r="V9">
            <v>10.6</v>
          </cell>
          <cell r="W9">
            <v>4.8</v>
          </cell>
          <cell r="X9">
            <v>14</v>
          </cell>
          <cell r="Y9">
            <v>19.8</v>
          </cell>
          <cell r="AA9">
            <v>23.5</v>
          </cell>
          <cell r="AB9">
            <v>2.82</v>
          </cell>
        </row>
        <row r="10">
          <cell r="I10">
            <v>1010015952</v>
          </cell>
          <cell r="K10">
            <v>47</v>
          </cell>
          <cell r="O10">
            <v>9.4</v>
          </cell>
          <cell r="S10">
            <v>29.361702127659573</v>
          </cell>
          <cell r="T10">
            <v>29.361702127659573</v>
          </cell>
          <cell r="U10">
            <v>11.6</v>
          </cell>
          <cell r="V10">
            <v>11.6</v>
          </cell>
          <cell r="W10">
            <v>9.4</v>
          </cell>
          <cell r="X10">
            <v>7.4</v>
          </cell>
          <cell r="Y10">
            <v>25.2</v>
          </cell>
          <cell r="Z10" t="str">
            <v>нужно увеличить продажи</v>
          </cell>
          <cell r="AA10">
            <v>0</v>
          </cell>
          <cell r="AB10">
            <v>2.82</v>
          </cell>
        </row>
        <row r="11">
          <cell r="I11">
            <v>1010017107</v>
          </cell>
          <cell r="K11">
            <v>-1</v>
          </cell>
          <cell r="O11">
            <v>-0.2</v>
          </cell>
          <cell r="S11">
            <v>0</v>
          </cell>
          <cell r="T11">
            <v>0</v>
          </cell>
          <cell r="U11">
            <v>-25.2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СКЮ была в документах возврата от 11,03,25 (сейчас из документа удалена)</v>
          </cell>
          <cell r="AA11">
            <v>0</v>
          </cell>
          <cell r="AB11">
            <v>2.4</v>
          </cell>
        </row>
        <row r="12">
          <cell r="I12">
            <v>1010023348</v>
          </cell>
          <cell r="K12">
            <v>176</v>
          </cell>
          <cell r="O12">
            <v>35.200000000000003</v>
          </cell>
          <cell r="P12">
            <v>200</v>
          </cell>
          <cell r="S12">
            <v>20.08522727272727</v>
          </cell>
          <cell r="T12">
            <v>14.40340909090909</v>
          </cell>
          <cell r="U12">
            <v>43</v>
          </cell>
          <cell r="V12">
            <v>55.8</v>
          </cell>
          <cell r="W12">
            <v>43.2</v>
          </cell>
          <cell r="X12">
            <v>62.6</v>
          </cell>
          <cell r="Y12">
            <v>70.2</v>
          </cell>
          <cell r="AA12">
            <v>75</v>
          </cell>
          <cell r="AB12">
            <v>2.25</v>
          </cell>
        </row>
        <row r="13">
          <cell r="I13">
            <v>1010022954</v>
          </cell>
          <cell r="K13">
            <v>170</v>
          </cell>
          <cell r="O13">
            <v>34</v>
          </cell>
          <cell r="S13">
            <v>24.264705882352942</v>
          </cell>
          <cell r="T13">
            <v>24.264705882352942</v>
          </cell>
          <cell r="U13">
            <v>36</v>
          </cell>
          <cell r="V13">
            <v>44.6</v>
          </cell>
          <cell r="W13">
            <v>36</v>
          </cell>
          <cell r="X13">
            <v>48.2</v>
          </cell>
          <cell r="Y13">
            <v>73.400000000000006</v>
          </cell>
          <cell r="Z13" t="str">
            <v>нужно увеличить продажи</v>
          </cell>
          <cell r="AA13">
            <v>0</v>
          </cell>
          <cell r="AB13">
            <v>2.25</v>
          </cell>
        </row>
        <row r="14">
          <cell r="I14">
            <v>1010016034</v>
          </cell>
          <cell r="K14">
            <v>67</v>
          </cell>
          <cell r="O14">
            <v>13.4</v>
          </cell>
          <cell r="S14">
            <v>86.865671641791039</v>
          </cell>
          <cell r="T14">
            <v>86.865671641791039</v>
          </cell>
          <cell r="U14">
            <v>24</v>
          </cell>
          <cell r="V14">
            <v>26.8</v>
          </cell>
          <cell r="W14">
            <v>23.8</v>
          </cell>
          <cell r="X14">
            <v>33</v>
          </cell>
          <cell r="Y14">
            <v>53.4</v>
          </cell>
          <cell r="Z14" t="str">
            <v>нужно увеличить продажи!!!</v>
          </cell>
          <cell r="AA14">
            <v>0</v>
          </cell>
          <cell r="AB14">
            <v>2.25</v>
          </cell>
        </row>
        <row r="15">
          <cell r="I15">
            <v>1010016024</v>
          </cell>
          <cell r="K15">
            <v>74</v>
          </cell>
          <cell r="O15">
            <v>14.8</v>
          </cell>
          <cell r="S15">
            <v>22.432432432432432</v>
          </cell>
          <cell r="T15">
            <v>22.432432432432432</v>
          </cell>
          <cell r="U15">
            <v>20</v>
          </cell>
          <cell r="V15">
            <v>12.8</v>
          </cell>
          <cell r="W15">
            <v>12.6</v>
          </cell>
          <cell r="X15">
            <v>20.399999999999999</v>
          </cell>
          <cell r="Y15">
            <v>31.4</v>
          </cell>
          <cell r="Z15" t="str">
            <v>нужно увеличить продажи</v>
          </cell>
          <cell r="AA15">
            <v>0</v>
          </cell>
          <cell r="AB15">
            <v>2.58</v>
          </cell>
        </row>
        <row r="16">
          <cell r="I16">
            <v>1010023122</v>
          </cell>
          <cell r="K16">
            <v>167</v>
          </cell>
          <cell r="O16">
            <v>33.4</v>
          </cell>
          <cell r="P16">
            <v>200</v>
          </cell>
          <cell r="S16">
            <v>21.407185628742514</v>
          </cell>
          <cell r="T16">
            <v>15.419161676646707</v>
          </cell>
          <cell r="U16">
            <v>26</v>
          </cell>
          <cell r="V16">
            <v>28.6</v>
          </cell>
          <cell r="W16">
            <v>26</v>
          </cell>
          <cell r="X16">
            <v>41.2</v>
          </cell>
          <cell r="Y16">
            <v>43</v>
          </cell>
          <cell r="Z16" t="str">
            <v>нужно увеличить продажи</v>
          </cell>
          <cell r="AA16">
            <v>75</v>
          </cell>
          <cell r="AB16">
            <v>2.25</v>
          </cell>
        </row>
        <row r="17">
          <cell r="I17">
            <v>1010030636</v>
          </cell>
          <cell r="K17">
            <v>9</v>
          </cell>
          <cell r="O17">
            <v>1.8</v>
          </cell>
          <cell r="S17">
            <v>668.88888888888891</v>
          </cell>
          <cell r="T17">
            <v>668.88888888888891</v>
          </cell>
          <cell r="U17">
            <v>10.4</v>
          </cell>
          <cell r="V17">
            <v>3</v>
          </cell>
          <cell r="W17">
            <v>7.2</v>
          </cell>
          <cell r="X17">
            <v>-12.2</v>
          </cell>
          <cell r="Y17">
            <v>8.1999999999999993</v>
          </cell>
          <cell r="Z17" t="str">
            <v>нужно увеличить продажи!!! / на вывод / СРОКИ (17,03,25)</v>
          </cell>
          <cell r="AA17">
            <v>0</v>
          </cell>
          <cell r="AB17">
            <v>2.2400000000000002</v>
          </cell>
        </row>
        <row r="18">
          <cell r="I18">
            <v>1010030879</v>
          </cell>
          <cell r="K18">
            <v>21</v>
          </cell>
          <cell r="O18">
            <v>4.2</v>
          </cell>
          <cell r="S18">
            <v>182.61904761904762</v>
          </cell>
          <cell r="T18">
            <v>182.61904761904762</v>
          </cell>
          <cell r="U18">
            <v>6</v>
          </cell>
          <cell r="V18">
            <v>5.6</v>
          </cell>
          <cell r="W18">
            <v>9.4</v>
          </cell>
          <cell r="X18">
            <v>4.2</v>
          </cell>
          <cell r="Y18">
            <v>14</v>
          </cell>
          <cell r="Z18" t="str">
            <v>нужно увеличить продажи!!! / СРОКИ (09,03,25; 13,03,25)</v>
          </cell>
          <cell r="AA18">
            <v>0</v>
          </cell>
          <cell r="AB18">
            <v>1.7999999999999998</v>
          </cell>
        </row>
        <row r="19">
          <cell r="I19">
            <v>1010023983</v>
          </cell>
          <cell r="K19">
            <v>84</v>
          </cell>
          <cell r="O19">
            <v>16.8</v>
          </cell>
          <cell r="P19">
            <v>250</v>
          </cell>
          <cell r="S19">
            <v>22.738095238095237</v>
          </cell>
          <cell r="T19">
            <v>7.8571428571428568</v>
          </cell>
          <cell r="U19">
            <v>16</v>
          </cell>
          <cell r="V19">
            <v>10.8</v>
          </cell>
          <cell r="W19">
            <v>21.2</v>
          </cell>
          <cell r="X19">
            <v>7</v>
          </cell>
          <cell r="Y19">
            <v>18</v>
          </cell>
          <cell r="AA19">
            <v>75</v>
          </cell>
          <cell r="AB19">
            <v>2.4</v>
          </cell>
        </row>
        <row r="20">
          <cell r="I20">
            <v>1010025585</v>
          </cell>
          <cell r="K20">
            <v>296</v>
          </cell>
          <cell r="O20">
            <v>59.2</v>
          </cell>
          <cell r="P20">
            <v>200</v>
          </cell>
          <cell r="S20">
            <v>20.777027027027025</v>
          </cell>
          <cell r="T20">
            <v>17.398648648648649</v>
          </cell>
          <cell r="U20">
            <v>70.8</v>
          </cell>
          <cell r="V20">
            <v>62.8</v>
          </cell>
          <cell r="W20">
            <v>37.799999999999997</v>
          </cell>
          <cell r="X20">
            <v>99.8</v>
          </cell>
          <cell r="Y20">
            <v>74.599999999999994</v>
          </cell>
          <cell r="AA20">
            <v>40</v>
          </cell>
          <cell r="AB20">
            <v>2</v>
          </cell>
        </row>
        <row r="21">
          <cell r="I21">
            <v>1010029655</v>
          </cell>
          <cell r="K21">
            <v>139</v>
          </cell>
          <cell r="O21">
            <v>27.8</v>
          </cell>
          <cell r="S21">
            <v>46.798561151079134</v>
          </cell>
          <cell r="T21">
            <v>46.798561151079134</v>
          </cell>
          <cell r="U21">
            <v>29</v>
          </cell>
          <cell r="V21">
            <v>29.4</v>
          </cell>
          <cell r="W21">
            <v>31.8</v>
          </cell>
          <cell r="X21">
            <v>33.4</v>
          </cell>
          <cell r="Y21">
            <v>44.2</v>
          </cell>
          <cell r="Z21" t="str">
            <v>нужно увеличить продажи!!!</v>
          </cell>
          <cell r="AA21">
            <v>0</v>
          </cell>
          <cell r="AB21">
            <v>1.98</v>
          </cell>
        </row>
        <row r="22">
          <cell r="I22">
            <v>1010022952</v>
          </cell>
          <cell r="K22">
            <v>97</v>
          </cell>
          <cell r="O22">
            <v>19.399999999999999</v>
          </cell>
          <cell r="S22">
            <v>50.154639175257735</v>
          </cell>
          <cell r="T22">
            <v>50.154639175257735</v>
          </cell>
          <cell r="U22">
            <v>17</v>
          </cell>
          <cell r="V22">
            <v>26.4</v>
          </cell>
          <cell r="W22">
            <v>17</v>
          </cell>
          <cell r="X22">
            <v>26.2</v>
          </cell>
          <cell r="Y22">
            <v>35</v>
          </cell>
          <cell r="Z22" t="str">
            <v>нужно увеличить продажи!!!</v>
          </cell>
          <cell r="AA22">
            <v>0</v>
          </cell>
          <cell r="AB22">
            <v>2.25</v>
          </cell>
        </row>
        <row r="23">
          <cell r="I23">
            <v>1010023830</v>
          </cell>
          <cell r="K23">
            <v>268</v>
          </cell>
          <cell r="O23">
            <v>53.6</v>
          </cell>
          <cell r="S23">
            <v>28.32089552238806</v>
          </cell>
          <cell r="T23">
            <v>28.32089552238806</v>
          </cell>
          <cell r="U23">
            <v>63.6</v>
          </cell>
          <cell r="V23">
            <v>34.200000000000003</v>
          </cell>
          <cell r="W23">
            <v>23</v>
          </cell>
          <cell r="X23">
            <v>25</v>
          </cell>
          <cell r="Y23">
            <v>37.200000000000003</v>
          </cell>
          <cell r="Z23" t="str">
            <v>нужно увеличить продажи!!!</v>
          </cell>
          <cell r="AA23">
            <v>0</v>
          </cell>
          <cell r="AB23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9" sqref="U2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7" width="7" customWidth="1"/>
    <col min="18" max="18" width="21" customWidth="1"/>
    <col min="19" max="20" width="5" customWidth="1"/>
    <col min="21" max="26" width="6" customWidth="1"/>
    <col min="27" max="27" width="50.5703125" customWidth="1"/>
    <col min="28" max="28" width="7" customWidth="1"/>
    <col min="29" max="29" width="8" style="9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5" t="s">
        <v>53</v>
      </c>
      <c r="AD3" s="15" t="s">
        <v>54</v>
      </c>
      <c r="AE3" s="16" t="s">
        <v>55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7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1629</v>
      </c>
      <c r="F5" s="4">
        <f>SUM(F6:F500)</f>
        <v>10639</v>
      </c>
      <c r="G5" s="7"/>
      <c r="H5" s="1"/>
      <c r="I5" s="1"/>
      <c r="J5" s="4">
        <f t="shared" ref="J5:Q5" si="0">SUM(J6:J500)</f>
        <v>0</v>
      </c>
      <c r="K5" s="4">
        <f t="shared" si="0"/>
        <v>1629</v>
      </c>
      <c r="L5" s="4">
        <f t="shared" si="0"/>
        <v>0</v>
      </c>
      <c r="M5" s="4">
        <f t="shared" si="0"/>
        <v>0</v>
      </c>
      <c r="N5" s="4">
        <f t="shared" si="0"/>
        <v>1800</v>
      </c>
      <c r="O5" s="4">
        <f t="shared" si="0"/>
        <v>325.8</v>
      </c>
      <c r="P5" s="4">
        <f t="shared" si="0"/>
        <v>193</v>
      </c>
      <c r="Q5" s="4">
        <f t="shared" si="0"/>
        <v>0</v>
      </c>
      <c r="R5" s="1"/>
      <c r="S5" s="1"/>
      <c r="T5" s="1"/>
      <c r="U5" s="4">
        <f t="shared" ref="U5:Z5" si="1">SUM(U6:U500)</f>
        <v>441.40000000000003</v>
      </c>
      <c r="V5" s="4">
        <f t="shared" si="1"/>
        <v>495.40000000000003</v>
      </c>
      <c r="W5" s="4">
        <f t="shared" si="1"/>
        <v>463.2</v>
      </c>
      <c r="X5" s="4">
        <f t="shared" si="1"/>
        <v>375.40000000000003</v>
      </c>
      <c r="Y5" s="4">
        <f t="shared" si="1"/>
        <v>532.19999999999993</v>
      </c>
      <c r="Z5" s="4">
        <f t="shared" si="1"/>
        <v>686.4</v>
      </c>
      <c r="AA5" s="1"/>
      <c r="AB5" s="4">
        <f>SUM(AB6:AB500)</f>
        <v>72.375</v>
      </c>
      <c r="AC5" s="7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972</v>
      </c>
      <c r="D6" s="1"/>
      <c r="E6" s="1">
        <v>360</v>
      </c>
      <c r="F6" s="1">
        <v>603</v>
      </c>
      <c r="G6" s="7">
        <v>0.3</v>
      </c>
      <c r="H6" s="1">
        <v>120</v>
      </c>
      <c r="I6" s="1">
        <v>1010028068</v>
      </c>
      <c r="J6" s="1"/>
      <c r="K6" s="1">
        <f t="shared" ref="K6:K23" si="2">E6-J6</f>
        <v>360</v>
      </c>
      <c r="L6" s="1"/>
      <c r="M6" s="1"/>
      <c r="N6" s="1">
        <v>900</v>
      </c>
      <c r="O6" s="1">
        <f>E6/5</f>
        <v>72</v>
      </c>
      <c r="P6" s="5"/>
      <c r="Q6" s="5"/>
      <c r="R6" s="1"/>
      <c r="S6" s="1">
        <f>(F6+N6+P6)/O6</f>
        <v>20.875</v>
      </c>
      <c r="T6" s="1">
        <f>(F6+N6)/O6</f>
        <v>20.875</v>
      </c>
      <c r="U6" s="1">
        <v>89.4</v>
      </c>
      <c r="V6" s="1">
        <v>107.8</v>
      </c>
      <c r="W6" s="1">
        <v>78.8</v>
      </c>
      <c r="X6" s="1">
        <v>56</v>
      </c>
      <c r="Y6" s="1">
        <v>83.4</v>
      </c>
      <c r="Z6" s="1">
        <v>74.8</v>
      </c>
      <c r="AA6" s="1"/>
      <c r="AB6" s="1">
        <f t="shared" ref="AB6:AB23" si="3">G6*P6</f>
        <v>0</v>
      </c>
      <c r="AC6" s="7">
        <f>VLOOKUP(I6,[1]Sheet!$I:$AB,20,0)</f>
        <v>2.4</v>
      </c>
      <c r="AD6" s="1">
        <f>MROUND(P6*G6,AC6)/AC6</f>
        <v>0</v>
      </c>
      <c r="AE6" s="1">
        <f>AD6*AC6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504</v>
      </c>
      <c r="D7" s="1"/>
      <c r="E7" s="1">
        <v>77</v>
      </c>
      <c r="F7" s="1">
        <v>415</v>
      </c>
      <c r="G7" s="7">
        <v>0.4</v>
      </c>
      <c r="H7" s="1">
        <v>75</v>
      </c>
      <c r="I7" s="1">
        <v>1010016111</v>
      </c>
      <c r="J7" s="1"/>
      <c r="K7" s="1">
        <f t="shared" si="2"/>
        <v>77</v>
      </c>
      <c r="L7" s="1"/>
      <c r="M7" s="1"/>
      <c r="N7" s="1"/>
      <c r="O7" s="1">
        <f t="shared" ref="O7:O23" si="4">E7/5</f>
        <v>15.4</v>
      </c>
      <c r="P7" s="5"/>
      <c r="Q7" s="5"/>
      <c r="R7" s="1"/>
      <c r="S7" s="1">
        <f t="shared" ref="S7:S23" si="5">(F7+N7+P7)/O7</f>
        <v>26.948051948051948</v>
      </c>
      <c r="T7" s="1">
        <f t="shared" ref="T7:T23" si="6">(F7+N7)/O7</f>
        <v>26.948051948051948</v>
      </c>
      <c r="U7" s="1">
        <v>11.6</v>
      </c>
      <c r="V7" s="1">
        <v>13.4</v>
      </c>
      <c r="W7" s="1">
        <v>8.1999999999999993</v>
      </c>
      <c r="X7" s="1">
        <v>5.4</v>
      </c>
      <c r="Y7" s="1">
        <v>27.4</v>
      </c>
      <c r="Z7" s="1">
        <v>31.8</v>
      </c>
      <c r="AA7" s="13" t="s">
        <v>33</v>
      </c>
      <c r="AB7" s="1">
        <f t="shared" si="3"/>
        <v>0</v>
      </c>
      <c r="AC7" s="7">
        <f>VLOOKUP(I7,[1]Sheet!$I:$AB,20,0)</f>
        <v>2.4</v>
      </c>
      <c r="AD7" s="1">
        <f t="shared" ref="AD7:AD23" si="7">MROUND(P7*G7,AC7)/AC7</f>
        <v>0</v>
      </c>
      <c r="AE7" s="1">
        <f t="shared" ref="AE7:AE23" si="8">AD7*AC7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331</v>
      </c>
      <c r="D8" s="1"/>
      <c r="E8" s="1">
        <v>51</v>
      </c>
      <c r="F8" s="1">
        <v>272</v>
      </c>
      <c r="G8" s="7">
        <v>0.47</v>
      </c>
      <c r="H8" s="1">
        <v>75</v>
      </c>
      <c r="I8" s="1">
        <v>1010015954</v>
      </c>
      <c r="J8" s="1"/>
      <c r="K8" s="1">
        <f t="shared" si="2"/>
        <v>51</v>
      </c>
      <c r="L8" s="1"/>
      <c r="M8" s="1"/>
      <c r="N8" s="1"/>
      <c r="O8" s="1">
        <f t="shared" si="4"/>
        <v>10.199999999999999</v>
      </c>
      <c r="P8" s="5"/>
      <c r="Q8" s="5"/>
      <c r="R8" s="1"/>
      <c r="S8" s="1">
        <f t="shared" si="5"/>
        <v>26.666666666666668</v>
      </c>
      <c r="T8" s="1">
        <f t="shared" si="6"/>
        <v>26.666666666666668</v>
      </c>
      <c r="U8" s="1">
        <v>8.4</v>
      </c>
      <c r="V8" s="1">
        <v>16.600000000000001</v>
      </c>
      <c r="W8" s="1">
        <v>13.2</v>
      </c>
      <c r="X8" s="1">
        <v>10.8</v>
      </c>
      <c r="Y8" s="1">
        <v>11.2</v>
      </c>
      <c r="Z8" s="1">
        <v>32.200000000000003</v>
      </c>
      <c r="AA8" s="13" t="s">
        <v>33</v>
      </c>
      <c r="AB8" s="1">
        <f t="shared" si="3"/>
        <v>0</v>
      </c>
      <c r="AC8" s="7">
        <f>VLOOKUP(I8,[1]Sheet!$I:$AB,20,0)</f>
        <v>2.82</v>
      </c>
      <c r="AD8" s="1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31</v>
      </c>
      <c r="C9" s="1">
        <v>154</v>
      </c>
      <c r="D9" s="1"/>
      <c r="E9" s="1">
        <v>32</v>
      </c>
      <c r="F9" s="1">
        <v>121</v>
      </c>
      <c r="G9" s="7">
        <v>0.47</v>
      </c>
      <c r="H9" s="1">
        <v>75</v>
      </c>
      <c r="I9" s="1">
        <v>1010016092</v>
      </c>
      <c r="J9" s="1"/>
      <c r="K9" s="1">
        <f t="shared" si="2"/>
        <v>32</v>
      </c>
      <c r="L9" s="1"/>
      <c r="M9" s="1"/>
      <c r="N9" s="1">
        <v>50</v>
      </c>
      <c r="O9" s="1">
        <f t="shared" si="4"/>
        <v>6.4</v>
      </c>
      <c r="P9" s="5"/>
      <c r="Q9" s="5"/>
      <c r="R9" s="1"/>
      <c r="S9" s="1">
        <f t="shared" si="5"/>
        <v>26.71875</v>
      </c>
      <c r="T9" s="1">
        <f t="shared" si="6"/>
        <v>26.71875</v>
      </c>
      <c r="U9" s="1">
        <v>9.1999999999999993</v>
      </c>
      <c r="V9" s="1">
        <v>9.4</v>
      </c>
      <c r="W9" s="1">
        <v>10.6</v>
      </c>
      <c r="X9" s="1">
        <v>4.8</v>
      </c>
      <c r="Y9" s="1">
        <v>14</v>
      </c>
      <c r="Z9" s="1">
        <v>19.8</v>
      </c>
      <c r="AA9" s="1"/>
      <c r="AB9" s="1">
        <f t="shared" si="3"/>
        <v>0</v>
      </c>
      <c r="AC9" s="7">
        <f>VLOOKUP(I9,[1]Sheet!$I:$AB,20,0)</f>
        <v>2.82</v>
      </c>
      <c r="AD9" s="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31</v>
      </c>
      <c r="C10" s="1">
        <v>276</v>
      </c>
      <c r="D10" s="1"/>
      <c r="E10" s="1">
        <v>42</v>
      </c>
      <c r="F10" s="1">
        <v>234</v>
      </c>
      <c r="G10" s="7">
        <v>0.47</v>
      </c>
      <c r="H10" s="1">
        <v>75</v>
      </c>
      <c r="I10" s="1">
        <v>1010015952</v>
      </c>
      <c r="J10" s="1"/>
      <c r="K10" s="1">
        <f t="shared" si="2"/>
        <v>42</v>
      </c>
      <c r="L10" s="1"/>
      <c r="M10" s="1"/>
      <c r="N10" s="1"/>
      <c r="O10" s="1">
        <f t="shared" si="4"/>
        <v>8.4</v>
      </c>
      <c r="P10" s="5"/>
      <c r="Q10" s="5"/>
      <c r="R10" s="1"/>
      <c r="S10" s="1">
        <f t="shared" si="5"/>
        <v>27.857142857142858</v>
      </c>
      <c r="T10" s="1">
        <f t="shared" si="6"/>
        <v>27.857142857142858</v>
      </c>
      <c r="U10" s="1">
        <v>9.4</v>
      </c>
      <c r="V10" s="1">
        <v>11.6</v>
      </c>
      <c r="W10" s="1">
        <v>11.6</v>
      </c>
      <c r="X10" s="1">
        <v>9.4</v>
      </c>
      <c r="Y10" s="1">
        <v>7.4</v>
      </c>
      <c r="Z10" s="1">
        <v>25.2</v>
      </c>
      <c r="AA10" s="13" t="s">
        <v>33</v>
      </c>
      <c r="AB10" s="1">
        <f t="shared" si="3"/>
        <v>0</v>
      </c>
      <c r="AC10" s="7">
        <f>VLOOKUP(I10,[1]Sheet!$I:$AB,20,0)</f>
        <v>2.82</v>
      </c>
      <c r="AD10" s="1">
        <f t="shared" si="7"/>
        <v>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37</v>
      </c>
      <c r="B11" s="10" t="s">
        <v>31</v>
      </c>
      <c r="C11" s="10"/>
      <c r="D11" s="10"/>
      <c r="E11" s="10"/>
      <c r="F11" s="10"/>
      <c r="G11" s="11">
        <v>0</v>
      </c>
      <c r="H11" s="10">
        <v>75</v>
      </c>
      <c r="I11" s="10">
        <v>1010017107</v>
      </c>
      <c r="J11" s="10"/>
      <c r="K11" s="10">
        <f t="shared" si="2"/>
        <v>0</v>
      </c>
      <c r="L11" s="10"/>
      <c r="M11" s="10"/>
      <c r="N11" s="10"/>
      <c r="O11" s="10">
        <f t="shared" si="4"/>
        <v>0</v>
      </c>
      <c r="P11" s="12"/>
      <c r="Q11" s="12"/>
      <c r="R11" s="10"/>
      <c r="S11" s="10" t="e">
        <f t="shared" si="5"/>
        <v>#DIV/0!</v>
      </c>
      <c r="T11" s="10" t="e">
        <f t="shared" si="6"/>
        <v>#DIV/0!</v>
      </c>
      <c r="U11" s="10">
        <v>-0.2</v>
      </c>
      <c r="V11" s="10">
        <v>-25.2</v>
      </c>
      <c r="W11" s="10">
        <v>0</v>
      </c>
      <c r="X11" s="10">
        <v>0</v>
      </c>
      <c r="Y11" s="10">
        <v>0</v>
      </c>
      <c r="Z11" s="10">
        <v>0</v>
      </c>
      <c r="AA11" s="10" t="s">
        <v>38</v>
      </c>
      <c r="AB11" s="10">
        <f t="shared" si="3"/>
        <v>0</v>
      </c>
      <c r="AC11" s="7">
        <f>VLOOKUP(I11,[1]Sheet!$I:$AB,20,0)</f>
        <v>2.4</v>
      </c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507</v>
      </c>
      <c r="D12" s="1"/>
      <c r="E12" s="1">
        <v>179</v>
      </c>
      <c r="F12" s="1">
        <v>323</v>
      </c>
      <c r="G12" s="7">
        <v>0.375</v>
      </c>
      <c r="H12" s="1">
        <v>55</v>
      </c>
      <c r="I12" s="1">
        <v>1010023348</v>
      </c>
      <c r="J12" s="1"/>
      <c r="K12" s="1">
        <f t="shared" si="2"/>
        <v>179</v>
      </c>
      <c r="L12" s="1"/>
      <c r="M12" s="1"/>
      <c r="N12" s="1">
        <v>200</v>
      </c>
      <c r="O12" s="1">
        <f t="shared" si="4"/>
        <v>35.799999999999997</v>
      </c>
      <c r="P12" s="5">
        <f t="shared" ref="P12" si="9">20*O12-N12-F12</f>
        <v>193</v>
      </c>
      <c r="Q12" s="5"/>
      <c r="R12" s="1"/>
      <c r="S12" s="1">
        <f t="shared" si="5"/>
        <v>20</v>
      </c>
      <c r="T12" s="1">
        <f t="shared" si="6"/>
        <v>14.608938547486035</v>
      </c>
      <c r="U12" s="1">
        <v>35.200000000000003</v>
      </c>
      <c r="V12" s="1">
        <v>43</v>
      </c>
      <c r="W12" s="1">
        <v>55.8</v>
      </c>
      <c r="X12" s="1">
        <v>43.2</v>
      </c>
      <c r="Y12" s="1">
        <v>62.6</v>
      </c>
      <c r="Z12" s="1">
        <v>70.2</v>
      </c>
      <c r="AA12" s="1"/>
      <c r="AB12" s="1">
        <f t="shared" si="3"/>
        <v>72.375</v>
      </c>
      <c r="AC12" s="7">
        <f>VLOOKUP(I12,[1]Sheet!$I:$AB,20,0)</f>
        <v>2.25</v>
      </c>
      <c r="AD12" s="1">
        <f t="shared" si="7"/>
        <v>32</v>
      </c>
      <c r="AE12" s="1">
        <f t="shared" si="8"/>
        <v>72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31</v>
      </c>
      <c r="C13" s="1">
        <v>825</v>
      </c>
      <c r="D13" s="1"/>
      <c r="E13" s="1">
        <v>62</v>
      </c>
      <c r="F13" s="1">
        <v>747</v>
      </c>
      <c r="G13" s="7">
        <v>0.375</v>
      </c>
      <c r="H13" s="1">
        <v>55</v>
      </c>
      <c r="I13" s="1">
        <v>1010022954</v>
      </c>
      <c r="J13" s="1"/>
      <c r="K13" s="1">
        <f t="shared" si="2"/>
        <v>62</v>
      </c>
      <c r="L13" s="1"/>
      <c r="M13" s="1"/>
      <c r="N13" s="1"/>
      <c r="O13" s="1">
        <f t="shared" si="4"/>
        <v>12.4</v>
      </c>
      <c r="P13" s="5"/>
      <c r="Q13" s="5"/>
      <c r="R13" s="1"/>
      <c r="S13" s="1">
        <f t="shared" si="5"/>
        <v>60.241935483870968</v>
      </c>
      <c r="T13" s="1">
        <f t="shared" si="6"/>
        <v>60.241935483870968</v>
      </c>
      <c r="U13" s="1">
        <v>34</v>
      </c>
      <c r="V13" s="1">
        <v>36</v>
      </c>
      <c r="W13" s="1">
        <v>44.6</v>
      </c>
      <c r="X13" s="1">
        <v>36</v>
      </c>
      <c r="Y13" s="1">
        <v>48.2</v>
      </c>
      <c r="Z13" s="1">
        <v>73.400000000000006</v>
      </c>
      <c r="AA13" s="13" t="s">
        <v>33</v>
      </c>
      <c r="AB13" s="1">
        <f t="shared" si="3"/>
        <v>0</v>
      </c>
      <c r="AC13" s="7">
        <f>VLOOKUP(I13,[1]Sheet!$I:$AB,20,0)</f>
        <v>2.25</v>
      </c>
      <c r="AD13" s="1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1164</v>
      </c>
      <c r="D14" s="1"/>
      <c r="E14" s="1">
        <v>46</v>
      </c>
      <c r="F14" s="1">
        <v>1107</v>
      </c>
      <c r="G14" s="7">
        <v>0.375</v>
      </c>
      <c r="H14" s="1">
        <v>55</v>
      </c>
      <c r="I14" s="1">
        <v>1010016034</v>
      </c>
      <c r="J14" s="1"/>
      <c r="K14" s="1">
        <f t="shared" si="2"/>
        <v>46</v>
      </c>
      <c r="L14" s="1"/>
      <c r="M14" s="1"/>
      <c r="N14" s="1"/>
      <c r="O14" s="1">
        <f t="shared" si="4"/>
        <v>9.1999999999999993</v>
      </c>
      <c r="P14" s="5"/>
      <c r="Q14" s="5"/>
      <c r="R14" s="1"/>
      <c r="S14" s="1">
        <f t="shared" si="5"/>
        <v>120.32608695652175</v>
      </c>
      <c r="T14" s="1">
        <f t="shared" si="6"/>
        <v>120.32608695652175</v>
      </c>
      <c r="U14" s="1">
        <v>13.4</v>
      </c>
      <c r="V14" s="1">
        <v>24</v>
      </c>
      <c r="W14" s="1">
        <v>26.8</v>
      </c>
      <c r="X14" s="1">
        <v>23.8</v>
      </c>
      <c r="Y14" s="1">
        <v>33</v>
      </c>
      <c r="Z14" s="1">
        <v>53.4</v>
      </c>
      <c r="AA14" s="13" t="s">
        <v>33</v>
      </c>
      <c r="AB14" s="1">
        <f t="shared" si="3"/>
        <v>0</v>
      </c>
      <c r="AC14" s="7">
        <f>VLOOKUP(I14,[1]Sheet!$I:$AB,20,0)</f>
        <v>2.25</v>
      </c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31</v>
      </c>
      <c r="C15" s="1">
        <v>332</v>
      </c>
      <c r="D15" s="1"/>
      <c r="E15" s="1">
        <v>39</v>
      </c>
      <c r="F15" s="1">
        <v>283</v>
      </c>
      <c r="G15" s="7">
        <v>0.43</v>
      </c>
      <c r="H15" s="1">
        <v>55</v>
      </c>
      <c r="I15" s="1">
        <v>1010016024</v>
      </c>
      <c r="J15" s="1"/>
      <c r="K15" s="1">
        <f t="shared" si="2"/>
        <v>39</v>
      </c>
      <c r="L15" s="1"/>
      <c r="M15" s="1"/>
      <c r="N15" s="1"/>
      <c r="O15" s="1">
        <f t="shared" si="4"/>
        <v>7.8</v>
      </c>
      <c r="P15" s="5"/>
      <c r="Q15" s="5"/>
      <c r="R15" s="1"/>
      <c r="S15" s="1">
        <f t="shared" si="5"/>
        <v>36.282051282051285</v>
      </c>
      <c r="T15" s="1">
        <f t="shared" si="6"/>
        <v>36.282051282051285</v>
      </c>
      <c r="U15" s="1">
        <v>14.8</v>
      </c>
      <c r="V15" s="1">
        <v>20</v>
      </c>
      <c r="W15" s="1">
        <v>12.8</v>
      </c>
      <c r="X15" s="1">
        <v>12.6</v>
      </c>
      <c r="Y15" s="1">
        <v>20.399999999999999</v>
      </c>
      <c r="Z15" s="1">
        <v>31.4</v>
      </c>
      <c r="AA15" s="13" t="s">
        <v>33</v>
      </c>
      <c r="AB15" s="1">
        <f t="shared" si="3"/>
        <v>0</v>
      </c>
      <c r="AC15" s="7">
        <f>VLOOKUP(I15,[1]Sheet!$I:$AB,20,0)</f>
        <v>2.58</v>
      </c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31</v>
      </c>
      <c r="C16" s="1">
        <v>515</v>
      </c>
      <c r="D16" s="1"/>
      <c r="E16" s="1">
        <v>66</v>
      </c>
      <c r="F16" s="1">
        <v>437</v>
      </c>
      <c r="G16" s="7">
        <v>0.375</v>
      </c>
      <c r="H16" s="1">
        <v>55</v>
      </c>
      <c r="I16" s="1">
        <v>1010023122</v>
      </c>
      <c r="J16" s="1"/>
      <c r="K16" s="1">
        <f t="shared" si="2"/>
        <v>66</v>
      </c>
      <c r="L16" s="1"/>
      <c r="M16" s="1"/>
      <c r="N16" s="1">
        <v>200</v>
      </c>
      <c r="O16" s="1">
        <f t="shared" si="4"/>
        <v>13.2</v>
      </c>
      <c r="P16" s="5"/>
      <c r="Q16" s="5"/>
      <c r="R16" s="1"/>
      <c r="S16" s="1">
        <f t="shared" si="5"/>
        <v>48.257575757575758</v>
      </c>
      <c r="T16" s="1">
        <f t="shared" si="6"/>
        <v>48.257575757575758</v>
      </c>
      <c r="U16" s="1">
        <v>33.4</v>
      </c>
      <c r="V16" s="1">
        <v>26</v>
      </c>
      <c r="W16" s="1">
        <v>28.6</v>
      </c>
      <c r="X16" s="1">
        <v>26</v>
      </c>
      <c r="Y16" s="1">
        <v>41.2</v>
      </c>
      <c r="Z16" s="1">
        <v>43</v>
      </c>
      <c r="AA16" s="13" t="s">
        <v>33</v>
      </c>
      <c r="AB16" s="1">
        <f t="shared" si="3"/>
        <v>0</v>
      </c>
      <c r="AC16" s="7">
        <f>VLOOKUP(I16,[1]Sheet!$I:$AB,20,0)</f>
        <v>2.25</v>
      </c>
      <c r="AD16" s="1">
        <f t="shared" si="7"/>
        <v>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31</v>
      </c>
      <c r="C17" s="1">
        <v>1204</v>
      </c>
      <c r="D17" s="1"/>
      <c r="E17" s="1">
        <v>12</v>
      </c>
      <c r="F17" s="1">
        <v>1153</v>
      </c>
      <c r="G17" s="7">
        <v>0.28000000000000003</v>
      </c>
      <c r="H17" s="1">
        <v>120</v>
      </c>
      <c r="I17" s="1">
        <v>1010030636</v>
      </c>
      <c r="J17" s="1"/>
      <c r="K17" s="1">
        <f t="shared" si="2"/>
        <v>12</v>
      </c>
      <c r="L17" s="1"/>
      <c r="M17" s="1"/>
      <c r="N17" s="1"/>
      <c r="O17" s="1">
        <f t="shared" si="4"/>
        <v>2.4</v>
      </c>
      <c r="P17" s="5"/>
      <c r="Q17" s="5"/>
      <c r="R17" s="1"/>
      <c r="S17" s="1">
        <f t="shared" si="5"/>
        <v>480.41666666666669</v>
      </c>
      <c r="T17" s="1">
        <f t="shared" si="6"/>
        <v>480.41666666666669</v>
      </c>
      <c r="U17" s="1">
        <v>1.8</v>
      </c>
      <c r="V17" s="1">
        <v>10.4</v>
      </c>
      <c r="W17" s="1">
        <v>3</v>
      </c>
      <c r="X17" s="1">
        <v>7.2</v>
      </c>
      <c r="Y17" s="1">
        <v>-12.2</v>
      </c>
      <c r="Z17" s="1">
        <v>8.1999999999999993</v>
      </c>
      <c r="AA17" s="14" t="s">
        <v>51</v>
      </c>
      <c r="AB17" s="1">
        <f t="shared" si="3"/>
        <v>0</v>
      </c>
      <c r="AC17" s="7">
        <f>VLOOKUP(I17,[1]Sheet!$I:$AB,20,0)</f>
        <v>2.2400000000000002</v>
      </c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31</v>
      </c>
      <c r="C18" s="1">
        <v>767</v>
      </c>
      <c r="D18" s="1">
        <v>2</v>
      </c>
      <c r="E18" s="1"/>
      <c r="F18" s="1">
        <v>729</v>
      </c>
      <c r="G18" s="7">
        <v>0.3</v>
      </c>
      <c r="H18" s="1">
        <v>120</v>
      </c>
      <c r="I18" s="1">
        <v>1010030879</v>
      </c>
      <c r="J18" s="1"/>
      <c r="K18" s="1">
        <f t="shared" si="2"/>
        <v>0</v>
      </c>
      <c r="L18" s="1"/>
      <c r="M18" s="1"/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4.2</v>
      </c>
      <c r="V18" s="1">
        <v>6</v>
      </c>
      <c r="W18" s="1">
        <v>5.6</v>
      </c>
      <c r="X18" s="1">
        <v>9.4</v>
      </c>
      <c r="Y18" s="1">
        <v>4.2</v>
      </c>
      <c r="Z18" s="1">
        <v>14</v>
      </c>
      <c r="AA18" s="14" t="s">
        <v>52</v>
      </c>
      <c r="AB18" s="1">
        <f t="shared" si="3"/>
        <v>0</v>
      </c>
      <c r="AC18" s="7">
        <f>VLOOKUP(I18,[1]Sheet!$I:$AB,20,0)</f>
        <v>1.7999999999999998</v>
      </c>
      <c r="AD18" s="1">
        <f t="shared" si="7"/>
        <v>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31</v>
      </c>
      <c r="C19" s="1">
        <v>132</v>
      </c>
      <c r="D19" s="1"/>
      <c r="E19" s="1">
        <v>60</v>
      </c>
      <c r="F19" s="1">
        <v>52</v>
      </c>
      <c r="G19" s="7">
        <v>0.3</v>
      </c>
      <c r="H19" s="1">
        <v>150</v>
      </c>
      <c r="I19" s="1">
        <v>1010023983</v>
      </c>
      <c r="J19" s="1"/>
      <c r="K19" s="1">
        <f t="shared" si="2"/>
        <v>60</v>
      </c>
      <c r="L19" s="1"/>
      <c r="M19" s="1"/>
      <c r="N19" s="1">
        <v>250</v>
      </c>
      <c r="O19" s="1">
        <f t="shared" si="4"/>
        <v>12</v>
      </c>
      <c r="P19" s="5"/>
      <c r="Q19" s="5"/>
      <c r="R19" s="1"/>
      <c r="S19" s="1">
        <f t="shared" si="5"/>
        <v>25.166666666666668</v>
      </c>
      <c r="T19" s="1">
        <f t="shared" si="6"/>
        <v>25.166666666666668</v>
      </c>
      <c r="U19" s="1">
        <v>16.8</v>
      </c>
      <c r="V19" s="1">
        <v>16</v>
      </c>
      <c r="W19" s="1">
        <v>10.8</v>
      </c>
      <c r="X19" s="1">
        <v>21.2</v>
      </c>
      <c r="Y19" s="1">
        <v>7</v>
      </c>
      <c r="Z19" s="1">
        <v>18</v>
      </c>
      <c r="AA19" s="1"/>
      <c r="AB19" s="1">
        <f t="shared" si="3"/>
        <v>0</v>
      </c>
      <c r="AC19" s="7">
        <f>VLOOKUP(I19,[1]Sheet!$I:$AB,20,0)</f>
        <v>2.4</v>
      </c>
      <c r="AD19" s="1">
        <f t="shared" si="7"/>
        <v>0</v>
      </c>
      <c r="AE19" s="1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31</v>
      </c>
      <c r="C20" s="1">
        <v>1030</v>
      </c>
      <c r="D20" s="1"/>
      <c r="E20" s="1">
        <v>245</v>
      </c>
      <c r="F20" s="1">
        <v>785</v>
      </c>
      <c r="G20" s="7">
        <v>0.2</v>
      </c>
      <c r="H20" s="1">
        <v>90</v>
      </c>
      <c r="I20" s="1">
        <v>1010025585</v>
      </c>
      <c r="J20" s="1"/>
      <c r="K20" s="1">
        <f t="shared" si="2"/>
        <v>245</v>
      </c>
      <c r="L20" s="1"/>
      <c r="M20" s="1"/>
      <c r="N20" s="1">
        <v>200</v>
      </c>
      <c r="O20" s="1">
        <f t="shared" si="4"/>
        <v>49</v>
      </c>
      <c r="P20" s="5"/>
      <c r="Q20" s="5"/>
      <c r="R20" s="1"/>
      <c r="S20" s="1">
        <f t="shared" si="5"/>
        <v>20.102040816326532</v>
      </c>
      <c r="T20" s="1">
        <f t="shared" si="6"/>
        <v>20.102040816326532</v>
      </c>
      <c r="U20" s="1">
        <v>59.2</v>
      </c>
      <c r="V20" s="1">
        <v>70.8</v>
      </c>
      <c r="W20" s="1">
        <v>62.8</v>
      </c>
      <c r="X20" s="1">
        <v>37.799999999999997</v>
      </c>
      <c r="Y20" s="1">
        <v>99.8</v>
      </c>
      <c r="Z20" s="1">
        <v>74.599999999999994</v>
      </c>
      <c r="AA20" s="1"/>
      <c r="AB20" s="1">
        <f t="shared" si="3"/>
        <v>0</v>
      </c>
      <c r="AC20" s="7">
        <f>VLOOKUP(I20,[1]Sheet!$I:$AB,20,0)</f>
        <v>2</v>
      </c>
      <c r="AD20" s="1">
        <f t="shared" si="7"/>
        <v>0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31</v>
      </c>
      <c r="C21" s="1">
        <v>1301</v>
      </c>
      <c r="D21" s="1"/>
      <c r="E21" s="1">
        <v>72</v>
      </c>
      <c r="F21" s="1">
        <v>1201</v>
      </c>
      <c r="G21" s="7">
        <v>0.33</v>
      </c>
      <c r="H21" s="1">
        <v>55</v>
      </c>
      <c r="I21" s="1">
        <v>1010029655</v>
      </c>
      <c r="J21" s="1"/>
      <c r="K21" s="1">
        <f t="shared" si="2"/>
        <v>72</v>
      </c>
      <c r="L21" s="1"/>
      <c r="M21" s="1"/>
      <c r="N21" s="1"/>
      <c r="O21" s="1">
        <f t="shared" si="4"/>
        <v>14.4</v>
      </c>
      <c r="P21" s="5"/>
      <c r="Q21" s="5"/>
      <c r="R21" s="1"/>
      <c r="S21" s="1">
        <f t="shared" si="5"/>
        <v>83.402777777777771</v>
      </c>
      <c r="T21" s="1">
        <f t="shared" si="6"/>
        <v>83.402777777777771</v>
      </c>
      <c r="U21" s="1">
        <v>27.8</v>
      </c>
      <c r="V21" s="1">
        <v>29</v>
      </c>
      <c r="W21" s="1">
        <v>29.4</v>
      </c>
      <c r="X21" s="1">
        <v>31.8</v>
      </c>
      <c r="Y21" s="1">
        <v>33.4</v>
      </c>
      <c r="Z21" s="1">
        <v>44.2</v>
      </c>
      <c r="AA21" s="13" t="s">
        <v>33</v>
      </c>
      <c r="AB21" s="1">
        <f t="shared" si="3"/>
        <v>0</v>
      </c>
      <c r="AC21" s="7">
        <f>VLOOKUP(I21,[1]Sheet!$I:$AB,20,0)</f>
        <v>1.98</v>
      </c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31</v>
      </c>
      <c r="C22" s="1">
        <v>973</v>
      </c>
      <c r="D22" s="1"/>
      <c r="E22" s="1">
        <v>15</v>
      </c>
      <c r="F22" s="1">
        <v>934</v>
      </c>
      <c r="G22" s="7">
        <v>0.375</v>
      </c>
      <c r="H22" s="1">
        <v>55</v>
      </c>
      <c r="I22" s="1">
        <v>1010022952</v>
      </c>
      <c r="J22" s="1"/>
      <c r="K22" s="1">
        <f t="shared" si="2"/>
        <v>15</v>
      </c>
      <c r="L22" s="1"/>
      <c r="M22" s="1"/>
      <c r="N22" s="1"/>
      <c r="O22" s="1">
        <f t="shared" si="4"/>
        <v>3</v>
      </c>
      <c r="P22" s="5"/>
      <c r="Q22" s="5"/>
      <c r="R22" s="1"/>
      <c r="S22" s="1">
        <f t="shared" si="5"/>
        <v>311.33333333333331</v>
      </c>
      <c r="T22" s="1">
        <f t="shared" si="6"/>
        <v>311.33333333333331</v>
      </c>
      <c r="U22" s="1">
        <v>19.399999999999999</v>
      </c>
      <c r="V22" s="1">
        <v>17</v>
      </c>
      <c r="W22" s="1">
        <v>26.4</v>
      </c>
      <c r="X22" s="1">
        <v>17</v>
      </c>
      <c r="Y22" s="1">
        <v>26.2</v>
      </c>
      <c r="Z22" s="1">
        <v>35</v>
      </c>
      <c r="AA22" s="13" t="s">
        <v>33</v>
      </c>
      <c r="AB22" s="1">
        <f t="shared" si="3"/>
        <v>0</v>
      </c>
      <c r="AC22" s="7">
        <f>VLOOKUP(I22,[1]Sheet!$I:$AB,20,0)</f>
        <v>2.25</v>
      </c>
      <c r="AD22" s="1">
        <f t="shared" si="7"/>
        <v>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31</v>
      </c>
      <c r="C23" s="1">
        <v>1518</v>
      </c>
      <c r="D23" s="1"/>
      <c r="E23" s="1">
        <v>271</v>
      </c>
      <c r="F23" s="1">
        <v>1243</v>
      </c>
      <c r="G23" s="7">
        <v>0.3</v>
      </c>
      <c r="H23" s="1">
        <v>150</v>
      </c>
      <c r="I23" s="1">
        <v>1010023830</v>
      </c>
      <c r="J23" s="1"/>
      <c r="K23" s="1">
        <f t="shared" si="2"/>
        <v>271</v>
      </c>
      <c r="L23" s="1"/>
      <c r="M23" s="1"/>
      <c r="N23" s="1"/>
      <c r="O23" s="1">
        <f t="shared" si="4"/>
        <v>54.2</v>
      </c>
      <c r="P23" s="5"/>
      <c r="Q23" s="5"/>
      <c r="R23" s="1"/>
      <c r="S23" s="1">
        <f t="shared" si="5"/>
        <v>22.933579335793358</v>
      </c>
      <c r="T23" s="1">
        <f t="shared" si="6"/>
        <v>22.933579335793358</v>
      </c>
      <c r="U23" s="1">
        <v>53.6</v>
      </c>
      <c r="V23" s="1">
        <v>63.6</v>
      </c>
      <c r="W23" s="1">
        <v>34.200000000000003</v>
      </c>
      <c r="X23" s="1">
        <v>23</v>
      </c>
      <c r="Y23" s="1">
        <v>25</v>
      </c>
      <c r="Z23" s="1">
        <v>37.200000000000003</v>
      </c>
      <c r="AA23" s="13" t="s">
        <v>33</v>
      </c>
      <c r="AB23" s="1">
        <f t="shared" si="3"/>
        <v>0</v>
      </c>
      <c r="AC23" s="7">
        <f>VLOOKUP(I23,[1]Sheet!$I:$AB,20,0)</f>
        <v>2.4</v>
      </c>
      <c r="AD23" s="1">
        <f t="shared" si="7"/>
        <v>0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7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7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7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7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7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7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7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7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7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7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7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7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7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7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7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7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7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7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7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7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7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7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7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7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7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7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7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7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7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7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7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7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7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7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7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7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7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7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7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7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7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7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7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7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7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7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7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7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7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7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7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7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7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7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7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7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7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23" xr:uid="{B13ED5F2-5B0A-450A-8C2B-11276CFDFC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2025-03-31T13:13:16Z</dcterms:created>
  <dcterms:modified xsi:type="dcterms:W3CDTF">2025-04-07T14:32:08Z</dcterms:modified>
</cp:coreProperties>
</file>