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4,25 Мираторг Ташкент\"/>
    </mc:Choice>
  </mc:AlternateContent>
  <xr:revisionPtr revIDLastSave="0" documentId="13_ncr:1_{FE006907-FC0A-457E-ABA2-79D342F0CF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S7" i="1" s="1"/>
  <c r="O8" i="1"/>
  <c r="P8" i="1" s="1"/>
  <c r="S8" i="1" s="1"/>
  <c r="O9" i="1"/>
  <c r="P9" i="1" s="1"/>
  <c r="S9" i="1" s="1"/>
  <c r="O10" i="1"/>
  <c r="P10" i="1" s="1"/>
  <c r="S10" i="1" s="1"/>
  <c r="O11" i="1"/>
  <c r="S11" i="1" s="1"/>
  <c r="O12" i="1"/>
  <c r="T12" i="1" s="1"/>
  <c r="O13" i="1"/>
  <c r="P13" i="1" s="1"/>
  <c r="S13" i="1" s="1"/>
  <c r="O14" i="1"/>
  <c r="T14" i="1" s="1"/>
  <c r="O15" i="1"/>
  <c r="P15" i="1" s="1"/>
  <c r="S15" i="1" s="1"/>
  <c r="O16" i="1"/>
  <c r="T16" i="1" s="1"/>
  <c r="O17" i="1"/>
  <c r="S17" i="1" s="1"/>
  <c r="O18" i="1"/>
  <c r="T18" i="1" s="1"/>
  <c r="O19" i="1"/>
  <c r="S19" i="1" s="1"/>
  <c r="O20" i="1"/>
  <c r="T20" i="1" s="1"/>
  <c r="O21" i="1"/>
  <c r="S21" i="1" s="1"/>
  <c r="O22" i="1"/>
  <c r="T22" i="1" s="1"/>
  <c r="O23" i="1"/>
  <c r="S23" i="1" s="1"/>
  <c r="O6" i="1"/>
  <c r="P6" i="1" s="1"/>
  <c r="S16" i="1" l="1"/>
  <c r="S6" i="1"/>
  <c r="S12" i="1"/>
  <c r="P20" i="1"/>
  <c r="S20" i="1" s="1"/>
  <c r="T6" i="1"/>
  <c r="S14" i="1"/>
  <c r="S18" i="1"/>
  <c r="S22" i="1"/>
  <c r="T23" i="1"/>
  <c r="T21" i="1"/>
  <c r="T19" i="1"/>
  <c r="T17" i="1"/>
  <c r="T15" i="1"/>
  <c r="T13" i="1"/>
  <c r="T11" i="1"/>
  <c r="T9" i="1"/>
  <c r="T7" i="1"/>
  <c r="T10" i="1"/>
  <c r="T8" i="1"/>
  <c r="AC23" i="1"/>
  <c r="K23" i="1"/>
  <c r="AC22" i="1"/>
  <c r="K22" i="1"/>
  <c r="AC21" i="1"/>
  <c r="K21" i="1"/>
  <c r="AC20" i="1"/>
  <c r="K20" i="1"/>
  <c r="AC19" i="1"/>
  <c r="K19" i="1"/>
  <c r="AC18" i="1"/>
  <c r="K18" i="1"/>
  <c r="AC17" i="1"/>
  <c r="K17" i="1"/>
  <c r="AC16" i="1"/>
  <c r="K16" i="1"/>
  <c r="AC15" i="1"/>
  <c r="K15" i="1"/>
  <c r="AC14" i="1"/>
  <c r="K14" i="1"/>
  <c r="AC13" i="1"/>
  <c r="K13" i="1"/>
  <c r="AC12" i="1"/>
  <c r="K12" i="1"/>
  <c r="K11" i="1"/>
  <c r="AC10" i="1"/>
  <c r="K10" i="1"/>
  <c r="AC9" i="1"/>
  <c r="K9" i="1"/>
  <c r="AC8" i="1"/>
  <c r="K8" i="1"/>
  <c r="AC7" i="1"/>
  <c r="K7" i="1"/>
  <c r="AC6" i="1"/>
  <c r="K6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K5" i="1" l="1"/>
  <c r="AC5" i="1"/>
  <c r="P5" i="1"/>
</calcChain>
</file>

<file path=xl/sharedStrings.xml><?xml version="1.0" encoding="utf-8"?>
<sst xmlns="http://schemas.openxmlformats.org/spreadsheetml/2006/main" count="84" uniqueCount="54">
  <si>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</si>
  <si>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</si>
  <si>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</si>
  <si>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</si>
  <si>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</si>
  <si>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</si>
  <si>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</si>
  <si>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</si>
  <si>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</si>
  <si>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</si>
  <si>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</si>
  <si>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</si>
  <si>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</si>
  <si>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</si>
  <si>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</si>
  <si>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</si>
  <si>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</si>
  <si>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</si>
  <si>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</si>
  <si>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</si>
  <si>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</si>
  <si>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</si>
  <si>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</si>
  <si>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31,03,</t>
  </si>
  <si>
    <t>07,04,</t>
  </si>
  <si>
    <t>24,03,</t>
  </si>
  <si>
    <t>17,03,</t>
  </si>
  <si>
    <t>10,03,</t>
  </si>
  <si>
    <t>03,03,</t>
  </si>
  <si>
    <t>24,02,</t>
  </si>
  <si>
    <t>17,02,</t>
  </si>
  <si>
    <t>Колб полусухая «Салями» ШТ. ВУ ОХЛ 300гр*8  МИРАТОРГ</t>
  </si>
  <si>
    <t>шт</t>
  </si>
  <si>
    <t>МХБ Ветчина для завтрака ШТ. ОХЛ п/а 400г*6 (2,4кг) МИРАТОРГ</t>
  </si>
  <si>
    <t>нужно увеличить продажи!!!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</si>
  <si>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</si>
  <si>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</si>
  <si>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</si>
  <si>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вареная Филейная ШТ. п/а ОХЛ 400г*6 (2,4кг) МИРАТОРГ</t>
  </si>
  <si>
    <t>СКЮ была в документах возврата от 11,03,25 (сейчас из документа удалена)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</si>
  <si>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</si>
  <si>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</si>
  <si>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МХБ Колбаса варено-копченая Сервелат ШТ. Ф/О ОХЛ В/У 375г*6 (2,25кг) МИРАТОРГ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</si>
  <si>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</si>
  <si>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</si>
  <si>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</si>
  <si>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</si>
  <si>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</si>
  <si>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</si>
  <si>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</si>
  <si>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 Коньячный в/к ВУ ОХЛ 375гр  МИРАТОРГ</t>
  </si>
  <si>
    <t>Сервелат полусухой с/к ВУ ОХЛ 300гр МИРАТОРГ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</si>
  <si>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на вывод / СРОКИ (17,03,25)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</si>
  <si>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СРОКИ (09,03,25; 13,03,25)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</si>
</sst>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3" width="0.5703125" customWidth="1"/>
    <col min="14" max="17" width="7" customWidth="1"/>
    <col min="18" max="18" width="21" customWidth="1"/>
    <col min="19" max="20" width="5" customWidth="1"/>
    <col min="21" max="27" width="6" customWidth="1"/>
    <col min="28" max="28" width="74.85546875" customWidth="1"/>
    <col min="29" max="29" width="7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1826</v>
      </c>
      <c r="F5" s="4">
        <f>SUM(F6:F500)</f>
        <v>8502</v>
      </c>
      <c r="G5" s="7"/>
      <c r="H5" s="1"/>
      <c r="I5" s="1"/>
      <c r="J5" s="4">
        <f t="shared" ref="J5:Q5" si="0">SUM(J6:J500)</f>
        <v>0</v>
      </c>
      <c r="K5" s="4">
        <f t="shared" si="0"/>
        <v>1826</v>
      </c>
      <c r="L5" s="4">
        <f t="shared" si="0"/>
        <v>0</v>
      </c>
      <c r="M5" s="4">
        <f t="shared" si="0"/>
        <v>0</v>
      </c>
      <c r="N5" s="4">
        <f t="shared" si="0"/>
        <v>1800</v>
      </c>
      <c r="O5" s="4">
        <f t="shared" si="0"/>
        <v>365.2</v>
      </c>
      <c r="P5" s="4">
        <f t="shared" si="0"/>
        <v>1935.2</v>
      </c>
      <c r="Q5" s="4">
        <f t="shared" si="0"/>
        <v>0</v>
      </c>
      <c r="R5" s="1"/>
      <c r="S5" s="1"/>
      <c r="T5" s="1"/>
      <c r="U5" s="4">
        <f t="shared" ref="U5:AA5" si="1">SUM(U6:U500)</f>
        <v>325.8</v>
      </c>
      <c r="V5" s="4">
        <f t="shared" si="1"/>
        <v>441.40000000000003</v>
      </c>
      <c r="W5" s="4">
        <f t="shared" si="1"/>
        <v>495.40000000000003</v>
      </c>
      <c r="X5" s="4">
        <f t="shared" si="1"/>
        <v>463.2</v>
      </c>
      <c r="Y5" s="4">
        <f t="shared" si="1"/>
        <v>375.40000000000003</v>
      </c>
      <c r="Z5" s="4">
        <f t="shared" si="1"/>
        <v>532.19999999999993</v>
      </c>
      <c r="AA5" s="4">
        <f t="shared" si="1"/>
        <v>686.4</v>
      </c>
      <c r="AB5" s="1"/>
      <c r="AC5" s="4">
        <f>SUM(AC6:AC500)</f>
        <v>624.00999999999988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>
        <v>603</v>
      </c>
      <c r="D6" s="1"/>
      <c r="E6" s="1">
        <v>519</v>
      </c>
      <c r="F6" s="1">
        <v>79</v>
      </c>
      <c r="G6" s="7">
        <v>0.3</v>
      </c>
      <c r="H6" s="1">
        <v>120</v>
      </c>
      <c r="I6" s="1">
        <v>1010028068</v>
      </c>
      <c r="J6" s="1"/>
      <c r="K6" s="1">
        <f t="shared" ref="K6:K23" si="2">E6-J6</f>
        <v>519</v>
      </c>
      <c r="L6" s="1"/>
      <c r="M6" s="1"/>
      <c r="N6" s="1">
        <v>900</v>
      </c>
      <c r="O6" s="1">
        <f>E6/5</f>
        <v>103.8</v>
      </c>
      <c r="P6" s="5">
        <f>19*O6-N6-F6</f>
        <v>993.2</v>
      </c>
      <c r="Q6" s="5"/>
      <c r="R6" s="1"/>
      <c r="S6" s="1">
        <f>(F6+N6+P6)/O6</f>
        <v>19</v>
      </c>
      <c r="T6" s="1">
        <f>(F6+N6)/O6</f>
        <v>9.4315992292870909</v>
      </c>
      <c r="U6" s="1">
        <v>72</v>
      </c>
      <c r="V6" s="1">
        <v>89.4</v>
      </c>
      <c r="W6" s="1">
        <v>107.8</v>
      </c>
      <c r="X6" s="1">
        <v>78.8</v>
      </c>
      <c r="Y6" s="1">
        <v>56</v>
      </c>
      <c r="Z6" s="1">
        <v>83.4</v>
      </c>
      <c r="AA6" s="1">
        <v>74.8</v>
      </c>
      <c r="AB6" s="1"/>
      <c r="AC6" s="1">
        <f>G6*P6</f>
        <v>297.95999999999998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32</v>
      </c>
      <c r="C7" s="1">
        <v>415</v>
      </c>
      <c r="D7" s="1"/>
      <c r="E7" s="1">
        <v>71</v>
      </c>
      <c r="F7" s="1">
        <v>343</v>
      </c>
      <c r="G7" s="7">
        <v>0.4</v>
      </c>
      <c r="H7" s="1">
        <v>75</v>
      </c>
      <c r="I7" s="1">
        <v>1010016111</v>
      </c>
      <c r="J7" s="1"/>
      <c r="K7" s="1">
        <f t="shared" si="2"/>
        <v>71</v>
      </c>
      <c r="L7" s="1"/>
      <c r="M7" s="1"/>
      <c r="N7" s="1"/>
      <c r="O7" s="1">
        <f t="shared" ref="O7:O23" si="3">E7/5</f>
        <v>14.2</v>
      </c>
      <c r="P7" s="5"/>
      <c r="Q7" s="5"/>
      <c r="R7" s="1"/>
      <c r="S7" s="1">
        <f t="shared" ref="S7:S23" si="4">(F7+N7+P7)/O7</f>
        <v>24.154929577464792</v>
      </c>
      <c r="T7" s="1">
        <f t="shared" ref="T7:T23" si="5">(F7+N7)/O7</f>
        <v>24.154929577464792</v>
      </c>
      <c r="U7" s="1">
        <v>15.4</v>
      </c>
      <c r="V7" s="1">
        <v>11.6</v>
      </c>
      <c r="W7" s="1">
        <v>13.4</v>
      </c>
      <c r="X7" s="1">
        <v>8.1999999999999993</v>
      </c>
      <c r="Y7" s="1">
        <v>5.4</v>
      </c>
      <c r="Z7" s="1">
        <v>27.4</v>
      </c>
      <c r="AA7" s="1">
        <v>31.8</v>
      </c>
      <c r="AB7" s="13" t="s">
        <v>34</v>
      </c>
      <c r="AC7" s="1">
        <f>G7*P7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32</v>
      </c>
      <c r="C8" s="1">
        <v>272</v>
      </c>
      <c r="D8" s="1"/>
      <c r="E8" s="1">
        <v>85</v>
      </c>
      <c r="F8" s="1">
        <v>186</v>
      </c>
      <c r="G8" s="7">
        <v>0.47</v>
      </c>
      <c r="H8" s="1">
        <v>75</v>
      </c>
      <c r="I8" s="1">
        <v>1010015954</v>
      </c>
      <c r="J8" s="1"/>
      <c r="K8" s="1">
        <f t="shared" si="2"/>
        <v>85</v>
      </c>
      <c r="L8" s="1"/>
      <c r="M8" s="1"/>
      <c r="N8" s="1"/>
      <c r="O8" s="1">
        <f t="shared" si="3"/>
        <v>17</v>
      </c>
      <c r="P8" s="5">
        <f t="shared" ref="P7:P10" si="6">20*O8-N8-F8</f>
        <v>154</v>
      </c>
      <c r="Q8" s="5"/>
      <c r="R8" s="1"/>
      <c r="S8" s="1">
        <f t="shared" si="4"/>
        <v>20</v>
      </c>
      <c r="T8" s="1">
        <f t="shared" si="5"/>
        <v>10.941176470588236</v>
      </c>
      <c r="U8" s="1">
        <v>10.199999999999999</v>
      </c>
      <c r="V8" s="1">
        <v>8.4</v>
      </c>
      <c r="W8" s="1">
        <v>16.600000000000001</v>
      </c>
      <c r="X8" s="1">
        <v>13.2</v>
      </c>
      <c r="Y8" s="1">
        <v>10.8</v>
      </c>
      <c r="Z8" s="1">
        <v>11.2</v>
      </c>
      <c r="AA8" s="1">
        <v>32.200000000000003</v>
      </c>
      <c r="AB8" s="1"/>
      <c r="AC8" s="1">
        <f>G8*P8</f>
        <v>72.38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32</v>
      </c>
      <c r="C9" s="1">
        <v>121</v>
      </c>
      <c r="D9" s="1"/>
      <c r="E9" s="1">
        <v>37</v>
      </c>
      <c r="F9" s="1">
        <v>82</v>
      </c>
      <c r="G9" s="7">
        <v>0.47</v>
      </c>
      <c r="H9" s="1">
        <v>75</v>
      </c>
      <c r="I9" s="1">
        <v>1010016092</v>
      </c>
      <c r="J9" s="1"/>
      <c r="K9" s="1">
        <f t="shared" si="2"/>
        <v>37</v>
      </c>
      <c r="L9" s="1"/>
      <c r="M9" s="1"/>
      <c r="N9" s="1">
        <v>50</v>
      </c>
      <c r="O9" s="1">
        <f t="shared" si="3"/>
        <v>7.4</v>
      </c>
      <c r="P9" s="5">
        <f t="shared" si="6"/>
        <v>16</v>
      </c>
      <c r="Q9" s="5"/>
      <c r="R9" s="1"/>
      <c r="S9" s="1">
        <f t="shared" si="4"/>
        <v>20</v>
      </c>
      <c r="T9" s="1">
        <f t="shared" si="5"/>
        <v>17.837837837837839</v>
      </c>
      <c r="U9" s="1">
        <v>6.4</v>
      </c>
      <c r="V9" s="1">
        <v>9.1999999999999993</v>
      </c>
      <c r="W9" s="1">
        <v>9.4</v>
      </c>
      <c r="X9" s="1">
        <v>10.6</v>
      </c>
      <c r="Y9" s="1">
        <v>4.8</v>
      </c>
      <c r="Z9" s="1">
        <v>14</v>
      </c>
      <c r="AA9" s="1">
        <v>19.8</v>
      </c>
      <c r="AB9" s="1"/>
      <c r="AC9" s="1">
        <f>G9*P9</f>
        <v>7.52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32</v>
      </c>
      <c r="C10" s="1">
        <v>234</v>
      </c>
      <c r="D10" s="1"/>
      <c r="E10" s="1">
        <v>72</v>
      </c>
      <c r="F10" s="1">
        <v>158</v>
      </c>
      <c r="G10" s="7">
        <v>0.47</v>
      </c>
      <c r="H10" s="1">
        <v>75</v>
      </c>
      <c r="I10" s="1">
        <v>1010015952</v>
      </c>
      <c r="J10" s="1"/>
      <c r="K10" s="1">
        <f t="shared" si="2"/>
        <v>72</v>
      </c>
      <c r="L10" s="1"/>
      <c r="M10" s="1"/>
      <c r="N10" s="1"/>
      <c r="O10" s="1">
        <f t="shared" si="3"/>
        <v>14.4</v>
      </c>
      <c r="P10" s="5">
        <f t="shared" si="6"/>
        <v>130</v>
      </c>
      <c r="Q10" s="5"/>
      <c r="R10" s="1"/>
      <c r="S10" s="1">
        <f t="shared" si="4"/>
        <v>20</v>
      </c>
      <c r="T10" s="1">
        <f t="shared" si="5"/>
        <v>10.972222222222221</v>
      </c>
      <c r="U10" s="1">
        <v>8.4</v>
      </c>
      <c r="V10" s="1">
        <v>9.4</v>
      </c>
      <c r="W10" s="1">
        <v>11.6</v>
      </c>
      <c r="X10" s="1">
        <v>11.6</v>
      </c>
      <c r="Y10" s="1">
        <v>9.4</v>
      </c>
      <c r="Z10" s="1">
        <v>7.4</v>
      </c>
      <c r="AA10" s="1">
        <v>25.2</v>
      </c>
      <c r="AB10" s="1"/>
      <c r="AC10" s="1">
        <f>G10*P10</f>
        <v>61.099999999999994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38</v>
      </c>
      <c r="B11" s="10" t="s">
        <v>32</v>
      </c>
      <c r="C11" s="10"/>
      <c r="D11" s="10"/>
      <c r="E11" s="10"/>
      <c r="F11" s="10"/>
      <c r="G11" s="11">
        <v>0</v>
      </c>
      <c r="H11" s="10">
        <v>75</v>
      </c>
      <c r="I11" s="10">
        <v>1010017107</v>
      </c>
      <c r="J11" s="10"/>
      <c r="K11" s="10">
        <f t="shared" si="2"/>
        <v>0</v>
      </c>
      <c r="L11" s="10"/>
      <c r="M11" s="10"/>
      <c r="N11" s="10"/>
      <c r="O11" s="10">
        <f t="shared" si="3"/>
        <v>0</v>
      </c>
      <c r="P11" s="12"/>
      <c r="Q11" s="12"/>
      <c r="R11" s="10"/>
      <c r="S11" s="10" t="e">
        <f t="shared" si="4"/>
        <v>#DIV/0!</v>
      </c>
      <c r="T11" s="10" t="e">
        <f t="shared" si="5"/>
        <v>#DIV/0!</v>
      </c>
      <c r="U11" s="10">
        <v>0</v>
      </c>
      <c r="V11" s="10">
        <v>-0.2</v>
      </c>
      <c r="W11" s="10">
        <v>-25.2</v>
      </c>
      <c r="X11" s="10">
        <v>0</v>
      </c>
      <c r="Y11" s="10">
        <v>0</v>
      </c>
      <c r="Z11" s="10">
        <v>0</v>
      </c>
      <c r="AA11" s="10">
        <v>0</v>
      </c>
      <c r="AB11" s="10" t="s">
        <v>39</v>
      </c>
      <c r="AC11" s="10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32</v>
      </c>
      <c r="C12" s="1">
        <v>325</v>
      </c>
      <c r="D12" s="1"/>
      <c r="E12" s="1">
        <v>-3</v>
      </c>
      <c r="F12" s="1">
        <v>325</v>
      </c>
      <c r="G12" s="7">
        <v>0.375</v>
      </c>
      <c r="H12" s="1">
        <v>55</v>
      </c>
      <c r="I12" s="1">
        <v>1010023348</v>
      </c>
      <c r="J12" s="1"/>
      <c r="K12" s="1">
        <f t="shared" si="2"/>
        <v>-3</v>
      </c>
      <c r="L12" s="1"/>
      <c r="M12" s="1"/>
      <c r="N12" s="1">
        <v>200</v>
      </c>
      <c r="O12" s="1">
        <f t="shared" si="3"/>
        <v>-0.6</v>
      </c>
      <c r="P12" s="5"/>
      <c r="Q12" s="5"/>
      <c r="R12" s="1"/>
      <c r="S12" s="1">
        <f t="shared" si="4"/>
        <v>-875</v>
      </c>
      <c r="T12" s="1">
        <f t="shared" si="5"/>
        <v>-875</v>
      </c>
      <c r="U12" s="1">
        <v>35.799999999999997</v>
      </c>
      <c r="V12" s="1">
        <v>35.200000000000003</v>
      </c>
      <c r="W12" s="1">
        <v>43</v>
      </c>
      <c r="X12" s="1">
        <v>55.8</v>
      </c>
      <c r="Y12" s="1">
        <v>43.2</v>
      </c>
      <c r="Z12" s="1">
        <v>62.6</v>
      </c>
      <c r="AA12" s="1">
        <v>70.2</v>
      </c>
      <c r="AB12" s="13" t="s">
        <v>34</v>
      </c>
      <c r="AC12" s="1">
        <f t="shared" ref="AC12:AC23" si="7">G12*P12</f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41</v>
      </c>
      <c r="B13" s="1" t="s">
        <v>32</v>
      </c>
      <c r="C13" s="1">
        <v>750</v>
      </c>
      <c r="D13" s="1"/>
      <c r="E13" s="1">
        <v>196</v>
      </c>
      <c r="F13" s="1">
        <v>526</v>
      </c>
      <c r="G13" s="7">
        <v>0.375</v>
      </c>
      <c r="H13" s="1">
        <v>55</v>
      </c>
      <c r="I13" s="1">
        <v>1010022954</v>
      </c>
      <c r="J13" s="1"/>
      <c r="K13" s="1">
        <f t="shared" si="2"/>
        <v>196</v>
      </c>
      <c r="L13" s="1"/>
      <c r="M13" s="1"/>
      <c r="N13" s="1"/>
      <c r="O13" s="1">
        <f t="shared" si="3"/>
        <v>39.200000000000003</v>
      </c>
      <c r="P13" s="5">
        <f t="shared" ref="P12:P23" si="8">20*O13-N13-F13</f>
        <v>258</v>
      </c>
      <c r="Q13" s="5"/>
      <c r="R13" s="1"/>
      <c r="S13" s="1">
        <f t="shared" si="4"/>
        <v>20</v>
      </c>
      <c r="T13" s="1">
        <f t="shared" si="5"/>
        <v>13.418367346938775</v>
      </c>
      <c r="U13" s="1">
        <v>12.4</v>
      </c>
      <c r="V13" s="1">
        <v>34</v>
      </c>
      <c r="W13" s="1">
        <v>36</v>
      </c>
      <c r="X13" s="1">
        <v>44.6</v>
      </c>
      <c r="Y13" s="1">
        <v>36</v>
      </c>
      <c r="Z13" s="1">
        <v>48.2</v>
      </c>
      <c r="AA13" s="1">
        <v>73.400000000000006</v>
      </c>
      <c r="AB13" s="1"/>
      <c r="AC13" s="1">
        <f t="shared" si="7"/>
        <v>96.75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32</v>
      </c>
      <c r="C14" s="1">
        <v>1109</v>
      </c>
      <c r="D14" s="1"/>
      <c r="E14" s="1">
        <v>13</v>
      </c>
      <c r="F14" s="1">
        <v>1044</v>
      </c>
      <c r="G14" s="7">
        <v>0.375</v>
      </c>
      <c r="H14" s="1">
        <v>55</v>
      </c>
      <c r="I14" s="1">
        <v>1010016034</v>
      </c>
      <c r="J14" s="1"/>
      <c r="K14" s="1">
        <f t="shared" si="2"/>
        <v>13</v>
      </c>
      <c r="L14" s="1"/>
      <c r="M14" s="1"/>
      <c r="N14" s="1"/>
      <c r="O14" s="1">
        <f t="shared" si="3"/>
        <v>2.6</v>
      </c>
      <c r="P14" s="5"/>
      <c r="Q14" s="5"/>
      <c r="R14" s="1"/>
      <c r="S14" s="1">
        <f t="shared" si="4"/>
        <v>401.53846153846155</v>
      </c>
      <c r="T14" s="1">
        <f t="shared" si="5"/>
        <v>401.53846153846155</v>
      </c>
      <c r="U14" s="1">
        <v>9.1999999999999993</v>
      </c>
      <c r="V14" s="1">
        <v>13.4</v>
      </c>
      <c r="W14" s="1">
        <v>24</v>
      </c>
      <c r="X14" s="1">
        <v>26.8</v>
      </c>
      <c r="Y14" s="1">
        <v>23.8</v>
      </c>
      <c r="Z14" s="1">
        <v>33</v>
      </c>
      <c r="AA14" s="1">
        <v>53.4</v>
      </c>
      <c r="AB14" s="13" t="s">
        <v>34</v>
      </c>
      <c r="AC14" s="1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43</v>
      </c>
      <c r="B15" s="1" t="s">
        <v>32</v>
      </c>
      <c r="C15" s="1">
        <v>283</v>
      </c>
      <c r="D15" s="1"/>
      <c r="E15" s="1">
        <v>66</v>
      </c>
      <c r="F15" s="1">
        <v>214</v>
      </c>
      <c r="G15" s="7">
        <v>0.43</v>
      </c>
      <c r="H15" s="1">
        <v>55</v>
      </c>
      <c r="I15" s="1">
        <v>1010016024</v>
      </c>
      <c r="J15" s="1"/>
      <c r="K15" s="1">
        <f t="shared" si="2"/>
        <v>66</v>
      </c>
      <c r="L15" s="1"/>
      <c r="M15" s="1"/>
      <c r="N15" s="1"/>
      <c r="O15" s="1">
        <f t="shared" si="3"/>
        <v>13.2</v>
      </c>
      <c r="P15" s="5">
        <f t="shared" si="8"/>
        <v>50</v>
      </c>
      <c r="Q15" s="5"/>
      <c r="R15" s="1"/>
      <c r="S15" s="1">
        <f t="shared" si="4"/>
        <v>20</v>
      </c>
      <c r="T15" s="1">
        <f t="shared" si="5"/>
        <v>16.212121212121215</v>
      </c>
      <c r="U15" s="1">
        <v>7.8</v>
      </c>
      <c r="V15" s="1">
        <v>14.8</v>
      </c>
      <c r="W15" s="1">
        <v>20</v>
      </c>
      <c r="X15" s="1">
        <v>12.8</v>
      </c>
      <c r="Y15" s="1">
        <v>12.6</v>
      </c>
      <c r="Z15" s="1">
        <v>20.399999999999999</v>
      </c>
      <c r="AA15" s="1">
        <v>31.4</v>
      </c>
      <c r="AB15" s="1"/>
      <c r="AC15" s="1">
        <f t="shared" si="7"/>
        <v>21.5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44</v>
      </c>
      <c r="B16" s="1" t="s">
        <v>32</v>
      </c>
      <c r="C16" s="1">
        <v>439</v>
      </c>
      <c r="D16" s="1"/>
      <c r="E16" s="1">
        <v>34</v>
      </c>
      <c r="F16" s="1">
        <v>354</v>
      </c>
      <c r="G16" s="7">
        <v>0.375</v>
      </c>
      <c r="H16" s="1">
        <v>55</v>
      </c>
      <c r="I16" s="1">
        <v>1010023122</v>
      </c>
      <c r="J16" s="1"/>
      <c r="K16" s="1">
        <f t="shared" si="2"/>
        <v>34</v>
      </c>
      <c r="L16" s="1"/>
      <c r="M16" s="1"/>
      <c r="N16" s="1">
        <v>200</v>
      </c>
      <c r="O16" s="1">
        <f t="shared" si="3"/>
        <v>6.8</v>
      </c>
      <c r="P16" s="5"/>
      <c r="Q16" s="5"/>
      <c r="R16" s="1"/>
      <c r="S16" s="1">
        <f t="shared" si="4"/>
        <v>81.470588235294116</v>
      </c>
      <c r="T16" s="1">
        <f t="shared" si="5"/>
        <v>81.470588235294116</v>
      </c>
      <c r="U16" s="1">
        <v>13.2</v>
      </c>
      <c r="V16" s="1">
        <v>33.4</v>
      </c>
      <c r="W16" s="1">
        <v>26</v>
      </c>
      <c r="X16" s="1">
        <v>28.6</v>
      </c>
      <c r="Y16" s="1">
        <v>26</v>
      </c>
      <c r="Z16" s="1">
        <v>41.2</v>
      </c>
      <c r="AA16" s="1">
        <v>43</v>
      </c>
      <c r="AB16" s="13" t="s">
        <v>34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45</v>
      </c>
      <c r="B17" s="1" t="s">
        <v>32</v>
      </c>
      <c r="C17" s="1">
        <v>1153</v>
      </c>
      <c r="D17" s="1">
        <v>1</v>
      </c>
      <c r="E17" s="1">
        <v>34</v>
      </c>
      <c r="F17" s="1">
        <v>1108</v>
      </c>
      <c r="G17" s="7">
        <v>0.28000000000000003</v>
      </c>
      <c r="H17" s="1">
        <v>120</v>
      </c>
      <c r="I17" s="1">
        <v>1010030636</v>
      </c>
      <c r="J17" s="1"/>
      <c r="K17" s="1">
        <f t="shared" si="2"/>
        <v>34</v>
      </c>
      <c r="L17" s="1"/>
      <c r="M17" s="1"/>
      <c r="N17" s="1"/>
      <c r="O17" s="1">
        <f t="shared" si="3"/>
        <v>6.8</v>
      </c>
      <c r="P17" s="5"/>
      <c r="Q17" s="5"/>
      <c r="R17" s="1"/>
      <c r="S17" s="1">
        <f t="shared" si="4"/>
        <v>162.94117647058823</v>
      </c>
      <c r="T17" s="1">
        <f t="shared" si="5"/>
        <v>162.94117647058823</v>
      </c>
      <c r="U17" s="1">
        <v>2.4</v>
      </c>
      <c r="V17" s="1">
        <v>1.8</v>
      </c>
      <c r="W17" s="1">
        <v>10.4</v>
      </c>
      <c r="X17" s="1">
        <v>3</v>
      </c>
      <c r="Y17" s="1">
        <v>7.2</v>
      </c>
      <c r="Z17" s="1">
        <v>-12.2</v>
      </c>
      <c r="AA17" s="1">
        <v>8.1999999999999993</v>
      </c>
      <c r="AB17" s="14" t="s">
        <v>52</v>
      </c>
      <c r="AC17" s="1">
        <f t="shared" si="7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46</v>
      </c>
      <c r="B18" s="1" t="s">
        <v>32</v>
      </c>
      <c r="C18" s="1">
        <v>729</v>
      </c>
      <c r="D18" s="1"/>
      <c r="E18" s="1">
        <v>13</v>
      </c>
      <c r="F18" s="1">
        <v>699</v>
      </c>
      <c r="G18" s="7">
        <v>0.3</v>
      </c>
      <c r="H18" s="1">
        <v>120</v>
      </c>
      <c r="I18" s="1">
        <v>1010030879</v>
      </c>
      <c r="J18" s="1"/>
      <c r="K18" s="1">
        <f t="shared" si="2"/>
        <v>13</v>
      </c>
      <c r="L18" s="1"/>
      <c r="M18" s="1"/>
      <c r="N18" s="1"/>
      <c r="O18" s="1">
        <f t="shared" si="3"/>
        <v>2.6</v>
      </c>
      <c r="P18" s="5"/>
      <c r="Q18" s="5"/>
      <c r="R18" s="1"/>
      <c r="S18" s="1">
        <f t="shared" si="4"/>
        <v>268.84615384615381</v>
      </c>
      <c r="T18" s="1">
        <f t="shared" si="5"/>
        <v>268.84615384615381</v>
      </c>
      <c r="U18" s="1">
        <v>0</v>
      </c>
      <c r="V18" s="1">
        <v>4.2</v>
      </c>
      <c r="W18" s="1">
        <v>6</v>
      </c>
      <c r="X18" s="1">
        <v>5.6</v>
      </c>
      <c r="Y18" s="1">
        <v>9.4</v>
      </c>
      <c r="Z18" s="1">
        <v>4.2</v>
      </c>
      <c r="AA18" s="1">
        <v>14</v>
      </c>
      <c r="AB18" s="14" t="s">
        <v>53</v>
      </c>
      <c r="AC18" s="1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47</v>
      </c>
      <c r="B19" s="1" t="s">
        <v>32</v>
      </c>
      <c r="C19" s="1">
        <v>52</v>
      </c>
      <c r="D19" s="1"/>
      <c r="E19" s="1">
        <v>36</v>
      </c>
      <c r="F19" s="1">
        <v>5</v>
      </c>
      <c r="G19" s="7">
        <v>0.3</v>
      </c>
      <c r="H19" s="1">
        <v>150</v>
      </c>
      <c r="I19" s="1">
        <v>1010023983</v>
      </c>
      <c r="J19" s="1"/>
      <c r="K19" s="1">
        <f t="shared" si="2"/>
        <v>36</v>
      </c>
      <c r="L19" s="1"/>
      <c r="M19" s="1"/>
      <c r="N19" s="1">
        <v>250</v>
      </c>
      <c r="O19" s="1">
        <f t="shared" si="3"/>
        <v>7.2</v>
      </c>
      <c r="P19" s="5"/>
      <c r="Q19" s="5"/>
      <c r="R19" s="1"/>
      <c r="S19" s="1">
        <f t="shared" si="4"/>
        <v>35.416666666666664</v>
      </c>
      <c r="T19" s="1">
        <f t="shared" si="5"/>
        <v>35.416666666666664</v>
      </c>
      <c r="U19" s="1">
        <v>12</v>
      </c>
      <c r="V19" s="1">
        <v>16.8</v>
      </c>
      <c r="W19" s="1">
        <v>16</v>
      </c>
      <c r="X19" s="1">
        <v>10.8</v>
      </c>
      <c r="Y19" s="1">
        <v>21.2</v>
      </c>
      <c r="Z19" s="1">
        <v>7</v>
      </c>
      <c r="AA19" s="1">
        <v>18</v>
      </c>
      <c r="AB19" s="1"/>
      <c r="AC19" s="1">
        <f t="shared" si="7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48</v>
      </c>
      <c r="B20" s="1" t="s">
        <v>32</v>
      </c>
      <c r="C20" s="1">
        <v>785</v>
      </c>
      <c r="D20" s="1"/>
      <c r="E20" s="1">
        <v>262</v>
      </c>
      <c r="F20" s="1">
        <v>514</v>
      </c>
      <c r="G20" s="7">
        <v>0.2</v>
      </c>
      <c r="H20" s="1">
        <v>90</v>
      </c>
      <c r="I20" s="1">
        <v>1010025585</v>
      </c>
      <c r="J20" s="1"/>
      <c r="K20" s="1">
        <f t="shared" si="2"/>
        <v>262</v>
      </c>
      <c r="L20" s="1"/>
      <c r="M20" s="1"/>
      <c r="N20" s="1">
        <v>200</v>
      </c>
      <c r="O20" s="1">
        <f t="shared" si="3"/>
        <v>52.4</v>
      </c>
      <c r="P20" s="5">
        <f t="shared" si="8"/>
        <v>334</v>
      </c>
      <c r="Q20" s="5"/>
      <c r="R20" s="1"/>
      <c r="S20" s="1">
        <f t="shared" si="4"/>
        <v>20</v>
      </c>
      <c r="T20" s="1">
        <f t="shared" si="5"/>
        <v>13.625954198473282</v>
      </c>
      <c r="U20" s="1">
        <v>49</v>
      </c>
      <c r="V20" s="1">
        <v>59.2</v>
      </c>
      <c r="W20" s="1">
        <v>70.8</v>
      </c>
      <c r="X20" s="1">
        <v>62.8</v>
      </c>
      <c r="Y20" s="1">
        <v>37.799999999999997</v>
      </c>
      <c r="Z20" s="1">
        <v>99.8</v>
      </c>
      <c r="AA20" s="1">
        <v>74.599999999999994</v>
      </c>
      <c r="AB20" s="1"/>
      <c r="AC20" s="1">
        <f t="shared" si="7"/>
        <v>66.8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49</v>
      </c>
      <c r="B21" s="1" t="s">
        <v>32</v>
      </c>
      <c r="C21" s="1">
        <v>1203</v>
      </c>
      <c r="D21" s="1"/>
      <c r="E21" s="1">
        <v>96</v>
      </c>
      <c r="F21" s="1">
        <v>1033</v>
      </c>
      <c r="G21" s="7">
        <v>0.33</v>
      </c>
      <c r="H21" s="1">
        <v>55</v>
      </c>
      <c r="I21" s="1">
        <v>1010029655</v>
      </c>
      <c r="J21" s="1"/>
      <c r="K21" s="1">
        <f t="shared" si="2"/>
        <v>96</v>
      </c>
      <c r="L21" s="1"/>
      <c r="M21" s="1"/>
      <c r="N21" s="1"/>
      <c r="O21" s="1">
        <f t="shared" si="3"/>
        <v>19.2</v>
      </c>
      <c r="P21" s="5"/>
      <c r="Q21" s="5"/>
      <c r="R21" s="1"/>
      <c r="S21" s="1">
        <f t="shared" si="4"/>
        <v>53.802083333333336</v>
      </c>
      <c r="T21" s="1">
        <f t="shared" si="5"/>
        <v>53.802083333333336</v>
      </c>
      <c r="U21" s="1">
        <v>14.4</v>
      </c>
      <c r="V21" s="1">
        <v>27.8</v>
      </c>
      <c r="W21" s="1">
        <v>29</v>
      </c>
      <c r="X21" s="1">
        <v>29.4</v>
      </c>
      <c r="Y21" s="1">
        <v>31.8</v>
      </c>
      <c r="Z21" s="1">
        <v>33.4</v>
      </c>
      <c r="AA21" s="1">
        <v>44.2</v>
      </c>
      <c r="AB21" s="13" t="s">
        <v>34</v>
      </c>
      <c r="AC21" s="1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50</v>
      </c>
      <c r="B22" s="1" t="s">
        <v>32</v>
      </c>
      <c r="C22" s="1">
        <v>934</v>
      </c>
      <c r="D22" s="1">
        <v>1</v>
      </c>
      <c r="E22" s="1">
        <v>53</v>
      </c>
      <c r="F22" s="1">
        <v>834</v>
      </c>
      <c r="G22" s="7">
        <v>0.375</v>
      </c>
      <c r="H22" s="1">
        <v>55</v>
      </c>
      <c r="I22" s="1">
        <v>1010022952</v>
      </c>
      <c r="J22" s="1"/>
      <c r="K22" s="1">
        <f t="shared" si="2"/>
        <v>53</v>
      </c>
      <c r="L22" s="1"/>
      <c r="M22" s="1"/>
      <c r="N22" s="1"/>
      <c r="O22" s="1">
        <f t="shared" si="3"/>
        <v>10.6</v>
      </c>
      <c r="P22" s="5"/>
      <c r="Q22" s="5"/>
      <c r="R22" s="1"/>
      <c r="S22" s="1">
        <f t="shared" si="4"/>
        <v>78.679245283018872</v>
      </c>
      <c r="T22" s="1">
        <f t="shared" si="5"/>
        <v>78.679245283018872</v>
      </c>
      <c r="U22" s="1">
        <v>3</v>
      </c>
      <c r="V22" s="1">
        <v>19.399999999999999</v>
      </c>
      <c r="W22" s="1">
        <v>17</v>
      </c>
      <c r="X22" s="1">
        <v>26.4</v>
      </c>
      <c r="Y22" s="1">
        <v>17</v>
      </c>
      <c r="Z22" s="1">
        <v>26.2</v>
      </c>
      <c r="AA22" s="1">
        <v>35</v>
      </c>
      <c r="AB22" s="13" t="s">
        <v>34</v>
      </c>
      <c r="AC22" s="1">
        <f t="shared" si="7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51</v>
      </c>
      <c r="B23" s="1" t="s">
        <v>32</v>
      </c>
      <c r="C23" s="1">
        <v>1243</v>
      </c>
      <c r="D23" s="1"/>
      <c r="E23" s="1">
        <v>242</v>
      </c>
      <c r="F23" s="1">
        <v>998</v>
      </c>
      <c r="G23" s="7">
        <v>0.3</v>
      </c>
      <c r="H23" s="1">
        <v>150</v>
      </c>
      <c r="I23" s="1">
        <v>1010023830</v>
      </c>
      <c r="J23" s="1"/>
      <c r="K23" s="1">
        <f t="shared" si="2"/>
        <v>242</v>
      </c>
      <c r="L23" s="1"/>
      <c r="M23" s="1"/>
      <c r="N23" s="1"/>
      <c r="O23" s="1">
        <f t="shared" si="3"/>
        <v>48.4</v>
      </c>
      <c r="P23" s="5"/>
      <c r="Q23" s="5"/>
      <c r="R23" s="1"/>
      <c r="S23" s="1">
        <f t="shared" si="4"/>
        <v>20.619834710743802</v>
      </c>
      <c r="T23" s="1">
        <f t="shared" si="5"/>
        <v>20.619834710743802</v>
      </c>
      <c r="U23" s="1">
        <v>54.2</v>
      </c>
      <c r="V23" s="1">
        <v>53.6</v>
      </c>
      <c r="W23" s="1">
        <v>63.6</v>
      </c>
      <c r="X23" s="1">
        <v>34.200000000000003</v>
      </c>
      <c r="Y23" s="1">
        <v>23</v>
      </c>
      <c r="Z23" s="1">
        <v>25</v>
      </c>
      <c r="AA23" s="1">
        <v>37.200000000000003</v>
      </c>
      <c r="AB23" s="13" t="s">
        <v>34</v>
      </c>
      <c r="AC23" s="1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C23" xr:uid="{9AA1A60A-3EA4-421E-8722-4A3F6E02538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2025-04-07T14:38:31Z</dcterms:created>
  <dcterms:modified xsi:type="dcterms:W3CDTF">2025-04-07T14:43:22Z</dcterms:modified>
</cp:coreProperties>
</file>