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lga1\Downloads\"/>
    </mc:Choice>
  </mc:AlternateContent>
  <xr:revisionPtr revIDLastSave="0" documentId="13_ncr:1_{E556A75C-3432-4E08-ACB9-8578B3E95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Sheet!$A$3:$AC$44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S8" i="1" s="1"/>
  <c r="O9" i="1"/>
  <c r="O10" i="1"/>
  <c r="O11" i="1"/>
  <c r="O12" i="1"/>
  <c r="O13" i="1"/>
  <c r="S13" i="1" s="1"/>
  <c r="O14" i="1"/>
  <c r="O15" i="1"/>
  <c r="O16" i="1"/>
  <c r="O17" i="1"/>
  <c r="O18" i="1"/>
  <c r="S18" i="1" s="1"/>
  <c r="O19" i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O38" i="1"/>
  <c r="S38" i="1" s="1"/>
  <c r="O39" i="1"/>
  <c r="S39" i="1" s="1"/>
  <c r="O40" i="1"/>
  <c r="S40" i="1" s="1"/>
  <c r="O41" i="1"/>
  <c r="O42" i="1"/>
  <c r="O43" i="1"/>
  <c r="O44" i="1"/>
  <c r="O6" i="1"/>
  <c r="T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S6" i="1"/>
  <c r="T13" i="1"/>
  <c r="S44" i="1"/>
  <c r="AC44" i="1"/>
  <c r="S42" i="1"/>
  <c r="AC42" i="1"/>
  <c r="S36" i="1"/>
  <c r="AC36" i="1"/>
  <c r="S34" i="1"/>
  <c r="AC34" i="1"/>
  <c r="S32" i="1"/>
  <c r="AC32" i="1"/>
  <c r="S30" i="1"/>
  <c r="AC30" i="1"/>
  <c r="S28" i="1"/>
  <c r="AC28" i="1"/>
  <c r="S26" i="1"/>
  <c r="AC26" i="1"/>
  <c r="S24" i="1"/>
  <c r="AC24" i="1"/>
  <c r="S22" i="1"/>
  <c r="AC22" i="1"/>
  <c r="S20" i="1"/>
  <c r="AC20" i="1"/>
  <c r="S16" i="1"/>
  <c r="AC16" i="1"/>
  <c r="S14" i="1"/>
  <c r="AC14" i="1"/>
  <c r="S12" i="1"/>
  <c r="AC12" i="1"/>
  <c r="S10" i="1"/>
  <c r="AC10" i="1"/>
  <c r="S43" i="1"/>
  <c r="AC43" i="1"/>
  <c r="S41" i="1"/>
  <c r="AC41" i="1"/>
  <c r="S37" i="1"/>
  <c r="AC37" i="1"/>
  <c r="AC35" i="1"/>
  <c r="S33" i="1"/>
  <c r="AC33" i="1"/>
  <c r="S31" i="1"/>
  <c r="AC31" i="1"/>
  <c r="S29" i="1"/>
  <c r="AC29" i="1"/>
  <c r="S27" i="1"/>
  <c r="AC27" i="1"/>
  <c r="S25" i="1"/>
  <c r="AC25" i="1"/>
  <c r="S23" i="1"/>
  <c r="AC23" i="1"/>
  <c r="S21" i="1"/>
  <c r="AC21" i="1"/>
  <c r="S19" i="1"/>
  <c r="AC19" i="1"/>
  <c r="S17" i="1"/>
  <c r="AC17" i="1"/>
  <c r="S15" i="1"/>
  <c r="AC15" i="1"/>
  <c r="S11" i="1"/>
  <c r="AC11" i="1"/>
  <c r="S9" i="1"/>
  <c r="AC9" i="1"/>
  <c r="S7" i="1"/>
  <c r="T37" i="1"/>
  <c r="T21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35" i="1" l="1"/>
  <c r="P5" i="1"/>
  <c r="AC7" i="1"/>
  <c r="AC5" i="1" s="1"/>
</calcChain>
</file>

<file path=xl/sharedStrings.xml><?xml version="1.0" encoding="utf-8"?>
<sst xmlns="http://schemas.openxmlformats.org/spreadsheetml/2006/main" count="152" uniqueCount="80">
  <si>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</si>
  <si>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</si>
  <si>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</si>
  <si>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</si>
  <si>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</si>
  <si>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</si>
  <si>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</si>
  <si>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</si>
  <si>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</si>
  <si>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</si>
  <si>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</si>
  <si>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</si>
  <si>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</si>
  <si>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</si>
  <si>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</si>
  <si>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</si>
  <si>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</si>
  <si>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</si>
  <si>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</si>
  <si>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</si>
  <si>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</si>
  <si>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</si>
  <si>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</si>
  <si>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</si>
  <si>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</si>
  <si>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</si>
  <si>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</si>
  <si>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</si>
  <si>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</si>
  <si>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</si>
  <si>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</si>
  <si>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</si>
  <si>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</si>
  <si>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</si>
  <si>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</si>
  <si>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</si>
  <si>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</si>
  <si>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</si>
  <si>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</si>
  <si>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</si>
  <si>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</si>
  <si>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</si>
  <si>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</si>
  <si>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</si>
  <si>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</si>
  <si>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</si>
  <si>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</si>
  <si>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</si>
  <si>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</si>
  <si>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</si>
  <si>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</si>
  <si>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</si>
  <si>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</si>
  <si>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</si>
  <si>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</si>
  <si>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</si>
  <si>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</si>
  <si>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</si>
  <si>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</si>
  <si>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</si>
  <si>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</si>
  <si>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</si>
  <si>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</si>
  <si>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</si>
  <si>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</si>
  <si>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</si>
  <si>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</si>
  <si>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</si>
  <si>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</si>
  <si>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</si>
  <si>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</si>
  <si>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</si>
  <si>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</si>
  <si>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</si>
  <si>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</si>
  <si>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новинка</t>
  </si>
  <si>
    <t>завод не отгружает</t>
  </si>
  <si>
    <t>ТК не заказывает</t>
  </si>
  <si>
    <t>нет</t>
  </si>
  <si>
    <t>Зказ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</si>
</sst>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2" fillId="0" borderId="1" xfId="1" applyNumberFormat="1" applyFont="1" applyFill="1"/>
    <xf numFmtId="0" fontId="0" fillId="0" borderId="0" xfId="0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60" zoomScaleNormal="60" workbookViewId="0">
      <pane xSplit="2" ySplit="5" topLeftCell="C6" activePane="bottomRight" state="frozen"/>
      <selection pane="topRight"/>
      <selection pane="bottomLeft"/>
      <selection pane="bottomRight" activeCell="I21" sqref="I21"/>
    </sheetView>
  </sheetViews>
  <sheetFormatPr defaultRowHeight="14.4" x14ac:dyDescent="0.3"/>
  <cols>
    <col min="1" max="1" width="83" customWidth="1"/>
    <col min="2" max="2" width="3" customWidth="1"/>
    <col min="3" max="4" width="6" customWidth="1"/>
    <col min="5" max="6" width="7" customWidth="1"/>
    <col min="7" max="7" width="5" style="9" customWidth="1"/>
    <col min="8" max="8" width="0.44140625" customWidth="1"/>
    <col min="9" max="9" width="13.77734375" customWidth="1"/>
    <col min="10" max="13" width="0.5546875" customWidth="1"/>
    <col min="14" max="14" width="0.44140625" customWidth="1"/>
    <col min="15" max="15" width="7" customWidth="1"/>
    <col min="16" max="16" width="11.21875" customWidth="1"/>
    <col min="17" max="17" width="7" customWidth="1"/>
    <col min="18" max="18" width="21" style="20" customWidth="1"/>
    <col min="19" max="20" width="5" customWidth="1"/>
    <col min="21" max="27" width="6" customWidth="1"/>
    <col min="28" max="28" width="42" customWidth="1"/>
    <col min="29" max="29" width="7" customWidth="1"/>
    <col min="30" max="52" width="8" customWidth="1"/>
  </cols>
  <sheetData>
    <row r="1" spans="1:52" x14ac:dyDescent="0.3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 t="s">
        <v>79</v>
      </c>
      <c r="Q1" s="1"/>
      <c r="R1" s="16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1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3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78</v>
      </c>
      <c r="O4" s="1" t="s">
        <v>23</v>
      </c>
      <c r="P4" s="1"/>
      <c r="Q4" s="1"/>
      <c r="R4" s="16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3">
      <c r="A5" s="1"/>
      <c r="B5" s="1"/>
      <c r="C5" s="1"/>
      <c r="D5" s="1"/>
      <c r="E5" s="4">
        <f>SUM(E6:E500)</f>
        <v>318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318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63.6</v>
      </c>
      <c r="P5" s="4">
        <f t="shared" si="0"/>
        <v>867</v>
      </c>
      <c r="Q5" s="4">
        <f t="shared" si="0"/>
        <v>790</v>
      </c>
      <c r="R5" s="16"/>
      <c r="S5" s="1"/>
      <c r="T5" s="1"/>
      <c r="U5" s="4">
        <f t="shared" ref="U5:AA5" si="1">SUM(U6:U500)</f>
        <v>151.80000000000004</v>
      </c>
      <c r="V5" s="4">
        <f t="shared" si="1"/>
        <v>229.8</v>
      </c>
      <c r="W5" s="4">
        <f t="shared" si="1"/>
        <v>170.39999999999998</v>
      </c>
      <c r="X5" s="4">
        <f t="shared" si="1"/>
        <v>139.19999999999996</v>
      </c>
      <c r="Y5" s="4">
        <f t="shared" si="1"/>
        <v>188.4</v>
      </c>
      <c r="Z5" s="4">
        <f t="shared" si="1"/>
        <v>130.19999999999999</v>
      </c>
      <c r="AA5" s="4">
        <f t="shared" si="1"/>
        <v>69.8</v>
      </c>
      <c r="AB5" s="1"/>
      <c r="AC5" s="4">
        <f>SUM(AC6:AC500)</f>
        <v>257.56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3">
      <c r="A6" s="12" t="s">
        <v>31</v>
      </c>
      <c r="B6" s="12" t="s">
        <v>32</v>
      </c>
      <c r="C6" s="12"/>
      <c r="D6" s="12"/>
      <c r="E6" s="12"/>
      <c r="F6" s="12"/>
      <c r="G6" s="13">
        <v>0</v>
      </c>
      <c r="H6" s="12"/>
      <c r="I6" s="12" t="s">
        <v>33</v>
      </c>
      <c r="J6" s="12"/>
      <c r="K6" s="12">
        <f t="shared" ref="K6:K44" si="2">E6-J6</f>
        <v>0</v>
      </c>
      <c r="L6" s="12"/>
      <c r="M6" s="12"/>
      <c r="N6" s="12"/>
      <c r="O6" s="12">
        <f t="shared" ref="O6:O44" si="3">E6/5</f>
        <v>0</v>
      </c>
      <c r="P6" s="14"/>
      <c r="Q6" s="14"/>
      <c r="R6" s="16"/>
      <c r="S6" s="12" t="e">
        <f t="shared" ref="S6:S44" si="4">(F6+P6)/O6</f>
        <v>#DIV/0!</v>
      </c>
      <c r="T6" s="12" t="e">
        <f t="shared" ref="T6:T44" si="5">F6/O6</f>
        <v>#DIV/0!</v>
      </c>
      <c r="U6" s="12">
        <v>0</v>
      </c>
      <c r="V6" s="12">
        <v>2</v>
      </c>
      <c r="W6" s="12">
        <v>1.4</v>
      </c>
      <c r="X6" s="12">
        <v>2</v>
      </c>
      <c r="Y6" s="12">
        <v>4.8</v>
      </c>
      <c r="Z6" s="12">
        <v>2.2000000000000002</v>
      </c>
      <c r="AA6" s="12">
        <v>2</v>
      </c>
      <c r="AB6" s="12"/>
      <c r="AC6" s="12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3">
      <c r="A7" s="1" t="s">
        <v>34</v>
      </c>
      <c r="B7" s="1" t="s">
        <v>32</v>
      </c>
      <c r="C7" s="1">
        <v>117</v>
      </c>
      <c r="D7" s="1"/>
      <c r="E7" s="1"/>
      <c r="F7" s="1">
        <v>117</v>
      </c>
      <c r="G7" s="7">
        <v>0.4</v>
      </c>
      <c r="H7" s="1"/>
      <c r="I7" s="1">
        <v>1010011725</v>
      </c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5"/>
      <c r="Q7" s="5"/>
      <c r="R7" s="16"/>
      <c r="S7" s="1" t="e">
        <f t="shared" si="4"/>
        <v>#DIV/0!</v>
      </c>
      <c r="T7" s="1" t="e">
        <f t="shared" si="5"/>
        <v>#DIV/0!</v>
      </c>
      <c r="U7" s="1">
        <v>0.4</v>
      </c>
      <c r="V7" s="1">
        <v>0.8</v>
      </c>
      <c r="W7" s="1">
        <v>0.4</v>
      </c>
      <c r="X7" s="1">
        <v>2</v>
      </c>
      <c r="Y7" s="1">
        <v>6</v>
      </c>
      <c r="Z7" s="1">
        <v>1</v>
      </c>
      <c r="AA7" s="1">
        <v>0</v>
      </c>
      <c r="AB7" s="15" t="s">
        <v>35</v>
      </c>
      <c r="AC7" s="1">
        <f>G7*P7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">
      <c r="A8" s="12" t="s">
        <v>36</v>
      </c>
      <c r="B8" s="12" t="s">
        <v>32</v>
      </c>
      <c r="C8" s="12">
        <v>59</v>
      </c>
      <c r="D8" s="12"/>
      <c r="E8" s="12"/>
      <c r="F8" s="12">
        <v>59</v>
      </c>
      <c r="G8" s="13">
        <v>0</v>
      </c>
      <c r="H8" s="12"/>
      <c r="I8" s="12" t="s">
        <v>33</v>
      </c>
      <c r="J8" s="12"/>
      <c r="K8" s="12">
        <f t="shared" si="2"/>
        <v>0</v>
      </c>
      <c r="L8" s="12"/>
      <c r="M8" s="12"/>
      <c r="N8" s="12"/>
      <c r="O8" s="12">
        <f t="shared" si="3"/>
        <v>0</v>
      </c>
      <c r="P8" s="5"/>
      <c r="Q8" s="14"/>
      <c r="R8" s="16"/>
      <c r="S8" s="12" t="e">
        <f t="shared" si="4"/>
        <v>#DIV/0!</v>
      </c>
      <c r="T8" s="12" t="e">
        <f t="shared" si="5"/>
        <v>#DIV/0!</v>
      </c>
      <c r="U8" s="12">
        <v>0</v>
      </c>
      <c r="V8" s="12">
        <v>3.6</v>
      </c>
      <c r="W8" s="12">
        <v>0</v>
      </c>
      <c r="X8" s="12">
        <v>0</v>
      </c>
      <c r="Y8" s="12">
        <v>0</v>
      </c>
      <c r="Z8" s="12">
        <v>0</v>
      </c>
      <c r="AA8" s="12">
        <v>1.2</v>
      </c>
      <c r="AB8" s="15" t="s">
        <v>35</v>
      </c>
      <c r="AC8" s="12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">
      <c r="A9" s="1" t="s">
        <v>37</v>
      </c>
      <c r="B9" s="1" t="s">
        <v>32</v>
      </c>
      <c r="C9" s="1"/>
      <c r="D9" s="1">
        <v>80</v>
      </c>
      <c r="E9" s="1">
        <v>4</v>
      </c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4</v>
      </c>
      <c r="L9" s="1"/>
      <c r="M9" s="1"/>
      <c r="N9" s="1"/>
      <c r="O9" s="1">
        <f t="shared" si="3"/>
        <v>0.8</v>
      </c>
      <c r="P9" s="5"/>
      <c r="Q9" s="5">
        <v>20</v>
      </c>
      <c r="R9" s="16"/>
      <c r="S9" s="1">
        <f t="shared" si="4"/>
        <v>95</v>
      </c>
      <c r="T9" s="1">
        <f t="shared" si="5"/>
        <v>95</v>
      </c>
      <c r="U9" s="1">
        <v>0</v>
      </c>
      <c r="V9" s="1">
        <v>15</v>
      </c>
      <c r="W9" s="1">
        <v>1.4</v>
      </c>
      <c r="X9" s="1">
        <v>2.6</v>
      </c>
      <c r="Y9" s="1">
        <v>5.6</v>
      </c>
      <c r="Z9" s="1">
        <v>3.6</v>
      </c>
      <c r="AA9" s="1">
        <v>0</v>
      </c>
      <c r="AB9" s="1"/>
      <c r="AC9" s="1">
        <f>G9*P9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">
      <c r="A10" s="1" t="s">
        <v>38</v>
      </c>
      <c r="B10" s="1" t="s">
        <v>32</v>
      </c>
      <c r="C10" s="1">
        <v>76</v>
      </c>
      <c r="D10" s="1"/>
      <c r="E10" s="1">
        <v>5</v>
      </c>
      <c r="F10" s="1">
        <v>71</v>
      </c>
      <c r="G10" s="7">
        <v>0.4</v>
      </c>
      <c r="H10" s="1"/>
      <c r="I10" s="1">
        <v>1010004227</v>
      </c>
      <c r="J10" s="1"/>
      <c r="K10" s="1">
        <f t="shared" si="2"/>
        <v>5</v>
      </c>
      <c r="L10" s="1"/>
      <c r="M10" s="1"/>
      <c r="N10" s="1"/>
      <c r="O10" s="1">
        <f t="shared" si="3"/>
        <v>1</v>
      </c>
      <c r="P10" s="5"/>
      <c r="Q10" s="5"/>
      <c r="R10" s="16"/>
      <c r="S10" s="1">
        <f t="shared" si="4"/>
        <v>71</v>
      </c>
      <c r="T10" s="1">
        <f t="shared" si="5"/>
        <v>71</v>
      </c>
      <c r="U10" s="1">
        <v>2.8</v>
      </c>
      <c r="V10" s="1">
        <v>4.2</v>
      </c>
      <c r="W10" s="1">
        <v>5.6</v>
      </c>
      <c r="X10" s="1">
        <v>3.4</v>
      </c>
      <c r="Y10" s="1">
        <v>10.6</v>
      </c>
      <c r="Z10" s="1">
        <v>2.2000000000000002</v>
      </c>
      <c r="AA10" s="1">
        <v>0</v>
      </c>
      <c r="AB10" s="15" t="s">
        <v>35</v>
      </c>
      <c r="AC10" s="1">
        <f>G10*P10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">
      <c r="A11" s="1" t="s">
        <v>39</v>
      </c>
      <c r="B11" s="1" t="s">
        <v>32</v>
      </c>
      <c r="C11" s="1">
        <v>45</v>
      </c>
      <c r="D11" s="1">
        <v>120</v>
      </c>
      <c r="E11" s="1">
        <v>7</v>
      </c>
      <c r="F11" s="1">
        <v>158</v>
      </c>
      <c r="G11" s="7">
        <v>0.4</v>
      </c>
      <c r="H11" s="1"/>
      <c r="I11" s="1">
        <v>1010011730</v>
      </c>
      <c r="J11" s="1"/>
      <c r="K11" s="1">
        <f t="shared" si="2"/>
        <v>7</v>
      </c>
      <c r="L11" s="1"/>
      <c r="M11" s="1"/>
      <c r="N11" s="1"/>
      <c r="O11" s="1">
        <f t="shared" si="3"/>
        <v>1.4</v>
      </c>
      <c r="P11" s="5"/>
      <c r="Q11" s="5"/>
      <c r="R11" s="16"/>
      <c r="S11" s="1">
        <f t="shared" si="4"/>
        <v>112.85714285714286</v>
      </c>
      <c r="T11" s="1">
        <f t="shared" si="5"/>
        <v>112.85714285714286</v>
      </c>
      <c r="U11" s="1">
        <v>3.4</v>
      </c>
      <c r="V11" s="1">
        <v>14.6</v>
      </c>
      <c r="W11" s="1">
        <v>6.8</v>
      </c>
      <c r="X11" s="1">
        <v>4.4000000000000004</v>
      </c>
      <c r="Y11" s="1">
        <v>8.1999999999999993</v>
      </c>
      <c r="Z11" s="1">
        <v>5.6</v>
      </c>
      <c r="AA11" s="1">
        <v>0</v>
      </c>
      <c r="AB11" s="15" t="s">
        <v>35</v>
      </c>
      <c r="AC11" s="1">
        <f>G11*P11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">
      <c r="A12" s="1" t="s">
        <v>40</v>
      </c>
      <c r="B12" s="1" t="s">
        <v>32</v>
      </c>
      <c r="C12" s="1">
        <v>28</v>
      </c>
      <c r="D12" s="1">
        <v>120</v>
      </c>
      <c r="E12" s="1">
        <v>13</v>
      </c>
      <c r="F12" s="1">
        <v>135</v>
      </c>
      <c r="G12" s="7">
        <v>0.4</v>
      </c>
      <c r="H12" s="1"/>
      <c r="I12" s="1">
        <v>1010011735</v>
      </c>
      <c r="J12" s="1"/>
      <c r="K12" s="1">
        <f t="shared" si="2"/>
        <v>13</v>
      </c>
      <c r="L12" s="1"/>
      <c r="M12" s="1"/>
      <c r="N12" s="1"/>
      <c r="O12" s="1">
        <f t="shared" si="3"/>
        <v>2.6</v>
      </c>
      <c r="P12" s="5"/>
      <c r="Q12" s="5"/>
      <c r="R12" s="16"/>
      <c r="S12" s="1">
        <f t="shared" si="4"/>
        <v>51.92307692307692</v>
      </c>
      <c r="T12" s="1">
        <f t="shared" si="5"/>
        <v>51.92307692307692</v>
      </c>
      <c r="U12" s="1">
        <v>2.2000000000000002</v>
      </c>
      <c r="V12" s="1">
        <v>16.2</v>
      </c>
      <c r="W12" s="1">
        <v>6.4</v>
      </c>
      <c r="X12" s="1">
        <v>3.6</v>
      </c>
      <c r="Y12" s="1">
        <v>8.6</v>
      </c>
      <c r="Z12" s="1">
        <v>5.2</v>
      </c>
      <c r="AA12" s="1">
        <v>0</v>
      </c>
      <c r="AB12" s="15" t="s">
        <v>35</v>
      </c>
      <c r="AC12" s="1">
        <f>G12*P12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">
      <c r="A13" s="12" t="s">
        <v>41</v>
      </c>
      <c r="B13" s="12" t="s">
        <v>32</v>
      </c>
      <c r="C13" s="12">
        <v>7</v>
      </c>
      <c r="D13" s="12"/>
      <c r="E13" s="12"/>
      <c r="F13" s="12">
        <v>7</v>
      </c>
      <c r="G13" s="13">
        <v>0</v>
      </c>
      <c r="H13" s="12"/>
      <c r="I13" s="12" t="s">
        <v>33</v>
      </c>
      <c r="J13" s="12"/>
      <c r="K13" s="12">
        <f t="shared" si="2"/>
        <v>0</v>
      </c>
      <c r="L13" s="12"/>
      <c r="M13" s="12"/>
      <c r="N13" s="12"/>
      <c r="O13" s="12">
        <f t="shared" si="3"/>
        <v>0</v>
      </c>
      <c r="P13" s="5"/>
      <c r="Q13" s="14"/>
      <c r="R13" s="16"/>
      <c r="S13" s="12" t="e">
        <f t="shared" si="4"/>
        <v>#DIV/0!</v>
      </c>
      <c r="T13" s="12" t="e">
        <f t="shared" si="5"/>
        <v>#DIV/0!</v>
      </c>
      <c r="U13" s="12">
        <v>0</v>
      </c>
      <c r="V13" s="12">
        <v>2</v>
      </c>
      <c r="W13" s="12">
        <v>2.2000000000000002</v>
      </c>
      <c r="X13" s="12">
        <v>1</v>
      </c>
      <c r="Y13" s="12">
        <v>0</v>
      </c>
      <c r="Z13" s="12">
        <v>1</v>
      </c>
      <c r="AA13" s="12">
        <v>2.4</v>
      </c>
      <c r="AB13" s="15" t="s">
        <v>35</v>
      </c>
      <c r="AC13" s="1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">
      <c r="A14" s="1" t="s">
        <v>42</v>
      </c>
      <c r="B14" s="1" t="s">
        <v>32</v>
      </c>
      <c r="C14" s="1">
        <v>101</v>
      </c>
      <c r="D14" s="1"/>
      <c r="E14" s="1"/>
      <c r="F14" s="1">
        <v>101</v>
      </c>
      <c r="G14" s="7">
        <v>0.5</v>
      </c>
      <c r="H14" s="1"/>
      <c r="I14" s="1">
        <v>1010027797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6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5.8</v>
      </c>
      <c r="W14" s="1">
        <v>3.6</v>
      </c>
      <c r="X14" s="1">
        <v>1</v>
      </c>
      <c r="Y14" s="1">
        <v>0</v>
      </c>
      <c r="Z14" s="1">
        <v>9.4</v>
      </c>
      <c r="AA14" s="1">
        <v>0</v>
      </c>
      <c r="AB14" s="15" t="s">
        <v>35</v>
      </c>
      <c r="AC14" s="1">
        <f>G14*P14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">
      <c r="A15" s="1" t="s">
        <v>43</v>
      </c>
      <c r="B15" s="1" t="s">
        <v>32</v>
      </c>
      <c r="C15" s="1">
        <v>93</v>
      </c>
      <c r="D15" s="1"/>
      <c r="E15" s="1">
        <v>2</v>
      </c>
      <c r="F15" s="1">
        <v>91</v>
      </c>
      <c r="G15" s="7">
        <v>0.4</v>
      </c>
      <c r="H15" s="1"/>
      <c r="I15" s="1">
        <v>1010004229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6"/>
      <c r="S15" s="1">
        <f t="shared" si="4"/>
        <v>227.5</v>
      </c>
      <c r="T15" s="1">
        <f t="shared" si="5"/>
        <v>227.5</v>
      </c>
      <c r="U15" s="1">
        <v>0.6</v>
      </c>
      <c r="V15" s="1">
        <v>3.2</v>
      </c>
      <c r="W15" s="1">
        <v>5.6</v>
      </c>
      <c r="X15" s="1">
        <v>0.6</v>
      </c>
      <c r="Y15" s="1">
        <v>7.8</v>
      </c>
      <c r="Z15" s="1">
        <v>1.6</v>
      </c>
      <c r="AA15" s="1">
        <v>0</v>
      </c>
      <c r="AB15" s="15" t="s">
        <v>35</v>
      </c>
      <c r="AC15" s="1">
        <f>G15*P15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">
      <c r="A16" s="1" t="s">
        <v>44</v>
      </c>
      <c r="B16" s="1" t="s">
        <v>32</v>
      </c>
      <c r="C16" s="1">
        <v>42</v>
      </c>
      <c r="D16" s="1">
        <v>120</v>
      </c>
      <c r="E16" s="1">
        <v>6</v>
      </c>
      <c r="F16" s="1">
        <v>156</v>
      </c>
      <c r="G16" s="7">
        <v>0.4</v>
      </c>
      <c r="H16" s="1"/>
      <c r="I16" s="1">
        <v>1010011737</v>
      </c>
      <c r="J16" s="1"/>
      <c r="K16" s="1">
        <f t="shared" si="2"/>
        <v>6</v>
      </c>
      <c r="L16" s="1"/>
      <c r="M16" s="1"/>
      <c r="N16" s="1"/>
      <c r="O16" s="1">
        <f t="shared" si="3"/>
        <v>1.2</v>
      </c>
      <c r="P16" s="5"/>
      <c r="Q16" s="5"/>
      <c r="R16" s="16"/>
      <c r="S16" s="1">
        <f t="shared" si="4"/>
        <v>130</v>
      </c>
      <c r="T16" s="1">
        <f t="shared" si="5"/>
        <v>130</v>
      </c>
      <c r="U16" s="1">
        <v>3.4</v>
      </c>
      <c r="V16" s="1">
        <v>15.2</v>
      </c>
      <c r="W16" s="1">
        <v>6.6</v>
      </c>
      <c r="X16" s="1">
        <v>4.4000000000000004</v>
      </c>
      <c r="Y16" s="1">
        <v>8.8000000000000007</v>
      </c>
      <c r="Z16" s="1">
        <v>5.2</v>
      </c>
      <c r="AA16" s="1">
        <v>0</v>
      </c>
      <c r="AB16" s="15" t="s">
        <v>35</v>
      </c>
      <c r="AC16" s="1">
        <f>G16*P16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1" t="s">
        <v>45</v>
      </c>
      <c r="B17" s="1" t="s">
        <v>32</v>
      </c>
      <c r="C17" s="1">
        <v>89</v>
      </c>
      <c r="D17" s="1"/>
      <c r="E17" s="1">
        <v>2</v>
      </c>
      <c r="F17" s="1">
        <v>87</v>
      </c>
      <c r="G17" s="7">
        <v>0.4</v>
      </c>
      <c r="H17" s="1"/>
      <c r="I17" s="1">
        <v>1010024886</v>
      </c>
      <c r="J17" s="1"/>
      <c r="K17" s="1">
        <f t="shared" si="2"/>
        <v>2</v>
      </c>
      <c r="L17" s="1"/>
      <c r="M17" s="1"/>
      <c r="N17" s="1"/>
      <c r="O17" s="1">
        <f t="shared" si="3"/>
        <v>0.4</v>
      </c>
      <c r="P17" s="5"/>
      <c r="Q17" s="5"/>
      <c r="R17" s="16"/>
      <c r="S17" s="1">
        <f t="shared" si="4"/>
        <v>217.5</v>
      </c>
      <c r="T17" s="1">
        <f t="shared" si="5"/>
        <v>217.5</v>
      </c>
      <c r="U17" s="1">
        <v>2.4</v>
      </c>
      <c r="V17" s="1">
        <v>0.8</v>
      </c>
      <c r="W17" s="1">
        <v>2.6</v>
      </c>
      <c r="X17" s="1">
        <v>4.5999999999999996</v>
      </c>
      <c r="Y17" s="1">
        <v>9.6</v>
      </c>
      <c r="Z17" s="1">
        <v>2.2000000000000002</v>
      </c>
      <c r="AA17" s="1">
        <v>0</v>
      </c>
      <c r="AB17" s="15" t="s">
        <v>35</v>
      </c>
      <c r="AC17" s="1">
        <f>G17*P17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12" t="s">
        <v>46</v>
      </c>
      <c r="B18" s="12" t="s">
        <v>32</v>
      </c>
      <c r="C18" s="12"/>
      <c r="D18" s="12"/>
      <c r="E18" s="12"/>
      <c r="F18" s="12"/>
      <c r="G18" s="13">
        <v>0</v>
      </c>
      <c r="H18" s="12"/>
      <c r="I18" s="12" t="s">
        <v>33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5"/>
      <c r="Q18" s="14"/>
      <c r="R18" s="16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/>
      <c r="AC18" s="1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21" t="s">
        <v>47</v>
      </c>
      <c r="B19" s="1" t="s">
        <v>32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>
        <v>360</v>
      </c>
      <c r="Q19" s="22"/>
      <c r="R19" s="16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24</v>
      </c>
      <c r="W19" s="1">
        <v>18.8</v>
      </c>
      <c r="X19" s="1">
        <v>10.6</v>
      </c>
      <c r="Y19" s="1">
        <v>6.4</v>
      </c>
      <c r="Z19" s="1">
        <v>10</v>
      </c>
      <c r="AA19" s="1">
        <v>0</v>
      </c>
      <c r="AB19" s="11" t="s">
        <v>76</v>
      </c>
      <c r="AC19" s="1">
        <f t="shared" ref="AC19:AC37" si="6">G19*P19</f>
        <v>108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16" t="s">
        <v>48</v>
      </c>
      <c r="B20" s="1" t="s">
        <v>32</v>
      </c>
      <c r="C20" s="1">
        <v>10</v>
      </c>
      <c r="D20" s="1"/>
      <c r="E20" s="1">
        <v>2</v>
      </c>
      <c r="F20" s="1">
        <v>8</v>
      </c>
      <c r="G20" s="7">
        <v>1.5</v>
      </c>
      <c r="H20" s="1"/>
      <c r="I20" s="1">
        <v>1010003864</v>
      </c>
      <c r="J20" s="1"/>
      <c r="K20" s="1">
        <f t="shared" si="2"/>
        <v>2</v>
      </c>
      <c r="L20" s="1"/>
      <c r="M20" s="1"/>
      <c r="N20" s="1"/>
      <c r="O20" s="1">
        <f t="shared" si="3"/>
        <v>0.4</v>
      </c>
      <c r="P20" s="5"/>
      <c r="Q20" s="5"/>
      <c r="R20" s="16"/>
      <c r="S20" s="1">
        <f t="shared" si="4"/>
        <v>20</v>
      </c>
      <c r="T20" s="1">
        <f t="shared" si="5"/>
        <v>20</v>
      </c>
      <c r="U20" s="1">
        <v>4.4000000000000004</v>
      </c>
      <c r="V20" s="1">
        <v>2.2000000000000002</v>
      </c>
      <c r="W20" s="1">
        <v>2.4</v>
      </c>
      <c r="X20" s="1">
        <v>4</v>
      </c>
      <c r="Y20" s="1">
        <v>5</v>
      </c>
      <c r="Z20" s="1">
        <v>0</v>
      </c>
      <c r="AA20" s="1">
        <v>0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16" t="s">
        <v>49</v>
      </c>
      <c r="B21" s="1" t="s">
        <v>32</v>
      </c>
      <c r="C21" s="1">
        <v>214</v>
      </c>
      <c r="D21" s="1"/>
      <c r="E21" s="1">
        <v>69</v>
      </c>
      <c r="F21" s="1">
        <v>145</v>
      </c>
      <c r="G21" s="7">
        <v>0.3</v>
      </c>
      <c r="H21" s="1"/>
      <c r="I21" s="1">
        <v>1010003817</v>
      </c>
      <c r="J21" s="1"/>
      <c r="K21" s="1">
        <f t="shared" si="2"/>
        <v>69</v>
      </c>
      <c r="L21" s="1"/>
      <c r="M21" s="1"/>
      <c r="N21" s="1"/>
      <c r="O21" s="1">
        <f t="shared" si="3"/>
        <v>13.8</v>
      </c>
      <c r="P21" s="5"/>
      <c r="Q21" s="5">
        <v>250</v>
      </c>
      <c r="R21" s="16"/>
      <c r="S21" s="1">
        <f t="shared" si="4"/>
        <v>10.507246376811594</v>
      </c>
      <c r="T21" s="1">
        <f t="shared" si="5"/>
        <v>10.507246376811594</v>
      </c>
      <c r="U21" s="1">
        <v>46</v>
      </c>
      <c r="V21" s="1">
        <v>7.2</v>
      </c>
      <c r="W21" s="1">
        <v>21.8</v>
      </c>
      <c r="X21" s="1">
        <v>19.8</v>
      </c>
      <c r="Y21" s="1">
        <v>19.600000000000001</v>
      </c>
      <c r="Z21" s="1">
        <v>10</v>
      </c>
      <c r="AA21" s="1">
        <v>0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21" t="s">
        <v>51</v>
      </c>
      <c r="B22" s="1" t="s">
        <v>32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>
        <v>360</v>
      </c>
      <c r="Q22" s="22"/>
      <c r="R22" s="16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26.4</v>
      </c>
      <c r="W22" s="1">
        <v>13</v>
      </c>
      <c r="X22" s="1">
        <v>9.8000000000000007</v>
      </c>
      <c r="Y22" s="1">
        <v>3.6</v>
      </c>
      <c r="Z22" s="1">
        <v>10</v>
      </c>
      <c r="AA22" s="1">
        <v>0</v>
      </c>
      <c r="AB22" s="11" t="s">
        <v>76</v>
      </c>
      <c r="AC22" s="1">
        <f t="shared" si="6"/>
        <v>108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16" t="s">
        <v>52</v>
      </c>
      <c r="B23" s="1" t="s">
        <v>32</v>
      </c>
      <c r="C23" s="1">
        <v>224</v>
      </c>
      <c r="D23" s="1"/>
      <c r="E23" s="1">
        <v>65</v>
      </c>
      <c r="F23" s="1">
        <v>159</v>
      </c>
      <c r="G23" s="7">
        <v>0.3</v>
      </c>
      <c r="H23" s="1"/>
      <c r="I23" s="1">
        <v>1010003874</v>
      </c>
      <c r="J23" s="1"/>
      <c r="K23" s="1">
        <f t="shared" si="2"/>
        <v>65</v>
      </c>
      <c r="L23" s="1"/>
      <c r="M23" s="1"/>
      <c r="N23" s="1"/>
      <c r="O23" s="1">
        <f t="shared" si="3"/>
        <v>13</v>
      </c>
      <c r="P23" s="5"/>
      <c r="Q23" s="5">
        <v>250</v>
      </c>
      <c r="R23" s="16"/>
      <c r="S23" s="1">
        <f t="shared" si="4"/>
        <v>12.23076923076923</v>
      </c>
      <c r="T23" s="1">
        <f t="shared" si="5"/>
        <v>12.23076923076923</v>
      </c>
      <c r="U23" s="1">
        <v>46.4</v>
      </c>
      <c r="V23" s="1">
        <v>7.2</v>
      </c>
      <c r="W23" s="1">
        <v>25</v>
      </c>
      <c r="X23" s="1">
        <v>20.2</v>
      </c>
      <c r="Y23" s="1">
        <v>11.2</v>
      </c>
      <c r="Z23" s="1">
        <v>10</v>
      </c>
      <c r="AA23" s="1">
        <v>0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1" t="s">
        <v>53</v>
      </c>
      <c r="B24" s="1" t="s">
        <v>32</v>
      </c>
      <c r="C24" s="1">
        <v>24</v>
      </c>
      <c r="D24" s="1">
        <v>120</v>
      </c>
      <c r="E24" s="1">
        <v>27</v>
      </c>
      <c r="F24" s="1">
        <v>117</v>
      </c>
      <c r="G24" s="7">
        <v>0.27</v>
      </c>
      <c r="H24" s="1"/>
      <c r="I24" s="1">
        <v>1010027778</v>
      </c>
      <c r="J24" s="1"/>
      <c r="K24" s="1">
        <f t="shared" si="2"/>
        <v>27</v>
      </c>
      <c r="L24" s="1"/>
      <c r="M24" s="1"/>
      <c r="N24" s="1"/>
      <c r="O24" s="1">
        <f t="shared" si="3"/>
        <v>5.4</v>
      </c>
      <c r="P24" s="5"/>
      <c r="Q24" s="5"/>
      <c r="R24" s="16"/>
      <c r="S24" s="1">
        <f t="shared" si="4"/>
        <v>21.666666666666664</v>
      </c>
      <c r="T24" s="1">
        <f t="shared" si="5"/>
        <v>21.666666666666664</v>
      </c>
      <c r="U24" s="1">
        <v>0.2</v>
      </c>
      <c r="V24" s="1">
        <v>11.4</v>
      </c>
      <c r="W24" s="1">
        <v>3.8</v>
      </c>
      <c r="X24" s="1">
        <v>6.4</v>
      </c>
      <c r="Y24" s="1">
        <v>3.6</v>
      </c>
      <c r="Z24" s="1">
        <v>10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1" t="s">
        <v>54</v>
      </c>
      <c r="B25" s="1" t="s">
        <v>32</v>
      </c>
      <c r="C25" s="1">
        <v>11</v>
      </c>
      <c r="D25" s="1"/>
      <c r="E25" s="1"/>
      <c r="F25" s="1">
        <v>11</v>
      </c>
      <c r="G25" s="7">
        <v>0.4</v>
      </c>
      <c r="H25" s="1"/>
      <c r="I25" s="1">
        <v>1010021023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v>100</v>
      </c>
      <c r="R25" s="16"/>
      <c r="S25" s="1" t="e">
        <f t="shared" si="4"/>
        <v>#DIV/0!</v>
      </c>
      <c r="T25" s="1" t="e">
        <f t="shared" si="5"/>
        <v>#DIV/0!</v>
      </c>
      <c r="U25" s="1">
        <v>17.8</v>
      </c>
      <c r="V25" s="1">
        <v>7.4</v>
      </c>
      <c r="W25" s="1">
        <v>7.6</v>
      </c>
      <c r="X25" s="1">
        <v>9.6</v>
      </c>
      <c r="Y25" s="1">
        <v>3</v>
      </c>
      <c r="Z25" s="1">
        <v>8.8000000000000007</v>
      </c>
      <c r="AA25" s="1">
        <v>0</v>
      </c>
      <c r="AB25" s="15" t="s">
        <v>35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1" t="s">
        <v>55</v>
      </c>
      <c r="B26" s="1" t="s">
        <v>32</v>
      </c>
      <c r="C26" s="1">
        <v>597</v>
      </c>
      <c r="D26" s="1"/>
      <c r="E26" s="1">
        <v>10</v>
      </c>
      <c r="F26" s="1">
        <v>585</v>
      </c>
      <c r="G26" s="7">
        <v>0.7</v>
      </c>
      <c r="H26" s="1"/>
      <c r="I26" s="1">
        <v>10010027943</v>
      </c>
      <c r="J26" s="1"/>
      <c r="K26" s="1">
        <f t="shared" si="2"/>
        <v>10</v>
      </c>
      <c r="L26" s="1"/>
      <c r="M26" s="1"/>
      <c r="N26" s="1"/>
      <c r="O26" s="1">
        <f t="shared" si="3"/>
        <v>2</v>
      </c>
      <c r="P26" s="5"/>
      <c r="Q26" s="5"/>
      <c r="R26" s="16"/>
      <c r="S26" s="1">
        <f t="shared" si="4"/>
        <v>292.5</v>
      </c>
      <c r="T26" s="1">
        <f t="shared" si="5"/>
        <v>292.5</v>
      </c>
      <c r="U26" s="1">
        <v>5.4</v>
      </c>
      <c r="V26" s="1">
        <v>7.8</v>
      </c>
      <c r="W26" s="1">
        <v>4.4000000000000004</v>
      </c>
      <c r="X26" s="1">
        <v>4.5999999999999996</v>
      </c>
      <c r="Y26" s="1">
        <v>13.2</v>
      </c>
      <c r="Z26" s="1">
        <v>2.8</v>
      </c>
      <c r="AA26" s="1">
        <v>4.8</v>
      </c>
      <c r="AB26" s="15" t="s">
        <v>35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1" t="s">
        <v>56</v>
      </c>
      <c r="B27" s="1" t="s">
        <v>32</v>
      </c>
      <c r="C27" s="1">
        <v>117</v>
      </c>
      <c r="D27" s="1"/>
      <c r="E27" s="1">
        <v>6</v>
      </c>
      <c r="F27" s="1">
        <v>111</v>
      </c>
      <c r="G27" s="7">
        <v>0.4</v>
      </c>
      <c r="H27" s="1"/>
      <c r="I27" s="1">
        <v>1010011268</v>
      </c>
      <c r="J27" s="1"/>
      <c r="K27" s="1">
        <f t="shared" si="2"/>
        <v>6</v>
      </c>
      <c r="L27" s="1"/>
      <c r="M27" s="1"/>
      <c r="N27" s="1"/>
      <c r="O27" s="1">
        <f t="shared" si="3"/>
        <v>1.2</v>
      </c>
      <c r="P27" s="5"/>
      <c r="Q27" s="5"/>
      <c r="R27" s="16"/>
      <c r="S27" s="1">
        <f t="shared" si="4"/>
        <v>92.5</v>
      </c>
      <c r="T27" s="1">
        <f t="shared" si="5"/>
        <v>92.5</v>
      </c>
      <c r="U27" s="1">
        <v>1.4</v>
      </c>
      <c r="V27" s="1">
        <v>0.8</v>
      </c>
      <c r="W27" s="1">
        <v>6.4</v>
      </c>
      <c r="X27" s="1">
        <v>1.6</v>
      </c>
      <c r="Y27" s="1">
        <v>6.8</v>
      </c>
      <c r="Z27" s="1">
        <v>1.6</v>
      </c>
      <c r="AA27" s="1">
        <v>0</v>
      </c>
      <c r="AB27" s="15" t="s">
        <v>35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16" t="s">
        <v>57</v>
      </c>
      <c r="B28" s="1"/>
      <c r="C28" s="1"/>
      <c r="D28" s="1">
        <v>100</v>
      </c>
      <c r="E28" s="1"/>
      <c r="F28" s="1">
        <v>100</v>
      </c>
      <c r="G28" s="7">
        <v>0.2</v>
      </c>
      <c r="H28" s="1"/>
      <c r="I28" s="17" t="s">
        <v>75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6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8" t="s">
        <v>33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16" t="s">
        <v>58</v>
      </c>
      <c r="B29" s="1" t="s">
        <v>32</v>
      </c>
      <c r="C29" s="1">
        <v>23</v>
      </c>
      <c r="D29" s="1"/>
      <c r="E29" s="1"/>
      <c r="F29" s="1">
        <v>23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6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1.2</v>
      </c>
      <c r="X29" s="1">
        <v>3.2</v>
      </c>
      <c r="Y29" s="1">
        <v>2.8</v>
      </c>
      <c r="Z29" s="1">
        <v>1.2</v>
      </c>
      <c r="AA29" s="1">
        <v>0</v>
      </c>
      <c r="AB29" s="15" t="s">
        <v>35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16" t="s">
        <v>59</v>
      </c>
      <c r="B30" s="1"/>
      <c r="C30" s="1"/>
      <c r="D30" s="1">
        <v>100</v>
      </c>
      <c r="E30" s="1"/>
      <c r="F30" s="1">
        <v>100</v>
      </c>
      <c r="G30" s="7">
        <v>0.2</v>
      </c>
      <c r="H30" s="1"/>
      <c r="I30" s="17" t="s">
        <v>75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6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8" t="s">
        <v>33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1" t="s">
        <v>60</v>
      </c>
      <c r="B31" s="1" t="s">
        <v>32</v>
      </c>
      <c r="C31" s="1">
        <v>49</v>
      </c>
      <c r="D31" s="1">
        <v>100</v>
      </c>
      <c r="E31" s="1">
        <v>12</v>
      </c>
      <c r="F31" s="1">
        <v>137</v>
      </c>
      <c r="G31" s="7">
        <v>0.32</v>
      </c>
      <c r="H31" s="1"/>
      <c r="I31" s="1">
        <v>1010021314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>
        <v>10</v>
      </c>
      <c r="Q31" s="5"/>
      <c r="R31" s="16"/>
      <c r="S31" s="1">
        <f t="shared" si="4"/>
        <v>61.25</v>
      </c>
      <c r="T31" s="1">
        <f t="shared" si="5"/>
        <v>57.083333333333336</v>
      </c>
      <c r="U31" s="1">
        <v>1</v>
      </c>
      <c r="V31" s="1">
        <v>0</v>
      </c>
      <c r="W31" s="1">
        <v>1.2</v>
      </c>
      <c r="X31" s="1">
        <v>2.4</v>
      </c>
      <c r="Y31" s="1">
        <v>4</v>
      </c>
      <c r="Z31" s="1">
        <v>1.2</v>
      </c>
      <c r="AA31" s="1">
        <v>0</v>
      </c>
      <c r="AB31" s="15" t="s">
        <v>35</v>
      </c>
      <c r="AC31" s="1">
        <f t="shared" si="6"/>
        <v>3.2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1" t="s">
        <v>61</v>
      </c>
      <c r="B32" s="1" t="s">
        <v>32</v>
      </c>
      <c r="C32" s="1">
        <v>1</v>
      </c>
      <c r="D32" s="1"/>
      <c r="E32" s="1"/>
      <c r="F32" s="1">
        <v>1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6"/>
      <c r="S32" s="1" t="e">
        <f t="shared" si="4"/>
        <v>#DIV/0!</v>
      </c>
      <c r="T32" s="1" t="e">
        <f t="shared" si="5"/>
        <v>#DIV/0!</v>
      </c>
      <c r="U32" s="1">
        <v>1</v>
      </c>
      <c r="V32" s="1">
        <v>0</v>
      </c>
      <c r="W32" s="1">
        <v>0</v>
      </c>
      <c r="X32" s="1">
        <v>3.2</v>
      </c>
      <c r="Y32" s="1">
        <v>1.2</v>
      </c>
      <c r="Z32" s="1">
        <v>0.8</v>
      </c>
      <c r="AA32" s="1">
        <v>0</v>
      </c>
      <c r="AB32" s="1" t="s">
        <v>50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1" t="s">
        <v>62</v>
      </c>
      <c r="B33" s="1" t="s">
        <v>32</v>
      </c>
      <c r="C33" s="1">
        <v>1</v>
      </c>
      <c r="D33" s="1"/>
      <c r="E33" s="1"/>
      <c r="F33" s="1">
        <v>1</v>
      </c>
      <c r="G33" s="7">
        <v>0.28000000000000003</v>
      </c>
      <c r="H33" s="1"/>
      <c r="I33" s="1">
        <v>1010025555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v>70</v>
      </c>
      <c r="Q33" s="5">
        <v>80</v>
      </c>
      <c r="R33" s="16"/>
      <c r="S33" s="1" t="e">
        <f t="shared" si="4"/>
        <v>#DIV/0!</v>
      </c>
      <c r="T33" s="1" t="e">
        <f t="shared" si="5"/>
        <v>#DIV/0!</v>
      </c>
      <c r="U33" s="1">
        <v>6.8</v>
      </c>
      <c r="V33" s="1">
        <v>0</v>
      </c>
      <c r="W33" s="1">
        <v>3.6</v>
      </c>
      <c r="X33" s="1">
        <v>0.8</v>
      </c>
      <c r="Y33" s="1">
        <v>2.4</v>
      </c>
      <c r="Z33" s="1">
        <v>2.8</v>
      </c>
      <c r="AA33" s="1">
        <v>1.2</v>
      </c>
      <c r="AB33" s="1"/>
      <c r="AC33" s="1">
        <f t="shared" si="6"/>
        <v>19.600000000000001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1" t="s">
        <v>63</v>
      </c>
      <c r="B34" s="1" t="s">
        <v>32</v>
      </c>
      <c r="C34" s="1"/>
      <c r="D34" s="1">
        <v>120</v>
      </c>
      <c r="E34" s="1">
        <v>28</v>
      </c>
      <c r="F34" s="1">
        <v>92</v>
      </c>
      <c r="G34" s="7">
        <v>0.28000000000000003</v>
      </c>
      <c r="H34" s="1"/>
      <c r="I34" s="1">
        <v>1010026655</v>
      </c>
      <c r="J34" s="1"/>
      <c r="K34" s="1">
        <f t="shared" si="2"/>
        <v>28</v>
      </c>
      <c r="L34" s="1"/>
      <c r="M34" s="1"/>
      <c r="N34" s="1"/>
      <c r="O34" s="1">
        <f t="shared" si="3"/>
        <v>5.6</v>
      </c>
      <c r="P34" s="5"/>
      <c r="Q34" s="5"/>
      <c r="R34" s="16"/>
      <c r="S34" s="1">
        <f t="shared" si="4"/>
        <v>16.428571428571431</v>
      </c>
      <c r="T34" s="1">
        <f t="shared" si="5"/>
        <v>16.428571428571431</v>
      </c>
      <c r="U34" s="1">
        <v>0</v>
      </c>
      <c r="V34" s="1">
        <v>11.8</v>
      </c>
      <c r="W34" s="1">
        <v>3.2</v>
      </c>
      <c r="X34" s="1">
        <v>0.8</v>
      </c>
      <c r="Y34" s="1">
        <v>5</v>
      </c>
      <c r="Z34" s="1">
        <v>4.8</v>
      </c>
      <c r="AA34" s="1">
        <v>4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1" t="s">
        <v>64</v>
      </c>
      <c r="B35" s="1" t="s">
        <v>32</v>
      </c>
      <c r="C35" s="1">
        <v>39</v>
      </c>
      <c r="D35" s="1"/>
      <c r="E35" s="1">
        <v>35</v>
      </c>
      <c r="F35" s="1">
        <v>3</v>
      </c>
      <c r="G35" s="7">
        <v>0.28000000000000003</v>
      </c>
      <c r="H35" s="1"/>
      <c r="I35" s="1">
        <v>1010028228</v>
      </c>
      <c r="J35" s="1"/>
      <c r="K35" s="1">
        <f t="shared" si="2"/>
        <v>35</v>
      </c>
      <c r="L35" s="1"/>
      <c r="M35" s="1"/>
      <c r="N35" s="1"/>
      <c r="O35" s="1">
        <f t="shared" si="3"/>
        <v>7</v>
      </c>
      <c r="P35" s="5">
        <v>67</v>
      </c>
      <c r="Q35" s="5">
        <v>80</v>
      </c>
      <c r="R35" s="16"/>
      <c r="S35" s="1">
        <f t="shared" si="4"/>
        <v>10</v>
      </c>
      <c r="T35" s="1">
        <f t="shared" si="5"/>
        <v>0.42857142857142855</v>
      </c>
      <c r="U35" s="1">
        <v>2</v>
      </c>
      <c r="V35" s="1">
        <v>4</v>
      </c>
      <c r="W35" s="1">
        <v>3.2</v>
      </c>
      <c r="X35" s="1">
        <v>1.6</v>
      </c>
      <c r="Y35" s="1">
        <v>5</v>
      </c>
      <c r="Z35" s="1">
        <v>4</v>
      </c>
      <c r="AA35" s="1">
        <v>0</v>
      </c>
      <c r="AB35" s="1"/>
      <c r="AC35" s="1">
        <f t="shared" si="6"/>
        <v>18.760000000000002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16" t="s">
        <v>65</v>
      </c>
      <c r="B36" s="1" t="s">
        <v>32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6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0" t="s">
        <v>77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1" t="s">
        <v>66</v>
      </c>
      <c r="B37" s="1" t="s">
        <v>32</v>
      </c>
      <c r="C37" s="1">
        <v>75</v>
      </c>
      <c r="D37" s="1"/>
      <c r="E37" s="1">
        <v>10</v>
      </c>
      <c r="F37" s="1">
        <v>65</v>
      </c>
      <c r="G37" s="7">
        <v>0.4</v>
      </c>
      <c r="H37" s="1"/>
      <c r="I37" s="1">
        <v>1010028186</v>
      </c>
      <c r="J37" s="1"/>
      <c r="K37" s="1">
        <f t="shared" si="2"/>
        <v>10</v>
      </c>
      <c r="L37" s="1"/>
      <c r="M37" s="1"/>
      <c r="N37" s="1"/>
      <c r="O37" s="1">
        <f t="shared" si="3"/>
        <v>2</v>
      </c>
      <c r="P37" s="5"/>
      <c r="Q37" s="5"/>
      <c r="R37" s="16"/>
      <c r="S37" s="1">
        <f t="shared" si="4"/>
        <v>32.5</v>
      </c>
      <c r="T37" s="1">
        <f t="shared" si="5"/>
        <v>32.5</v>
      </c>
      <c r="U37" s="1">
        <v>0</v>
      </c>
      <c r="V37" s="1">
        <v>0</v>
      </c>
      <c r="W37" s="1">
        <v>0</v>
      </c>
      <c r="X37" s="1">
        <v>1.6</v>
      </c>
      <c r="Y37" s="1">
        <v>1.2</v>
      </c>
      <c r="Z37" s="1">
        <v>2</v>
      </c>
      <c r="AA37" s="1">
        <v>0</v>
      </c>
      <c r="AB37" s="15" t="s">
        <v>35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12" t="s">
        <v>67</v>
      </c>
      <c r="B38" s="12" t="s">
        <v>32</v>
      </c>
      <c r="C38" s="12"/>
      <c r="D38" s="12"/>
      <c r="E38" s="12">
        <v>-5</v>
      </c>
      <c r="F38" s="12"/>
      <c r="G38" s="13">
        <v>0</v>
      </c>
      <c r="H38" s="12"/>
      <c r="I38" s="12" t="s">
        <v>33</v>
      </c>
      <c r="J38" s="12"/>
      <c r="K38" s="12">
        <f t="shared" si="2"/>
        <v>-5</v>
      </c>
      <c r="L38" s="12"/>
      <c r="M38" s="12"/>
      <c r="N38" s="12"/>
      <c r="O38" s="12">
        <f t="shared" si="3"/>
        <v>-1</v>
      </c>
      <c r="P38" s="5"/>
      <c r="Q38" s="14"/>
      <c r="R38" s="16"/>
      <c r="S38" s="12">
        <f t="shared" si="4"/>
        <v>0</v>
      </c>
      <c r="T38" s="12">
        <f t="shared" si="5"/>
        <v>0</v>
      </c>
      <c r="U38" s="12">
        <v>-0.6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48.6</v>
      </c>
      <c r="AB38" s="12" t="s">
        <v>68</v>
      </c>
      <c r="AC38" s="1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A39" s="12" t="s">
        <v>69</v>
      </c>
      <c r="B39" s="12" t="s">
        <v>32</v>
      </c>
      <c r="C39" s="12">
        <v>336</v>
      </c>
      <c r="D39" s="12"/>
      <c r="E39" s="12"/>
      <c r="F39" s="12">
        <v>336</v>
      </c>
      <c r="G39" s="13">
        <v>0</v>
      </c>
      <c r="H39" s="12"/>
      <c r="I39" s="12" t="s">
        <v>33</v>
      </c>
      <c r="J39" s="12"/>
      <c r="K39" s="12">
        <f t="shared" si="2"/>
        <v>0</v>
      </c>
      <c r="L39" s="12"/>
      <c r="M39" s="12"/>
      <c r="N39" s="12"/>
      <c r="O39" s="12">
        <f t="shared" si="3"/>
        <v>0</v>
      </c>
      <c r="P39" s="5"/>
      <c r="Q39" s="14"/>
      <c r="R39" s="16"/>
      <c r="S39" s="12" t="e">
        <f t="shared" si="4"/>
        <v>#DIV/0!</v>
      </c>
      <c r="T39" s="12" t="e">
        <f t="shared" si="5"/>
        <v>#DIV/0!</v>
      </c>
      <c r="U39" s="12">
        <v>0.8</v>
      </c>
      <c r="V39" s="12">
        <v>11.6</v>
      </c>
      <c r="W39" s="12">
        <v>1.6</v>
      </c>
      <c r="X39" s="12">
        <v>1</v>
      </c>
      <c r="Y39" s="12">
        <v>3</v>
      </c>
      <c r="Z39" s="12">
        <v>1</v>
      </c>
      <c r="AA39" s="12">
        <v>3.8</v>
      </c>
      <c r="AB39" s="15" t="s">
        <v>35</v>
      </c>
      <c r="AC39" s="1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A40" s="12" t="s">
        <v>70</v>
      </c>
      <c r="B40" s="12" t="s">
        <v>32</v>
      </c>
      <c r="C40" s="12">
        <v>184</v>
      </c>
      <c r="D40" s="12"/>
      <c r="E40" s="12"/>
      <c r="F40" s="12">
        <v>184</v>
      </c>
      <c r="G40" s="13">
        <v>0</v>
      </c>
      <c r="H40" s="12"/>
      <c r="I40" s="12" t="s">
        <v>33</v>
      </c>
      <c r="J40" s="12"/>
      <c r="K40" s="12">
        <f t="shared" si="2"/>
        <v>0</v>
      </c>
      <c r="L40" s="12"/>
      <c r="M40" s="12"/>
      <c r="N40" s="12"/>
      <c r="O40" s="12">
        <f t="shared" si="3"/>
        <v>0</v>
      </c>
      <c r="P40" s="5"/>
      <c r="Q40" s="14"/>
      <c r="R40" s="16"/>
      <c r="S40" s="12" t="e">
        <f t="shared" si="4"/>
        <v>#DIV/0!</v>
      </c>
      <c r="T40" s="12" t="e">
        <f t="shared" si="5"/>
        <v>#DIV/0!</v>
      </c>
      <c r="U40" s="12">
        <v>-0.2</v>
      </c>
      <c r="V40" s="12">
        <v>3</v>
      </c>
      <c r="W40" s="12">
        <v>0</v>
      </c>
      <c r="X40" s="12">
        <v>0</v>
      </c>
      <c r="Y40" s="12">
        <v>0</v>
      </c>
      <c r="Z40" s="12">
        <v>0</v>
      </c>
      <c r="AA40" s="12">
        <v>1.8</v>
      </c>
      <c r="AB40" s="15" t="s">
        <v>35</v>
      </c>
      <c r="AC40" s="1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A41" s="1" t="s">
        <v>71</v>
      </c>
      <c r="B41" s="1" t="s">
        <v>32</v>
      </c>
      <c r="C41" s="1"/>
      <c r="D41" s="1">
        <v>120</v>
      </c>
      <c r="E41" s="1"/>
      <c r="F41" s="1">
        <v>120</v>
      </c>
      <c r="G41" s="7">
        <v>0.3</v>
      </c>
      <c r="H41" s="1"/>
      <c r="I41" s="1">
        <v>1010017917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6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15</v>
      </c>
      <c r="W41" s="1">
        <v>0.4</v>
      </c>
      <c r="X41" s="1">
        <v>2.6</v>
      </c>
      <c r="Y41" s="1">
        <v>4.4000000000000004</v>
      </c>
      <c r="Z41" s="1">
        <v>3.6</v>
      </c>
      <c r="AA41" s="1">
        <v>0</v>
      </c>
      <c r="AB41" s="1"/>
      <c r="AC41" s="1">
        <f>G41*P41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A42" s="1" t="s">
        <v>72</v>
      </c>
      <c r="B42" s="1" t="s">
        <v>32</v>
      </c>
      <c r="C42" s="1">
        <v>113</v>
      </c>
      <c r="D42" s="1"/>
      <c r="E42" s="1">
        <v>7</v>
      </c>
      <c r="F42" s="1">
        <v>106</v>
      </c>
      <c r="G42" s="7">
        <v>0.4</v>
      </c>
      <c r="H42" s="1"/>
      <c r="I42" s="1">
        <v>1010004259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6"/>
      <c r="S42" s="1">
        <f t="shared" si="4"/>
        <v>75.714285714285722</v>
      </c>
      <c r="T42" s="1">
        <f t="shared" si="5"/>
        <v>75.714285714285722</v>
      </c>
      <c r="U42" s="1">
        <v>2.4</v>
      </c>
      <c r="V42" s="1">
        <v>2.6</v>
      </c>
      <c r="W42" s="1">
        <v>7.4</v>
      </c>
      <c r="X42" s="1">
        <v>2.4</v>
      </c>
      <c r="Y42" s="1">
        <v>7.6</v>
      </c>
      <c r="Z42" s="1">
        <v>1</v>
      </c>
      <c r="AA42" s="1">
        <v>0</v>
      </c>
      <c r="AB42" s="15" t="s">
        <v>35</v>
      </c>
      <c r="AC42" s="1">
        <f>G42*P42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A43" s="1" t="s">
        <v>73</v>
      </c>
      <c r="B43" s="1" t="s">
        <v>32</v>
      </c>
      <c r="C43" s="1">
        <v>27</v>
      </c>
      <c r="D43" s="1"/>
      <c r="E43" s="1">
        <v>5</v>
      </c>
      <c r="F43" s="1">
        <v>22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5"/>
      <c r="Q43" s="5">
        <v>10</v>
      </c>
      <c r="R43" s="16"/>
      <c r="S43" s="1">
        <f t="shared" si="4"/>
        <v>22</v>
      </c>
      <c r="T43" s="1">
        <f t="shared" si="5"/>
        <v>22</v>
      </c>
      <c r="U43" s="1">
        <v>1.2</v>
      </c>
      <c r="V43" s="1">
        <v>1.6</v>
      </c>
      <c r="W43" s="1">
        <v>1.4</v>
      </c>
      <c r="X43" s="1">
        <v>0.2</v>
      </c>
      <c r="Y43" s="1">
        <v>3.8</v>
      </c>
      <c r="Z43" s="1">
        <v>2</v>
      </c>
      <c r="AA43" s="1">
        <v>0</v>
      </c>
      <c r="AB43" s="15" t="s">
        <v>35</v>
      </c>
      <c r="AC43" s="1">
        <f>G43*P43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A44" s="1" t="s">
        <v>74</v>
      </c>
      <c r="B44" s="1" t="s">
        <v>32</v>
      </c>
      <c r="C44" s="1">
        <v>57</v>
      </c>
      <c r="D44" s="1"/>
      <c r="E44" s="1">
        <v>8</v>
      </c>
      <c r="F44" s="1">
        <v>49</v>
      </c>
      <c r="G44" s="7">
        <v>0.3</v>
      </c>
      <c r="H44" s="1"/>
      <c r="I44" s="1">
        <v>1010027159</v>
      </c>
      <c r="J44" s="1"/>
      <c r="K44" s="1">
        <f t="shared" si="2"/>
        <v>8</v>
      </c>
      <c r="L44" s="1"/>
      <c r="M44" s="1"/>
      <c r="N44" s="1"/>
      <c r="O44" s="1">
        <f t="shared" si="3"/>
        <v>1.6</v>
      </c>
      <c r="P44" s="5"/>
      <c r="Q44" s="5"/>
      <c r="R44" s="16"/>
      <c r="S44" s="1">
        <f t="shared" si="4"/>
        <v>30.625</v>
      </c>
      <c r="T44" s="1">
        <f t="shared" si="5"/>
        <v>30.625</v>
      </c>
      <c r="U44" s="1">
        <v>0.6</v>
      </c>
      <c r="V44" s="1">
        <v>2.4</v>
      </c>
      <c r="W44" s="1">
        <v>1.4</v>
      </c>
      <c r="X44" s="1">
        <v>3.2</v>
      </c>
      <c r="Y44" s="1">
        <v>5.6</v>
      </c>
      <c r="Z44" s="1">
        <v>3.4</v>
      </c>
      <c r="AA44" s="1">
        <v>0</v>
      </c>
      <c r="AB44" s="15" t="s">
        <v>35</v>
      </c>
      <c r="AC44" s="1">
        <f>G44*P44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3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3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3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3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3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3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3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3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3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3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3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3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3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3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3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3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3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3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3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3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3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3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3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3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3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3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3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3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3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3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3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3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3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3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3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3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3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3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3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3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3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3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3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3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3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3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3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3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3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3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3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3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3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3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3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3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3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3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3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3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3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3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3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3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3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3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3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3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3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3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3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3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3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3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3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3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3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3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3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3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3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3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3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3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3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3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3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3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3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3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3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3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3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3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3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3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3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3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3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3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3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3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3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3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3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3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3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3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3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3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3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3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3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3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3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3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3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3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3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3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3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3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6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3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3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3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6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3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6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3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6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3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6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3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6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3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6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3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6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3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6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3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6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3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6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3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6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3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6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3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6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3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6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3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6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3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6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3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6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3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6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3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6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3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6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3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6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3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6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3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6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3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6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3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6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3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6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3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6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3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6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3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6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3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6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3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6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3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6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3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6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3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6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3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6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3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6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3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6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3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6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3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6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3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6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3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6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3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6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3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3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3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3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6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3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6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3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6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3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6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3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6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3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6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3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6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3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6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3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6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3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6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3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6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3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6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3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6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3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6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3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6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3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6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3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6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3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6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3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6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3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6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3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6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3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6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3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6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3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6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3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6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3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6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3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6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3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6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3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6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3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6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3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6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3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6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3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6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3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6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3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6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3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6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3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6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3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6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3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6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3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6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3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6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3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6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3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6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3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6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3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6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3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3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3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3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6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3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6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3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6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3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6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3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6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3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6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3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6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3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6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3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6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3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6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3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6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3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6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3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6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3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3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3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3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6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3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6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3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6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3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6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3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6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3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6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3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6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3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6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3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6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3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6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3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6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3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6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3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6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3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6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3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6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3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6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3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6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3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6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3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6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3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6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3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6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3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6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3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6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3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6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3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6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3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6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3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6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3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6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3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6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3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6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3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6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3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6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3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6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3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6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3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6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3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6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3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6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3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6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3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6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3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6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3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6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3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6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3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6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3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6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3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6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3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6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3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6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3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6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3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6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3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6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3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6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3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6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3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6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3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6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3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6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3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6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3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6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3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6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3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6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3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6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3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6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3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6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3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6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3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6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3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6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3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6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3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6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3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6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3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6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3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6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3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6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3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6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3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6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3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6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3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6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3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6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3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6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3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6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3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6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3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6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3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6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3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6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3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6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3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6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3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6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3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6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3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6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3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6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3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6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3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6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3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6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3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6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3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6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3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6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3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6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3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6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3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6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3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6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3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6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3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6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3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6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3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6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3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6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3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6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3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6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3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6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3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6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3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6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3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6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3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6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3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6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3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6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3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6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3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6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3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6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3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6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3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6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3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6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3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6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3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6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3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6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3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6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3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6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3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6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3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6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3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6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3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6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3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6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3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6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3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6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3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6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3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6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3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6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3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6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3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6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3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6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3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6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3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6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3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6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3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6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3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6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3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6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3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6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3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6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3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6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3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6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3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6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3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6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3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6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3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6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3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6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3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6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3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6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3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6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3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6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3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6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3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6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3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6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3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6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3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6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3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6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3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6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3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6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3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6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3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6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3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6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3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6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3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6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3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6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3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6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3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6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3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6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3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6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3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6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3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6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3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6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3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6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3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6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3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6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3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6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3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6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3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6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3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6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3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6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3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6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3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6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3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6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3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6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3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6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3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6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3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6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3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6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3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6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3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6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3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6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3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6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3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6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3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6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3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6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3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6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3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6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3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6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3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6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Olga Shu</cp:lastModifiedBy>
  <dcterms:created xsi:type="dcterms:W3CDTF">2025-04-28T13:34:48Z</dcterms:created>
  <dcterms:modified xsi:type="dcterms:W3CDTF">2025-05-01T12:33:52Z</dcterms:modified>
</cp:coreProperties>
</file>