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5,25 Симф КИ ПУД\"/>
    </mc:Choice>
  </mc:AlternateContent>
  <xr:revisionPtr revIDLastSave="0" documentId="13_ncr:1_{58839332-0C98-499C-8F3A-8E7FE3D014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4" i="1"/>
  <c r="AH105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Z8" i="1"/>
  <c r="Z54" i="1"/>
  <c r="Z94" i="1"/>
  <c r="Z96" i="1"/>
  <c r="Z98" i="1"/>
  <c r="Z100" i="1"/>
  <c r="Z102" i="1"/>
  <c r="Z104" i="1"/>
  <c r="Z106" i="1"/>
  <c r="Z108" i="1"/>
  <c r="Z110" i="1"/>
  <c r="Z112" i="1"/>
  <c r="Z114" i="1"/>
  <c r="W8" i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W51" i="1"/>
  <c r="Z51" i="1" s="1"/>
  <c r="W52" i="1"/>
  <c r="Z52" i="1" s="1"/>
  <c r="W53" i="1"/>
  <c r="Z53" i="1" s="1"/>
  <c r="W54" i="1"/>
  <c r="W55" i="1"/>
  <c r="Z55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W95" i="1"/>
  <c r="Z95" i="1" s="1"/>
  <c r="W96" i="1"/>
  <c r="W97" i="1"/>
  <c r="Z97" i="1" s="1"/>
  <c r="W98" i="1"/>
  <c r="W99" i="1"/>
  <c r="Z99" i="1" s="1"/>
  <c r="W100" i="1"/>
  <c r="W101" i="1"/>
  <c r="Z101" i="1" s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W113" i="1"/>
  <c r="Z113" i="1" s="1"/>
  <c r="W114" i="1"/>
  <c r="W7" i="1"/>
  <c r="Z7" i="1" s="1"/>
  <c r="AD10" i="1"/>
  <c r="W10" i="1" s="1"/>
  <c r="Z10" i="1" s="1"/>
  <c r="AD11" i="1"/>
  <c r="AD6" i="1" s="1"/>
  <c r="AD12" i="1"/>
  <c r="W12" i="1" s="1"/>
  <c r="Z12" i="1" s="1"/>
  <c r="AD18" i="1"/>
  <c r="W18" i="1" s="1"/>
  <c r="Z18" i="1" s="1"/>
  <c r="AD19" i="1"/>
  <c r="AD39" i="1"/>
  <c r="W39" i="1" s="1"/>
  <c r="AD40" i="1"/>
  <c r="W40" i="1" s="1"/>
  <c r="Z40" i="1" s="1"/>
  <c r="AD56" i="1"/>
  <c r="W56" i="1" s="1"/>
  <c r="Z56" i="1" s="1"/>
  <c r="AD57" i="1"/>
  <c r="AD64" i="1"/>
  <c r="W64" i="1" s="1"/>
  <c r="Z64" i="1" s="1"/>
  <c r="AD80" i="1"/>
  <c r="W80" i="1" s="1"/>
  <c r="Z80" i="1" s="1"/>
  <c r="AD81" i="1"/>
  <c r="W81" i="1" s="1"/>
  <c r="Z81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AB6" i="1"/>
  <c r="AC6" i="1"/>
  <c r="AE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Z39" i="1" l="1"/>
  <c r="Y39" i="1"/>
  <c r="AM112" i="1"/>
  <c r="AL112" i="1"/>
  <c r="AK112" i="1"/>
  <c r="AJ112" i="1"/>
  <c r="AM108" i="1"/>
  <c r="AL108" i="1"/>
  <c r="AK108" i="1"/>
  <c r="AJ108" i="1"/>
  <c r="AM104" i="1"/>
  <c r="AL104" i="1"/>
  <c r="AK104" i="1"/>
  <c r="AJ104" i="1"/>
  <c r="AM100" i="1"/>
  <c r="AL100" i="1"/>
  <c r="AK100" i="1"/>
  <c r="AJ100" i="1"/>
  <c r="AM96" i="1"/>
  <c r="AL96" i="1"/>
  <c r="AK96" i="1"/>
  <c r="AJ96" i="1"/>
  <c r="AM90" i="1"/>
  <c r="AL90" i="1"/>
  <c r="AK90" i="1"/>
  <c r="AJ90" i="1"/>
  <c r="AM86" i="1"/>
  <c r="AL86" i="1"/>
  <c r="AK86" i="1"/>
  <c r="AJ86" i="1"/>
  <c r="AM82" i="1"/>
  <c r="AL82" i="1"/>
  <c r="AK82" i="1"/>
  <c r="AJ82" i="1"/>
  <c r="AM78" i="1"/>
  <c r="AL78" i="1"/>
  <c r="AK78" i="1"/>
  <c r="AJ78" i="1"/>
  <c r="AM76" i="1"/>
  <c r="AL76" i="1"/>
  <c r="AK76" i="1"/>
  <c r="AJ76" i="1"/>
  <c r="AM72" i="1"/>
  <c r="AL72" i="1"/>
  <c r="AK72" i="1"/>
  <c r="AJ72" i="1"/>
  <c r="AM70" i="1"/>
  <c r="AL70" i="1"/>
  <c r="AK70" i="1"/>
  <c r="AJ70" i="1"/>
  <c r="AM68" i="1"/>
  <c r="AL68" i="1"/>
  <c r="AK68" i="1"/>
  <c r="AJ68" i="1"/>
  <c r="AM66" i="1"/>
  <c r="AL66" i="1"/>
  <c r="AK66" i="1"/>
  <c r="AJ66" i="1"/>
  <c r="AM64" i="1"/>
  <c r="AL64" i="1"/>
  <c r="AK64" i="1"/>
  <c r="AJ64" i="1"/>
  <c r="AM62" i="1"/>
  <c r="AL62" i="1"/>
  <c r="AK62" i="1"/>
  <c r="AJ62" i="1"/>
  <c r="AM60" i="1"/>
  <c r="AL60" i="1"/>
  <c r="AK60" i="1"/>
  <c r="AJ60" i="1"/>
  <c r="AM58" i="1"/>
  <c r="AL58" i="1"/>
  <c r="AK58" i="1"/>
  <c r="AJ58" i="1"/>
  <c r="AM56" i="1"/>
  <c r="AL56" i="1"/>
  <c r="AK56" i="1"/>
  <c r="AJ56" i="1"/>
  <c r="AM54" i="1"/>
  <c r="AL54" i="1"/>
  <c r="AK54" i="1"/>
  <c r="AJ54" i="1"/>
  <c r="AM52" i="1"/>
  <c r="AL52" i="1"/>
  <c r="AK52" i="1"/>
  <c r="AJ52" i="1"/>
  <c r="AM50" i="1"/>
  <c r="AL50" i="1"/>
  <c r="AK50" i="1"/>
  <c r="AJ50" i="1"/>
  <c r="AM48" i="1"/>
  <c r="AL48" i="1"/>
  <c r="AK48" i="1"/>
  <c r="AJ48" i="1"/>
  <c r="AM46" i="1"/>
  <c r="AL46" i="1"/>
  <c r="AK46" i="1"/>
  <c r="AJ46" i="1"/>
  <c r="AM44" i="1"/>
  <c r="AL44" i="1"/>
  <c r="AK44" i="1"/>
  <c r="AJ44" i="1"/>
  <c r="AM42" i="1"/>
  <c r="AL42" i="1"/>
  <c r="AK42" i="1"/>
  <c r="AJ42" i="1"/>
  <c r="AM40" i="1"/>
  <c r="AL40" i="1"/>
  <c r="AK40" i="1"/>
  <c r="AJ40" i="1"/>
  <c r="AM38" i="1"/>
  <c r="AL38" i="1"/>
  <c r="AK38" i="1"/>
  <c r="AJ38" i="1"/>
  <c r="AM36" i="1"/>
  <c r="AL36" i="1"/>
  <c r="AK36" i="1"/>
  <c r="AJ36" i="1"/>
  <c r="AM34" i="1"/>
  <c r="AL34" i="1"/>
  <c r="AK34" i="1"/>
  <c r="AJ34" i="1"/>
  <c r="AM32" i="1"/>
  <c r="AL32" i="1"/>
  <c r="AK32" i="1"/>
  <c r="AJ32" i="1"/>
  <c r="AM30" i="1"/>
  <c r="AL30" i="1"/>
  <c r="AK30" i="1"/>
  <c r="AJ30" i="1"/>
  <c r="AM28" i="1"/>
  <c r="AL28" i="1"/>
  <c r="AK28" i="1"/>
  <c r="AJ28" i="1"/>
  <c r="AM26" i="1"/>
  <c r="AL26" i="1"/>
  <c r="AK26" i="1"/>
  <c r="AJ26" i="1"/>
  <c r="AM24" i="1"/>
  <c r="AL24" i="1"/>
  <c r="AK24" i="1"/>
  <c r="AJ24" i="1"/>
  <c r="AM22" i="1"/>
  <c r="AL22" i="1"/>
  <c r="AK22" i="1"/>
  <c r="AJ22" i="1"/>
  <c r="AM20" i="1"/>
  <c r="AL20" i="1"/>
  <c r="AK20" i="1"/>
  <c r="AJ20" i="1"/>
  <c r="AM18" i="1"/>
  <c r="AL18" i="1"/>
  <c r="AK18" i="1"/>
  <c r="AJ18" i="1"/>
  <c r="AM16" i="1"/>
  <c r="AL16" i="1"/>
  <c r="AK16" i="1"/>
  <c r="AJ16" i="1"/>
  <c r="AM14" i="1"/>
  <c r="AL14" i="1"/>
  <c r="AK14" i="1"/>
  <c r="AJ14" i="1"/>
  <c r="AM12" i="1"/>
  <c r="AL12" i="1"/>
  <c r="AK12" i="1"/>
  <c r="AJ12" i="1"/>
  <c r="AM10" i="1"/>
  <c r="AL10" i="1"/>
  <c r="AK10" i="1"/>
  <c r="AJ10" i="1"/>
  <c r="AM8" i="1"/>
  <c r="AL8" i="1"/>
  <c r="AK8" i="1"/>
  <c r="AJ8" i="1"/>
  <c r="W11" i="1"/>
  <c r="Y49" i="1"/>
  <c r="Y47" i="1"/>
  <c r="Y45" i="1"/>
  <c r="Y43" i="1"/>
  <c r="Y41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AM114" i="1"/>
  <c r="AL114" i="1"/>
  <c r="AK114" i="1"/>
  <c r="AJ114" i="1"/>
  <c r="AM110" i="1"/>
  <c r="AL110" i="1"/>
  <c r="AK110" i="1"/>
  <c r="AJ110" i="1"/>
  <c r="AM106" i="1"/>
  <c r="AL106" i="1"/>
  <c r="AK106" i="1"/>
  <c r="AJ106" i="1"/>
  <c r="AM102" i="1"/>
  <c r="AL102" i="1"/>
  <c r="AK102" i="1"/>
  <c r="AJ102" i="1"/>
  <c r="AM98" i="1"/>
  <c r="AL98" i="1"/>
  <c r="AK98" i="1"/>
  <c r="AJ98" i="1"/>
  <c r="AM94" i="1"/>
  <c r="AL94" i="1"/>
  <c r="AK94" i="1"/>
  <c r="AJ94" i="1"/>
  <c r="AM92" i="1"/>
  <c r="AL92" i="1"/>
  <c r="AK92" i="1"/>
  <c r="AJ92" i="1"/>
  <c r="AM88" i="1"/>
  <c r="AL88" i="1"/>
  <c r="AK88" i="1"/>
  <c r="AJ88" i="1"/>
  <c r="AM84" i="1"/>
  <c r="AL84" i="1"/>
  <c r="AK84" i="1"/>
  <c r="AJ84" i="1"/>
  <c r="AM80" i="1"/>
  <c r="AL80" i="1"/>
  <c r="AK80" i="1"/>
  <c r="AJ80" i="1"/>
  <c r="AM74" i="1"/>
  <c r="AL74" i="1"/>
  <c r="AK74" i="1"/>
  <c r="AJ74" i="1"/>
  <c r="AM7" i="1"/>
  <c r="AL7" i="1"/>
  <c r="AK7" i="1"/>
  <c r="AJ7" i="1"/>
  <c r="AM113" i="1"/>
  <c r="AL113" i="1"/>
  <c r="AK113" i="1"/>
  <c r="AJ113" i="1"/>
  <c r="AM111" i="1"/>
  <c r="AL111" i="1"/>
  <c r="AK111" i="1"/>
  <c r="AJ111" i="1"/>
  <c r="AL109" i="1"/>
  <c r="AM109" i="1"/>
  <c r="AK109" i="1"/>
  <c r="AJ109" i="1"/>
  <c r="AM107" i="1"/>
  <c r="AL107" i="1"/>
  <c r="AK107" i="1"/>
  <c r="AJ107" i="1"/>
  <c r="AM105" i="1"/>
  <c r="AL105" i="1"/>
  <c r="AK105" i="1"/>
  <c r="AJ105" i="1"/>
  <c r="AM103" i="1"/>
  <c r="AL103" i="1"/>
  <c r="AK103" i="1"/>
  <c r="AJ103" i="1"/>
  <c r="AL101" i="1"/>
  <c r="AM101" i="1"/>
  <c r="AK101" i="1"/>
  <c r="AJ101" i="1"/>
  <c r="AM99" i="1"/>
  <c r="AL99" i="1"/>
  <c r="AK99" i="1"/>
  <c r="AJ99" i="1"/>
  <c r="AM97" i="1"/>
  <c r="AL97" i="1"/>
  <c r="AK97" i="1"/>
  <c r="AJ97" i="1"/>
  <c r="AM95" i="1"/>
  <c r="AL95" i="1"/>
  <c r="AK95" i="1"/>
  <c r="AJ95" i="1"/>
  <c r="AL93" i="1"/>
  <c r="AM93" i="1"/>
  <c r="AK93" i="1"/>
  <c r="AJ93" i="1"/>
  <c r="AM91" i="1"/>
  <c r="AL91" i="1"/>
  <c r="AK91" i="1"/>
  <c r="AJ91" i="1"/>
  <c r="AM89" i="1"/>
  <c r="AL89" i="1"/>
  <c r="AK89" i="1"/>
  <c r="AJ89" i="1"/>
  <c r="AM87" i="1"/>
  <c r="AL87" i="1"/>
  <c r="AK87" i="1"/>
  <c r="AJ87" i="1"/>
  <c r="AL85" i="1"/>
  <c r="AM85" i="1"/>
  <c r="AK85" i="1"/>
  <c r="AJ85" i="1"/>
  <c r="AM83" i="1"/>
  <c r="AL83" i="1"/>
  <c r="AK83" i="1"/>
  <c r="AJ83" i="1"/>
  <c r="AM81" i="1"/>
  <c r="AL81" i="1"/>
  <c r="AK81" i="1"/>
  <c r="AJ81" i="1"/>
  <c r="AM79" i="1"/>
  <c r="AL79" i="1"/>
  <c r="AK79" i="1"/>
  <c r="AJ79" i="1"/>
  <c r="AL77" i="1"/>
  <c r="AM77" i="1"/>
  <c r="AK77" i="1"/>
  <c r="AJ77" i="1"/>
  <c r="AM75" i="1"/>
  <c r="AL75" i="1"/>
  <c r="AK75" i="1"/>
  <c r="AJ75" i="1"/>
  <c r="AM73" i="1"/>
  <c r="AL73" i="1"/>
  <c r="AK73" i="1"/>
  <c r="AJ73" i="1"/>
  <c r="AM71" i="1"/>
  <c r="AL71" i="1"/>
  <c r="AK71" i="1"/>
  <c r="AJ71" i="1"/>
  <c r="AL69" i="1"/>
  <c r="AM69" i="1"/>
  <c r="AK69" i="1"/>
  <c r="AJ69" i="1"/>
  <c r="AM67" i="1"/>
  <c r="AL67" i="1"/>
  <c r="AK67" i="1"/>
  <c r="AJ67" i="1"/>
  <c r="AM65" i="1"/>
  <c r="AL65" i="1"/>
  <c r="AK65" i="1"/>
  <c r="AJ65" i="1"/>
  <c r="AM63" i="1"/>
  <c r="AL63" i="1"/>
  <c r="AK63" i="1"/>
  <c r="AJ63" i="1"/>
  <c r="AL61" i="1"/>
  <c r="AM61" i="1"/>
  <c r="AK61" i="1"/>
  <c r="AJ61" i="1"/>
  <c r="AM59" i="1"/>
  <c r="AL59" i="1"/>
  <c r="AK59" i="1"/>
  <c r="AJ59" i="1"/>
  <c r="AM57" i="1"/>
  <c r="AL57" i="1"/>
  <c r="AK57" i="1"/>
  <c r="AJ57" i="1"/>
  <c r="AM55" i="1"/>
  <c r="AL55" i="1"/>
  <c r="AK55" i="1"/>
  <c r="AJ55" i="1"/>
  <c r="AL53" i="1"/>
  <c r="AM53" i="1"/>
  <c r="AK53" i="1"/>
  <c r="AJ53" i="1"/>
  <c r="AM51" i="1"/>
  <c r="AL51" i="1"/>
  <c r="AK51" i="1"/>
  <c r="AJ51" i="1"/>
  <c r="AM49" i="1"/>
  <c r="AL49" i="1"/>
  <c r="AK49" i="1"/>
  <c r="AJ49" i="1"/>
  <c r="AM47" i="1"/>
  <c r="AL47" i="1"/>
  <c r="AK47" i="1"/>
  <c r="AJ47" i="1"/>
  <c r="AL45" i="1"/>
  <c r="AK45" i="1"/>
  <c r="AM45" i="1"/>
  <c r="AJ45" i="1"/>
  <c r="AM43" i="1"/>
  <c r="AL43" i="1"/>
  <c r="AK43" i="1"/>
  <c r="AJ43" i="1"/>
  <c r="AM41" i="1"/>
  <c r="AK41" i="1"/>
  <c r="AL41" i="1"/>
  <c r="AJ41" i="1"/>
  <c r="AM39" i="1"/>
  <c r="AL39" i="1"/>
  <c r="AK39" i="1"/>
  <c r="AJ39" i="1"/>
  <c r="AL37" i="1"/>
  <c r="AK37" i="1"/>
  <c r="AM37" i="1"/>
  <c r="AJ37" i="1"/>
  <c r="AM35" i="1"/>
  <c r="AL35" i="1"/>
  <c r="AK35" i="1"/>
  <c r="AJ35" i="1"/>
  <c r="AM33" i="1"/>
  <c r="AK33" i="1"/>
  <c r="AL33" i="1"/>
  <c r="AJ33" i="1"/>
  <c r="AM31" i="1"/>
  <c r="AL31" i="1"/>
  <c r="AK31" i="1"/>
  <c r="AJ31" i="1"/>
  <c r="AL29" i="1"/>
  <c r="AK29" i="1"/>
  <c r="AM29" i="1"/>
  <c r="AJ29" i="1"/>
  <c r="AM27" i="1"/>
  <c r="AL27" i="1"/>
  <c r="AK27" i="1"/>
  <c r="AJ27" i="1"/>
  <c r="AM25" i="1"/>
  <c r="AK25" i="1"/>
  <c r="AL25" i="1"/>
  <c r="AJ25" i="1"/>
  <c r="AM23" i="1"/>
  <c r="AL23" i="1"/>
  <c r="AK23" i="1"/>
  <c r="AJ23" i="1"/>
  <c r="AL21" i="1"/>
  <c r="AK21" i="1"/>
  <c r="AM21" i="1"/>
  <c r="AJ21" i="1"/>
  <c r="AM19" i="1"/>
  <c r="AL19" i="1"/>
  <c r="AK19" i="1"/>
  <c r="AJ19" i="1"/>
  <c r="AM17" i="1"/>
  <c r="AK17" i="1"/>
  <c r="AL17" i="1"/>
  <c r="AJ17" i="1"/>
  <c r="AM15" i="1"/>
  <c r="AL15" i="1"/>
  <c r="AK15" i="1"/>
  <c r="AJ15" i="1"/>
  <c r="AL13" i="1"/>
  <c r="AK13" i="1"/>
  <c r="AM13" i="1"/>
  <c r="AJ13" i="1"/>
  <c r="AM11" i="1"/>
  <c r="AL11" i="1"/>
  <c r="AK11" i="1"/>
  <c r="AJ11" i="1"/>
  <c r="AM9" i="1"/>
  <c r="AK9" i="1"/>
  <c r="AL9" i="1"/>
  <c r="AJ9" i="1"/>
  <c r="J6" i="1"/>
  <c r="K7" i="1"/>
  <c r="Y50" i="1"/>
  <c r="AF6" i="1"/>
  <c r="AG6" i="1"/>
  <c r="AH6" i="1"/>
  <c r="AM6" i="1"/>
  <c r="AL6" i="1"/>
  <c r="AK6" i="1"/>
  <c r="AJ6" i="1"/>
  <c r="Z50" i="1"/>
  <c r="Y92" i="1"/>
  <c r="W6" i="1"/>
  <c r="Y9" i="1"/>
  <c r="M6" i="1"/>
  <c r="L6" i="1"/>
  <c r="K6" i="1"/>
  <c r="Z11" i="1" l="1"/>
  <c r="Y11" i="1"/>
</calcChain>
</file>

<file path=xl/sharedStrings.xml><?xml version="1.0" encoding="utf-8"?>
<sst xmlns="http://schemas.openxmlformats.org/spreadsheetml/2006/main" count="274" uniqueCount="147">
  <si>
    <t>Период: 30.04.2025 - 07.05.2025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</si>
  <si>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</si>
  <si>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</si>
  <si>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</si>
  <si>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</si>
  <si>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</si>
  <si>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</si>
  <si>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</si>
  <si>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</si>
  <si>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</si>
  <si>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</si>
  <si>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</si>
  <si>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</si>
  <si>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</si>
  <si>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</si>
  <si>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</si>
  <si>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</si>
  <si>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</si>
  <si>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</si>
  <si>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</si>
  <si>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</si>
  <si>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</si>
  <si>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</si>
  <si>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</si>
  <si>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</si>
  <si>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</si>
  <si>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</si>
  <si>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</si>
  <si>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</si>
  <si>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</si>
  <si>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</si>
  <si>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</si>
  <si>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</si>
  <si>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</si>
  <si>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</si>
  <si>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</si>
  <si>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</si>
  <si>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</si>
  <si>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</si>
  <si>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</si>
  <si>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</si>
  <si>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</si>
  <si>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</si>
  <si>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</si>
  <si>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</si>
  <si>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</si>
  <si>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</si>
  <si>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</si>
  <si>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</si>
  <si>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</si>
  <si>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</si>
  <si>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</si>
  <si>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</si>
  <si>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</si>
  <si>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</si>
  <si>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</si>
  <si>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</si>
  <si>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</si>
  <si>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</si>
  <si>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</si>
  <si>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</si>
  <si>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</si>
  <si>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</si>
  <si>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</si>
  <si>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</si>
  <si>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</si>
  <si>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</si>
  <si>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</si>
  <si>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</si>
  <si>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</si>
  <si>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</si>
  <si>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</si>
  <si>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</si>
  <si>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</si>
  <si>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</si>
  <si>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</si>
  <si>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</si>
  <si>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</si>
  <si>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</si>
  <si>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</si>
  <si>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</si>
  <si>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</si>
  <si>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</si>
  <si>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</si>
  <si>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</si>
  <si>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</si>
  <si>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</si>
  <si>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</si>
  <si>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</si>
  <si>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</si>
  <si>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</si>
  <si>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</si>
  <si>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</si>
  <si>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</si>
  <si>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</si>
  <si>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</si>
  <si>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</si>
  <si>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</si>
  <si>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</si>
  <si>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</si>
  <si>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</si>
  <si>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</si>
  <si>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</si>
  <si>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</si>
  <si>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</si>
  <si>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</si>
  <si>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</si>
  <si>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</si>
  <si>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</si>
  <si>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</si>
  <si>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</si>
  <si>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</si>
  <si>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</si>
  <si>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</si>
  <si>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</si>
  <si>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БОНУС_412  Сосиски Баварские ТМ Стародворье 0,35 кг ПОКОМ</t>
  </si>
  <si>
    <t>БОНУС_Колбаса Сервелат Филедворский, фиброуз, в/у 0,35 кг срез,  ПОКОМ</t>
  </si>
  <si>
    <t xml:space="preserve"> 519  Грудинка 0,12 кг нарезка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</si>
  <si>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</si>
  <si>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</si>
  <si>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</si>
  <si>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</si>
  <si>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</si>
  <si>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</si>
  <si>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</si>
  <si>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</si>
  <si>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</si>
  <si>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</si>
  <si>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</si>
  <si>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</si>
  <si>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</si>
  <si>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</si>
  <si>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</si>
  <si>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</si>
  <si>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07,05,</t>
  </si>
  <si>
    <t>08,05,</t>
  </si>
  <si>
    <t>12,05,</t>
  </si>
  <si>
    <t>12,05-1</t>
  </si>
  <si>
    <t>12,05-2</t>
  </si>
  <si>
    <t>13,05,</t>
  </si>
  <si>
    <t>18,04,</t>
  </si>
  <si>
    <t>25,04,</t>
  </si>
  <si>
    <t>02,05,</t>
  </si>
  <si>
    <t>12-1,</t>
  </si>
  <si>
    <t>12-2,</t>
  </si>
  <si>
    <t>12,6т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</si>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</sst>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25.04.2025 - 02.05.2025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02,05,</v>
          </cell>
          <cell r="M5" t="str">
            <v>05,05,</v>
          </cell>
          <cell r="N5" t="str">
            <v>06,05,</v>
          </cell>
          <cell r="O5" t="str">
            <v>07,05,</v>
          </cell>
          <cell r="X5" t="str">
            <v>08,05,</v>
          </cell>
          <cell r="AE5" t="str">
            <v>11,04,</v>
          </cell>
          <cell r="AF5" t="str">
            <v>18,04,</v>
          </cell>
          <cell r="AG5" t="str">
            <v>25,04,</v>
          </cell>
          <cell r="AH5" t="str">
            <v>02,05,</v>
          </cell>
        </row>
        <row r="6">
          <cell r="E6">
            <v>113269.177</v>
          </cell>
          <cell r="F6">
            <v>55821.542999999998</v>
          </cell>
          <cell r="J6">
            <v>118053.63200000007</v>
          </cell>
          <cell r="K6">
            <v>-4784.4549999999999</v>
          </cell>
          <cell r="L6">
            <v>30160</v>
          </cell>
          <cell r="M6">
            <v>20230</v>
          </cell>
          <cell r="N6">
            <v>26630</v>
          </cell>
          <cell r="O6">
            <v>9900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20693.035399999986</v>
          </cell>
          <cell r="X6">
            <v>30160</v>
          </cell>
          <cell r="AA6">
            <v>0</v>
          </cell>
          <cell r="AB6">
            <v>0</v>
          </cell>
          <cell r="AC6">
            <v>0</v>
          </cell>
          <cell r="AD6">
            <v>9804</v>
          </cell>
          <cell r="AE6">
            <v>21830.324200000003</v>
          </cell>
          <cell r="AF6">
            <v>22434.0684</v>
          </cell>
          <cell r="AG6">
            <v>19031.104599999999</v>
          </cell>
          <cell r="AH6">
            <v>22235.523000000001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172.96100000000001</v>
          </cell>
          <cell r="D7">
            <v>755.976</v>
          </cell>
          <cell r="E7">
            <v>484.82900000000001</v>
          </cell>
          <cell r="F7">
            <v>425.03300000000002</v>
          </cell>
          <cell r="G7" t="str">
            <v>н</v>
          </cell>
          <cell r="H7">
            <v>1</v>
          </cell>
          <cell r="I7">
            <v>45</v>
          </cell>
          <cell r="J7">
            <v>498.05099999999999</v>
          </cell>
          <cell r="K7">
            <v>-13.22199999999998</v>
          </cell>
          <cell r="L7">
            <v>100</v>
          </cell>
          <cell r="M7">
            <v>100</v>
          </cell>
          <cell r="N7">
            <v>0</v>
          </cell>
          <cell r="O7">
            <v>0</v>
          </cell>
          <cell r="W7">
            <v>96.965800000000002</v>
          </cell>
          <cell r="X7">
            <v>220</v>
          </cell>
          <cell r="Y7">
            <v>8.71475303663766</v>
          </cell>
          <cell r="Z7">
            <v>4.3833289675328828</v>
          </cell>
          <cell r="AD7">
            <v>0</v>
          </cell>
          <cell r="AE7">
            <v>111.00160000000001</v>
          </cell>
          <cell r="AF7">
            <v>103.22059999999999</v>
          </cell>
          <cell r="AG7">
            <v>98.616</v>
          </cell>
          <cell r="AH7">
            <v>126.495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206.47</v>
          </cell>
          <cell r="D8">
            <v>644.61300000000006</v>
          </cell>
          <cell r="E8">
            <v>592.38199999999995</v>
          </cell>
          <cell r="F8">
            <v>229.95500000000001</v>
          </cell>
          <cell r="G8" t="str">
            <v>ябл</v>
          </cell>
          <cell r="H8">
            <v>1</v>
          </cell>
          <cell r="I8">
            <v>45</v>
          </cell>
          <cell r="J8">
            <v>581.49300000000005</v>
          </cell>
          <cell r="K8">
            <v>10.888999999999896</v>
          </cell>
          <cell r="L8">
            <v>120</v>
          </cell>
          <cell r="M8">
            <v>120</v>
          </cell>
          <cell r="N8">
            <v>190</v>
          </cell>
          <cell r="O8">
            <v>80</v>
          </cell>
          <cell r="W8">
            <v>118.47639999999998</v>
          </cell>
          <cell r="X8">
            <v>170</v>
          </cell>
          <cell r="Y8">
            <v>7.6804747612182691</v>
          </cell>
          <cell r="Z8">
            <v>1.9409350723013195</v>
          </cell>
          <cell r="AD8">
            <v>0</v>
          </cell>
          <cell r="AE8">
            <v>124.7272</v>
          </cell>
          <cell r="AF8">
            <v>123.9046</v>
          </cell>
          <cell r="AG8">
            <v>96.839200000000005</v>
          </cell>
          <cell r="AH8">
            <v>140.583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1452.415</v>
          </cell>
          <cell r="D9">
            <v>1543.1089999999999</v>
          </cell>
          <cell r="E9">
            <v>2076</v>
          </cell>
          <cell r="F9">
            <v>841</v>
          </cell>
          <cell r="G9" t="str">
            <v>ткмай</v>
          </cell>
          <cell r="H9">
            <v>1</v>
          </cell>
          <cell r="I9">
            <v>45</v>
          </cell>
          <cell r="J9">
            <v>1965.7059999999999</v>
          </cell>
          <cell r="K9">
            <v>110.2940000000001</v>
          </cell>
          <cell r="L9">
            <v>300</v>
          </cell>
          <cell r="M9">
            <v>700</v>
          </cell>
          <cell r="N9">
            <v>900</v>
          </cell>
          <cell r="O9">
            <v>0</v>
          </cell>
          <cell r="W9">
            <v>415.2</v>
          </cell>
          <cell r="X9">
            <v>550</v>
          </cell>
          <cell r="Y9">
            <v>7.9263005780346827</v>
          </cell>
          <cell r="Z9">
            <v>2.0255298651252409</v>
          </cell>
          <cell r="AD9">
            <v>0</v>
          </cell>
          <cell r="AE9">
            <v>491.8</v>
          </cell>
          <cell r="AF9">
            <v>534.4</v>
          </cell>
          <cell r="AG9">
            <v>367</v>
          </cell>
          <cell r="AH9">
            <v>493.01600000000002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572</v>
          </cell>
          <cell r="D10">
            <v>3873</v>
          </cell>
          <cell r="E10">
            <v>3313</v>
          </cell>
          <cell r="F10">
            <v>1057</v>
          </cell>
          <cell r="G10" t="str">
            <v>ябл</v>
          </cell>
          <cell r="H10">
            <v>0.4</v>
          </cell>
          <cell r="I10">
            <v>45</v>
          </cell>
          <cell r="J10">
            <v>3402</v>
          </cell>
          <cell r="K10">
            <v>-89</v>
          </cell>
          <cell r="L10">
            <v>500</v>
          </cell>
          <cell r="M10">
            <v>400</v>
          </cell>
          <cell r="N10">
            <v>500</v>
          </cell>
          <cell r="O10">
            <v>200</v>
          </cell>
          <cell r="W10">
            <v>508.6</v>
          </cell>
          <cell r="X10">
            <v>1000</v>
          </cell>
          <cell r="Y10">
            <v>7.1903263861580804</v>
          </cell>
          <cell r="Z10">
            <v>2.0782540306724342</v>
          </cell>
          <cell r="AD10">
            <v>770</v>
          </cell>
          <cell r="AE10">
            <v>500.8</v>
          </cell>
          <cell r="AF10">
            <v>514.6</v>
          </cell>
          <cell r="AG10">
            <v>432</v>
          </cell>
          <cell r="AH10">
            <v>597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2268</v>
          </cell>
          <cell r="D11">
            <v>4633</v>
          </cell>
          <cell r="E11">
            <v>5179</v>
          </cell>
          <cell r="F11">
            <v>1607</v>
          </cell>
          <cell r="G11">
            <v>0</v>
          </cell>
          <cell r="H11">
            <v>0.45</v>
          </cell>
          <cell r="I11">
            <v>45</v>
          </cell>
          <cell r="J11">
            <v>5283</v>
          </cell>
          <cell r="K11">
            <v>-104</v>
          </cell>
          <cell r="L11">
            <v>1000</v>
          </cell>
          <cell r="M11">
            <v>1200</v>
          </cell>
          <cell r="N11">
            <v>1600</v>
          </cell>
          <cell r="O11">
            <v>0</v>
          </cell>
          <cell r="W11">
            <v>902.6</v>
          </cell>
          <cell r="X11">
            <v>1600</v>
          </cell>
          <cell r="Y11">
            <v>7.7631287391978727</v>
          </cell>
          <cell r="Z11">
            <v>1.7804121426988699</v>
          </cell>
          <cell r="AD11">
            <v>666</v>
          </cell>
          <cell r="AE11">
            <v>913</v>
          </cell>
          <cell r="AF11">
            <v>975.8</v>
          </cell>
          <cell r="AG11">
            <v>719.8</v>
          </cell>
          <cell r="AH11">
            <v>947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1931</v>
          </cell>
          <cell r="D12">
            <v>5013</v>
          </cell>
          <cell r="E12">
            <v>5597</v>
          </cell>
          <cell r="F12">
            <v>1197</v>
          </cell>
          <cell r="G12" t="str">
            <v>оконч</v>
          </cell>
          <cell r="H12">
            <v>0.45</v>
          </cell>
          <cell r="I12">
            <v>45</v>
          </cell>
          <cell r="J12">
            <v>5754</v>
          </cell>
          <cell r="K12">
            <v>-157</v>
          </cell>
          <cell r="L12">
            <v>1000</v>
          </cell>
          <cell r="M12">
            <v>900</v>
          </cell>
          <cell r="N12">
            <v>1200</v>
          </cell>
          <cell r="O12">
            <v>200</v>
          </cell>
          <cell r="W12">
            <v>813.4</v>
          </cell>
          <cell r="X12">
            <v>1600</v>
          </cell>
          <cell r="Y12">
            <v>7.4956970740103275</v>
          </cell>
          <cell r="Z12">
            <v>1.4716006884681583</v>
          </cell>
          <cell r="AD12">
            <v>1530</v>
          </cell>
          <cell r="AE12">
            <v>793.4</v>
          </cell>
          <cell r="AF12">
            <v>850.8</v>
          </cell>
          <cell r="AG12">
            <v>661</v>
          </cell>
          <cell r="AH12">
            <v>915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36</v>
          </cell>
          <cell r="D13">
            <v>30</v>
          </cell>
          <cell r="E13">
            <v>47</v>
          </cell>
          <cell r="F13">
            <v>18</v>
          </cell>
          <cell r="G13">
            <v>0</v>
          </cell>
          <cell r="H13">
            <v>0.4</v>
          </cell>
          <cell r="I13">
            <v>50</v>
          </cell>
          <cell r="J13">
            <v>62</v>
          </cell>
          <cell r="K13">
            <v>-15</v>
          </cell>
          <cell r="L13">
            <v>0</v>
          </cell>
          <cell r="M13">
            <v>0</v>
          </cell>
          <cell r="N13">
            <v>10</v>
          </cell>
          <cell r="O13">
            <v>20</v>
          </cell>
          <cell r="W13">
            <v>9.4</v>
          </cell>
          <cell r="X13">
            <v>30</v>
          </cell>
          <cell r="Y13">
            <v>8.2978723404255312</v>
          </cell>
          <cell r="Z13">
            <v>1.9148936170212765</v>
          </cell>
          <cell r="AD13">
            <v>0</v>
          </cell>
          <cell r="AE13">
            <v>8.4</v>
          </cell>
          <cell r="AF13">
            <v>9.6</v>
          </cell>
          <cell r="AG13">
            <v>5.2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378</v>
          </cell>
          <cell r="D14">
            <v>515</v>
          </cell>
          <cell r="E14">
            <v>252</v>
          </cell>
          <cell r="F14">
            <v>635</v>
          </cell>
          <cell r="G14">
            <v>0</v>
          </cell>
          <cell r="H14">
            <v>0.17</v>
          </cell>
          <cell r="I14">
            <v>180</v>
          </cell>
          <cell r="J14">
            <v>258</v>
          </cell>
          <cell r="K14">
            <v>-6</v>
          </cell>
          <cell r="L14">
            <v>200</v>
          </cell>
          <cell r="M14">
            <v>0</v>
          </cell>
          <cell r="N14">
            <v>0</v>
          </cell>
          <cell r="O14">
            <v>0</v>
          </cell>
          <cell r="W14">
            <v>50.4</v>
          </cell>
          <cell r="Y14">
            <v>16.567460317460316</v>
          </cell>
          <cell r="Z14">
            <v>12.59920634920635</v>
          </cell>
          <cell r="AD14">
            <v>0</v>
          </cell>
          <cell r="AE14">
            <v>68.599999999999994</v>
          </cell>
          <cell r="AF14">
            <v>66.599999999999994</v>
          </cell>
          <cell r="AG14">
            <v>56.6</v>
          </cell>
          <cell r="AH14">
            <v>50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</v>
          </cell>
          <cell r="D15">
            <v>303</v>
          </cell>
          <cell r="E15">
            <v>295</v>
          </cell>
          <cell r="F15">
            <v>16</v>
          </cell>
          <cell r="G15">
            <v>0</v>
          </cell>
          <cell r="H15">
            <v>0.3</v>
          </cell>
          <cell r="I15">
            <v>40</v>
          </cell>
          <cell r="J15">
            <v>349</v>
          </cell>
          <cell r="K15">
            <v>-54</v>
          </cell>
          <cell r="L15">
            <v>60</v>
          </cell>
          <cell r="M15">
            <v>100</v>
          </cell>
          <cell r="N15">
            <v>100</v>
          </cell>
          <cell r="O15">
            <v>60</v>
          </cell>
          <cell r="W15">
            <v>59</v>
          </cell>
          <cell r="X15">
            <v>120</v>
          </cell>
          <cell r="Y15">
            <v>7.7288135593220337</v>
          </cell>
          <cell r="Z15">
            <v>0.2711864406779661</v>
          </cell>
          <cell r="AD15">
            <v>0</v>
          </cell>
          <cell r="AE15">
            <v>41.4</v>
          </cell>
          <cell r="AF15">
            <v>38.799999999999997</v>
          </cell>
          <cell r="AG15">
            <v>38.4</v>
          </cell>
          <cell r="AH15">
            <v>57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2186</v>
          </cell>
          <cell r="D16">
            <v>2419</v>
          </cell>
          <cell r="E16">
            <v>1287</v>
          </cell>
          <cell r="F16">
            <v>3262</v>
          </cell>
          <cell r="G16">
            <v>0</v>
          </cell>
          <cell r="H16">
            <v>0.17</v>
          </cell>
          <cell r="I16">
            <v>180</v>
          </cell>
          <cell r="J16">
            <v>1335</v>
          </cell>
          <cell r="K16">
            <v>-48</v>
          </cell>
          <cell r="L16">
            <v>500</v>
          </cell>
          <cell r="M16">
            <v>0</v>
          </cell>
          <cell r="N16">
            <v>0</v>
          </cell>
          <cell r="O16">
            <v>0</v>
          </cell>
          <cell r="W16">
            <v>257.39999999999998</v>
          </cell>
          <cell r="Y16">
            <v>14.615384615384617</v>
          </cell>
          <cell r="Z16">
            <v>12.672882672882674</v>
          </cell>
          <cell r="AD16">
            <v>0</v>
          </cell>
          <cell r="AE16">
            <v>265.39999999999998</v>
          </cell>
          <cell r="AF16">
            <v>331.6</v>
          </cell>
          <cell r="AG16">
            <v>257</v>
          </cell>
          <cell r="AH16">
            <v>348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308</v>
          </cell>
          <cell r="D17">
            <v>1645</v>
          </cell>
          <cell r="E17">
            <v>710</v>
          </cell>
          <cell r="F17">
            <v>507</v>
          </cell>
          <cell r="G17">
            <v>0</v>
          </cell>
          <cell r="H17">
            <v>0.35</v>
          </cell>
          <cell r="I17">
            <v>45</v>
          </cell>
          <cell r="J17">
            <v>755</v>
          </cell>
          <cell r="K17">
            <v>-45</v>
          </cell>
          <cell r="L17">
            <v>160</v>
          </cell>
          <cell r="M17">
            <v>120</v>
          </cell>
          <cell r="N17">
            <v>150</v>
          </cell>
          <cell r="O17">
            <v>100</v>
          </cell>
          <cell r="W17">
            <v>142</v>
          </cell>
          <cell r="X17">
            <v>220</v>
          </cell>
          <cell r="Y17">
            <v>8.852112676056338</v>
          </cell>
          <cell r="Z17">
            <v>3.5704225352112675</v>
          </cell>
          <cell r="AD17">
            <v>0</v>
          </cell>
          <cell r="AE17">
            <v>166.4</v>
          </cell>
          <cell r="AF17">
            <v>164.2</v>
          </cell>
          <cell r="AG17">
            <v>145.6</v>
          </cell>
          <cell r="AH17">
            <v>151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41</v>
          </cell>
          <cell r="D18">
            <v>414</v>
          </cell>
          <cell r="E18">
            <v>258</v>
          </cell>
          <cell r="F18">
            <v>14</v>
          </cell>
          <cell r="G18" t="str">
            <v>н</v>
          </cell>
          <cell r="H18">
            <v>0.35</v>
          </cell>
          <cell r="I18">
            <v>45</v>
          </cell>
          <cell r="J18">
            <v>269</v>
          </cell>
          <cell r="K18">
            <v>-11</v>
          </cell>
          <cell r="L18">
            <v>10</v>
          </cell>
          <cell r="M18">
            <v>50</v>
          </cell>
          <cell r="N18">
            <v>20</v>
          </cell>
          <cell r="O18">
            <v>40</v>
          </cell>
          <cell r="W18">
            <v>27.6</v>
          </cell>
          <cell r="X18">
            <v>70</v>
          </cell>
          <cell r="Y18">
            <v>7.3913043478260869</v>
          </cell>
          <cell r="Z18">
            <v>0.50724637681159412</v>
          </cell>
          <cell r="AD18">
            <v>120</v>
          </cell>
          <cell r="AE18">
            <v>21</v>
          </cell>
          <cell r="AF18">
            <v>25.6</v>
          </cell>
          <cell r="AG18">
            <v>18.399999999999999</v>
          </cell>
          <cell r="AH18">
            <v>23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143</v>
          </cell>
          <cell r="D19">
            <v>257</v>
          </cell>
          <cell r="E19">
            <v>165</v>
          </cell>
          <cell r="F19">
            <v>62</v>
          </cell>
          <cell r="G19">
            <v>0</v>
          </cell>
          <cell r="H19">
            <v>0.35</v>
          </cell>
          <cell r="I19">
            <v>45</v>
          </cell>
          <cell r="J19">
            <v>182</v>
          </cell>
          <cell r="K19">
            <v>-17</v>
          </cell>
          <cell r="L19">
            <v>20</v>
          </cell>
          <cell r="M19">
            <v>80</v>
          </cell>
          <cell r="N19">
            <v>30</v>
          </cell>
          <cell r="O19">
            <v>60</v>
          </cell>
          <cell r="W19">
            <v>33</v>
          </cell>
          <cell r="X19">
            <v>30</v>
          </cell>
          <cell r="Y19">
            <v>8.545454545454545</v>
          </cell>
          <cell r="Z19">
            <v>1.8787878787878789</v>
          </cell>
          <cell r="AD19">
            <v>0</v>
          </cell>
          <cell r="AE19">
            <v>33.200000000000003</v>
          </cell>
          <cell r="AF19">
            <v>42.4</v>
          </cell>
          <cell r="AG19">
            <v>28.6</v>
          </cell>
          <cell r="AH19">
            <v>26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432</v>
          </cell>
          <cell r="D20">
            <v>506</v>
          </cell>
          <cell r="E20">
            <v>568</v>
          </cell>
          <cell r="F20">
            <v>351</v>
          </cell>
          <cell r="G20">
            <v>0</v>
          </cell>
          <cell r="H20">
            <v>0.35</v>
          </cell>
          <cell r="I20">
            <v>45</v>
          </cell>
          <cell r="J20">
            <v>583</v>
          </cell>
          <cell r="K20">
            <v>-15</v>
          </cell>
          <cell r="L20">
            <v>100</v>
          </cell>
          <cell r="M20">
            <v>150</v>
          </cell>
          <cell r="N20">
            <v>100</v>
          </cell>
          <cell r="O20">
            <v>0</v>
          </cell>
          <cell r="W20">
            <v>113.6</v>
          </cell>
          <cell r="X20">
            <v>270</v>
          </cell>
          <cell r="Y20">
            <v>8.547535211267606</v>
          </cell>
          <cell r="Z20">
            <v>3.0897887323943665</v>
          </cell>
          <cell r="AD20">
            <v>0</v>
          </cell>
          <cell r="AE20">
            <v>116.6</v>
          </cell>
          <cell r="AF20">
            <v>136.80000000000001</v>
          </cell>
          <cell r="AG20">
            <v>86.8</v>
          </cell>
          <cell r="AH20">
            <v>143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472.91899999999998</v>
          </cell>
          <cell r="D21">
            <v>708.58500000000004</v>
          </cell>
          <cell r="E21">
            <v>491.642</v>
          </cell>
          <cell r="F21">
            <v>301.78800000000001</v>
          </cell>
          <cell r="G21">
            <v>0</v>
          </cell>
          <cell r="H21">
            <v>1</v>
          </cell>
          <cell r="I21">
            <v>50</v>
          </cell>
          <cell r="J21">
            <v>496.57499999999999</v>
          </cell>
          <cell r="K21">
            <v>-4.9329999999999927</v>
          </cell>
          <cell r="L21">
            <v>50</v>
          </cell>
          <cell r="M21">
            <v>150</v>
          </cell>
          <cell r="N21">
            <v>150</v>
          </cell>
          <cell r="O21">
            <v>0</v>
          </cell>
          <cell r="W21">
            <v>98.328400000000002</v>
          </cell>
          <cell r="X21">
            <v>120</v>
          </cell>
          <cell r="Y21">
            <v>7.849085310042673</v>
          </cell>
          <cell r="Z21">
            <v>3.0691844878997321</v>
          </cell>
          <cell r="AD21">
            <v>0</v>
          </cell>
          <cell r="AE21">
            <v>102.1352</v>
          </cell>
          <cell r="AF21">
            <v>120.3356</v>
          </cell>
          <cell r="AG21">
            <v>87.061599999999999</v>
          </cell>
          <cell r="AH21">
            <v>106.098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3328.672</v>
          </cell>
          <cell r="D22">
            <v>33051.35</v>
          </cell>
          <cell r="E22">
            <v>4496.9859999999999</v>
          </cell>
          <cell r="F22">
            <v>2651.319</v>
          </cell>
          <cell r="G22" t="str">
            <v>ткмай</v>
          </cell>
          <cell r="H22">
            <v>1</v>
          </cell>
          <cell r="I22">
            <v>50</v>
          </cell>
          <cell r="J22">
            <v>4559</v>
          </cell>
          <cell r="K22">
            <v>-62.014000000000124</v>
          </cell>
          <cell r="L22">
            <v>1000</v>
          </cell>
          <cell r="M22">
            <v>1200</v>
          </cell>
          <cell r="N22">
            <v>1800</v>
          </cell>
          <cell r="O22">
            <v>300</v>
          </cell>
          <cell r="W22">
            <v>899.3972</v>
          </cell>
          <cell r="X22">
            <v>1100</v>
          </cell>
          <cell r="Y22">
            <v>8.9519057875652717</v>
          </cell>
          <cell r="Z22">
            <v>2.9478844274809837</v>
          </cell>
          <cell r="AD22">
            <v>0</v>
          </cell>
          <cell r="AE22">
            <v>971.89419999999996</v>
          </cell>
          <cell r="AF22">
            <v>1130.874</v>
          </cell>
          <cell r="AG22">
            <v>783.96580000000006</v>
          </cell>
          <cell r="AH22">
            <v>900.20699999999999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159.66</v>
          </cell>
          <cell r="D23">
            <v>758.97299999999996</v>
          </cell>
          <cell r="E23">
            <v>394.81</v>
          </cell>
          <cell r="F23">
            <v>255.715</v>
          </cell>
          <cell r="G23">
            <v>0</v>
          </cell>
          <cell r="H23">
            <v>1</v>
          </cell>
          <cell r="I23">
            <v>50</v>
          </cell>
          <cell r="J23">
            <v>391.79399999999998</v>
          </cell>
          <cell r="K23">
            <v>3.0160000000000196</v>
          </cell>
          <cell r="L23">
            <v>100</v>
          </cell>
          <cell r="M23">
            <v>100</v>
          </cell>
          <cell r="N23">
            <v>120</v>
          </cell>
          <cell r="O23">
            <v>0</v>
          </cell>
          <cell r="W23">
            <v>78.962000000000003</v>
          </cell>
          <cell r="X23">
            <v>50</v>
          </cell>
          <cell r="Y23">
            <v>7.9242547047947118</v>
          </cell>
          <cell r="Z23">
            <v>3.2384564727337199</v>
          </cell>
          <cell r="AD23">
            <v>0</v>
          </cell>
          <cell r="AE23">
            <v>81.249800000000008</v>
          </cell>
          <cell r="AF23">
            <v>77.552999999999997</v>
          </cell>
          <cell r="AG23">
            <v>79.462000000000003</v>
          </cell>
          <cell r="AH23">
            <v>65.712000000000003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578.20500000000004</v>
          </cell>
          <cell r="D24">
            <v>1443.289</v>
          </cell>
          <cell r="E24">
            <v>829.35500000000002</v>
          </cell>
          <cell r="F24">
            <v>576.75</v>
          </cell>
          <cell r="G24">
            <v>0</v>
          </cell>
          <cell r="H24">
            <v>1</v>
          </cell>
          <cell r="I24">
            <v>60</v>
          </cell>
          <cell r="J24">
            <v>848.33199999999999</v>
          </cell>
          <cell r="K24">
            <v>-18.976999999999975</v>
          </cell>
          <cell r="L24">
            <v>0</v>
          </cell>
          <cell r="M24">
            <v>0</v>
          </cell>
          <cell r="N24">
            <v>100</v>
          </cell>
          <cell r="O24">
            <v>100</v>
          </cell>
          <cell r="W24">
            <v>165.87100000000001</v>
          </cell>
          <cell r="X24">
            <v>450</v>
          </cell>
          <cell r="Y24">
            <v>7.3958075854127605</v>
          </cell>
          <cell r="Z24">
            <v>3.4770996738429258</v>
          </cell>
          <cell r="AD24">
            <v>0</v>
          </cell>
          <cell r="AE24">
            <v>149.3588</v>
          </cell>
          <cell r="AF24">
            <v>203.018</v>
          </cell>
          <cell r="AG24">
            <v>123.87260000000001</v>
          </cell>
          <cell r="AH24">
            <v>241.26300000000001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424.62</v>
          </cell>
          <cell r="D25">
            <v>915.53099999999995</v>
          </cell>
          <cell r="E25">
            <v>593.62</v>
          </cell>
          <cell r="F25">
            <v>203.315</v>
          </cell>
          <cell r="G25">
            <v>0</v>
          </cell>
          <cell r="H25">
            <v>1</v>
          </cell>
          <cell r="I25">
            <v>50</v>
          </cell>
          <cell r="J25">
            <v>595.10699999999997</v>
          </cell>
          <cell r="K25">
            <v>-1.4869999999999663</v>
          </cell>
          <cell r="L25">
            <v>150</v>
          </cell>
          <cell r="M25">
            <v>160</v>
          </cell>
          <cell r="N25">
            <v>180</v>
          </cell>
          <cell r="O25">
            <v>50</v>
          </cell>
          <cell r="W25">
            <v>118.724</v>
          </cell>
          <cell r="X25">
            <v>180</v>
          </cell>
          <cell r="Y25">
            <v>7.7769869613557496</v>
          </cell>
          <cell r="Z25">
            <v>1.7125012634345202</v>
          </cell>
          <cell r="AD25">
            <v>0</v>
          </cell>
          <cell r="AE25">
            <v>111.00840000000001</v>
          </cell>
          <cell r="AF25">
            <v>121.9254</v>
          </cell>
          <cell r="AG25">
            <v>99.508600000000001</v>
          </cell>
          <cell r="AH25">
            <v>121.69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119.175</v>
          </cell>
          <cell r="D26">
            <v>133.80099999999999</v>
          </cell>
          <cell r="E26">
            <v>162.798</v>
          </cell>
          <cell r="F26">
            <v>83.188000000000002</v>
          </cell>
          <cell r="G26">
            <v>0</v>
          </cell>
          <cell r="H26">
            <v>1</v>
          </cell>
          <cell r="I26">
            <v>60</v>
          </cell>
          <cell r="J26">
            <v>196.04499999999999</v>
          </cell>
          <cell r="K26">
            <v>-33.246999999999986</v>
          </cell>
          <cell r="L26">
            <v>30</v>
          </cell>
          <cell r="M26">
            <v>20</v>
          </cell>
          <cell r="N26">
            <v>50</v>
          </cell>
          <cell r="O26">
            <v>20</v>
          </cell>
          <cell r="W26">
            <v>32.559600000000003</v>
          </cell>
          <cell r="X26">
            <v>50</v>
          </cell>
          <cell r="Y26">
            <v>7.7761397560166579</v>
          </cell>
          <cell r="Z26">
            <v>2.5549453924495387</v>
          </cell>
          <cell r="AD26">
            <v>0</v>
          </cell>
          <cell r="AE26">
            <v>41.490400000000001</v>
          </cell>
          <cell r="AF26">
            <v>41.4086</v>
          </cell>
          <cell r="AG26">
            <v>28.322600000000001</v>
          </cell>
          <cell r="AH26">
            <v>32.353000000000002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155.482</v>
          </cell>
          <cell r="D27">
            <v>87.796999999999997</v>
          </cell>
          <cell r="E27">
            <v>141.03</v>
          </cell>
          <cell r="F27">
            <v>100.479</v>
          </cell>
          <cell r="G27">
            <v>0</v>
          </cell>
          <cell r="H27">
            <v>1</v>
          </cell>
          <cell r="I27">
            <v>60</v>
          </cell>
          <cell r="J27">
            <v>199.85400000000001</v>
          </cell>
          <cell r="K27">
            <v>-58.824000000000012</v>
          </cell>
          <cell r="L27">
            <v>50</v>
          </cell>
          <cell r="M27">
            <v>50</v>
          </cell>
          <cell r="N27">
            <v>50</v>
          </cell>
          <cell r="O27">
            <v>0</v>
          </cell>
          <cell r="W27">
            <v>28.206</v>
          </cell>
          <cell r="Y27">
            <v>8.8803446075303132</v>
          </cell>
          <cell r="Z27">
            <v>3.5623271644330994</v>
          </cell>
          <cell r="AD27">
            <v>0</v>
          </cell>
          <cell r="AE27">
            <v>39.212200000000003</v>
          </cell>
          <cell r="AF27">
            <v>39.557000000000002</v>
          </cell>
          <cell r="AG27">
            <v>30.242399999999996</v>
          </cell>
          <cell r="AH27">
            <v>17.7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450.12299999999999</v>
          </cell>
          <cell r="D28">
            <v>335.83199999999999</v>
          </cell>
          <cell r="E28">
            <v>595.70500000000004</v>
          </cell>
          <cell r="F28">
            <v>178.928</v>
          </cell>
          <cell r="G28" t="str">
            <v>ткмай</v>
          </cell>
          <cell r="H28">
            <v>1</v>
          </cell>
          <cell r="I28">
            <v>60</v>
          </cell>
          <cell r="J28">
            <v>586.31500000000005</v>
          </cell>
          <cell r="K28">
            <v>9.3899999999999864</v>
          </cell>
          <cell r="L28">
            <v>0</v>
          </cell>
          <cell r="M28">
            <v>200</v>
          </cell>
          <cell r="N28">
            <v>220</v>
          </cell>
          <cell r="O28">
            <v>80</v>
          </cell>
          <cell r="W28">
            <v>119.14100000000001</v>
          </cell>
          <cell r="X28">
            <v>280</v>
          </cell>
          <cell r="Y28">
            <v>8.0486818139851088</v>
          </cell>
          <cell r="Z28">
            <v>1.5018171746082372</v>
          </cell>
          <cell r="AD28">
            <v>0</v>
          </cell>
          <cell r="AE28">
            <v>94.239599999999996</v>
          </cell>
          <cell r="AF28">
            <v>111.55940000000001</v>
          </cell>
          <cell r="AG28">
            <v>70.067599999999999</v>
          </cell>
          <cell r="AH28">
            <v>161.273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74.322999999999993</v>
          </cell>
          <cell r="D29">
            <v>196.411</v>
          </cell>
          <cell r="E29">
            <v>183.714</v>
          </cell>
          <cell r="F29">
            <v>79.831000000000003</v>
          </cell>
          <cell r="G29">
            <v>0</v>
          </cell>
          <cell r="H29">
            <v>1</v>
          </cell>
          <cell r="I29">
            <v>30</v>
          </cell>
          <cell r="J29">
            <v>177.56800000000001</v>
          </cell>
          <cell r="K29">
            <v>6.1459999999999866</v>
          </cell>
          <cell r="L29">
            <v>20</v>
          </cell>
          <cell r="M29">
            <v>30</v>
          </cell>
          <cell r="N29">
            <v>40</v>
          </cell>
          <cell r="O29">
            <v>20</v>
          </cell>
          <cell r="W29">
            <v>36.742800000000003</v>
          </cell>
          <cell r="X29">
            <v>80</v>
          </cell>
          <cell r="Y29">
            <v>7.3437789172300425</v>
          </cell>
          <cell r="Z29">
            <v>2.1726977802453815</v>
          </cell>
          <cell r="AD29">
            <v>0</v>
          </cell>
          <cell r="AE29">
            <v>32.448999999999998</v>
          </cell>
          <cell r="AF29">
            <v>35.486000000000004</v>
          </cell>
          <cell r="AG29">
            <v>32.340199999999996</v>
          </cell>
          <cell r="AH29">
            <v>36.136000000000003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121.926</v>
          </cell>
          <cell r="D30">
            <v>57.335999999999999</v>
          </cell>
          <cell r="E30">
            <v>149.07300000000001</v>
          </cell>
          <cell r="F30">
            <v>18.594000000000001</v>
          </cell>
          <cell r="G30" t="str">
            <v>н</v>
          </cell>
          <cell r="H30">
            <v>1</v>
          </cell>
          <cell r="I30">
            <v>30</v>
          </cell>
          <cell r="J30">
            <v>143.58699999999999</v>
          </cell>
          <cell r="K30">
            <v>5.4860000000000184</v>
          </cell>
          <cell r="L30">
            <v>0</v>
          </cell>
          <cell r="M30">
            <v>50</v>
          </cell>
          <cell r="N30">
            <v>30</v>
          </cell>
          <cell r="O30">
            <v>60</v>
          </cell>
          <cell r="W30">
            <v>29.814600000000002</v>
          </cell>
          <cell r="X30">
            <v>70</v>
          </cell>
          <cell r="Y30">
            <v>7.6671831921273466</v>
          </cell>
          <cell r="Z30">
            <v>0.62365418285001306</v>
          </cell>
          <cell r="AD30">
            <v>0</v>
          </cell>
          <cell r="AE30">
            <v>26.762400000000003</v>
          </cell>
          <cell r="AF30">
            <v>28.4788</v>
          </cell>
          <cell r="AG30">
            <v>17.306999999999999</v>
          </cell>
          <cell r="AH30">
            <v>29.992000000000001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589.601</v>
          </cell>
          <cell r="D31">
            <v>1289.24</v>
          </cell>
          <cell r="E31">
            <v>1335.2760000000001</v>
          </cell>
          <cell r="F31">
            <v>471.15100000000001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1374.42</v>
          </cell>
          <cell r="K31">
            <v>-39.144000000000005</v>
          </cell>
          <cell r="L31">
            <v>350</v>
          </cell>
          <cell r="M31">
            <v>350</v>
          </cell>
          <cell r="N31">
            <v>400</v>
          </cell>
          <cell r="O31">
            <v>150</v>
          </cell>
          <cell r="W31">
            <v>267.05520000000001</v>
          </cell>
          <cell r="X31">
            <v>450</v>
          </cell>
          <cell r="Y31">
            <v>8.1299708824243062</v>
          </cell>
          <cell r="Z31">
            <v>1.7642457439510633</v>
          </cell>
          <cell r="AD31">
            <v>0</v>
          </cell>
          <cell r="AE31">
            <v>254.77800000000002</v>
          </cell>
          <cell r="AF31">
            <v>244.63180000000003</v>
          </cell>
          <cell r="AG31">
            <v>213.4272</v>
          </cell>
          <cell r="AH31">
            <v>307.14699999999999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4.0490000000000004</v>
          </cell>
          <cell r="D32">
            <v>126.477</v>
          </cell>
          <cell r="E32">
            <v>71.105999999999995</v>
          </cell>
          <cell r="F32">
            <v>42.746000000000002</v>
          </cell>
          <cell r="G32">
            <v>0</v>
          </cell>
          <cell r="H32">
            <v>1</v>
          </cell>
          <cell r="I32">
            <v>40</v>
          </cell>
          <cell r="J32">
            <v>63.606000000000002</v>
          </cell>
          <cell r="K32">
            <v>7.4999999999999929</v>
          </cell>
          <cell r="L32">
            <v>10</v>
          </cell>
          <cell r="M32">
            <v>30</v>
          </cell>
          <cell r="N32">
            <v>30</v>
          </cell>
          <cell r="O32">
            <v>0</v>
          </cell>
          <cell r="W32">
            <v>14.2212</v>
          </cell>
          <cell r="Y32">
            <v>7.928022951649651</v>
          </cell>
          <cell r="Z32">
            <v>3.0057941664557144</v>
          </cell>
          <cell r="AD32">
            <v>0</v>
          </cell>
          <cell r="AE32">
            <v>17.648199999999999</v>
          </cell>
          <cell r="AF32">
            <v>12.8934</v>
          </cell>
          <cell r="AG32">
            <v>12.8042</v>
          </cell>
          <cell r="AH32">
            <v>7.6529999999999996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57.936999999999998</v>
          </cell>
          <cell r="D33">
            <v>181.202</v>
          </cell>
          <cell r="E33">
            <v>132.59700000000001</v>
          </cell>
          <cell r="F33">
            <v>103.154</v>
          </cell>
          <cell r="G33" t="str">
            <v>н</v>
          </cell>
          <cell r="H33">
            <v>1</v>
          </cell>
          <cell r="I33">
            <v>35</v>
          </cell>
          <cell r="J33">
            <v>134.601</v>
          </cell>
          <cell r="K33">
            <v>-2.0039999999999907</v>
          </cell>
          <cell r="L33">
            <v>50</v>
          </cell>
          <cell r="M33">
            <v>40</v>
          </cell>
          <cell r="N33">
            <v>50</v>
          </cell>
          <cell r="O33">
            <v>0</v>
          </cell>
          <cell r="W33">
            <v>26.519400000000001</v>
          </cell>
          <cell r="Y33">
            <v>9.1689103071713536</v>
          </cell>
          <cell r="Z33">
            <v>3.8897561784957424</v>
          </cell>
          <cell r="AD33">
            <v>0</v>
          </cell>
          <cell r="AE33">
            <v>34.061</v>
          </cell>
          <cell r="AF33">
            <v>27.756999999999998</v>
          </cell>
          <cell r="AG33">
            <v>28.387400000000003</v>
          </cell>
          <cell r="AH33">
            <v>18.47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59.841000000000001</v>
          </cell>
          <cell r="D34">
            <v>34.381999999999998</v>
          </cell>
          <cell r="E34">
            <v>74.128</v>
          </cell>
          <cell r="F34">
            <v>18.715</v>
          </cell>
          <cell r="G34">
            <v>0</v>
          </cell>
          <cell r="H34">
            <v>1</v>
          </cell>
          <cell r="I34">
            <v>30</v>
          </cell>
          <cell r="J34">
            <v>135.66399999999999</v>
          </cell>
          <cell r="K34">
            <v>-61.535999999999987</v>
          </cell>
          <cell r="L34">
            <v>30</v>
          </cell>
          <cell r="M34">
            <v>20</v>
          </cell>
          <cell r="N34">
            <v>20</v>
          </cell>
          <cell r="O34">
            <v>30</v>
          </cell>
          <cell r="W34">
            <v>14.8256</v>
          </cell>
          <cell r="X34">
            <v>20</v>
          </cell>
          <cell r="Y34">
            <v>9.3564510036693296</v>
          </cell>
          <cell r="Z34">
            <v>1.2623435139218648</v>
          </cell>
          <cell r="AD34">
            <v>0</v>
          </cell>
          <cell r="AE34">
            <v>22.334</v>
          </cell>
          <cell r="AF34">
            <v>16.7682</v>
          </cell>
          <cell r="AG34">
            <v>19.377000000000002</v>
          </cell>
          <cell r="AH34">
            <v>0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4.5039999999999996</v>
          </cell>
          <cell r="D35">
            <v>31.61</v>
          </cell>
          <cell r="E35">
            <v>23.524999999999999</v>
          </cell>
          <cell r="F35">
            <v>12.589</v>
          </cell>
          <cell r="G35" t="str">
            <v>н</v>
          </cell>
          <cell r="H35">
            <v>1</v>
          </cell>
          <cell r="I35">
            <v>45</v>
          </cell>
          <cell r="J35">
            <v>24.402000000000001</v>
          </cell>
          <cell r="K35">
            <v>-0.87700000000000244</v>
          </cell>
          <cell r="L35">
            <v>0</v>
          </cell>
          <cell r="M35">
            <v>0</v>
          </cell>
          <cell r="N35">
            <v>0</v>
          </cell>
          <cell r="O35">
            <v>10</v>
          </cell>
          <cell r="W35">
            <v>4.7050000000000001</v>
          </cell>
          <cell r="X35">
            <v>20</v>
          </cell>
          <cell r="Y35">
            <v>9.0518597236981932</v>
          </cell>
          <cell r="Z35">
            <v>2.675664187035069</v>
          </cell>
          <cell r="AD35">
            <v>0</v>
          </cell>
          <cell r="AE35">
            <v>4.8155999999999999</v>
          </cell>
          <cell r="AF35">
            <v>5.0619999999999994</v>
          </cell>
          <cell r="AG35">
            <v>3.6271999999999998</v>
          </cell>
          <cell r="AH35">
            <v>10.872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13.976000000000001</v>
          </cell>
          <cell r="D36">
            <v>23.137</v>
          </cell>
          <cell r="E36">
            <v>19.494</v>
          </cell>
          <cell r="F36">
            <v>16.690999999999999</v>
          </cell>
          <cell r="G36" t="str">
            <v>н</v>
          </cell>
          <cell r="H36">
            <v>1</v>
          </cell>
          <cell r="I36">
            <v>45</v>
          </cell>
          <cell r="J36">
            <v>20.501000000000001</v>
          </cell>
          <cell r="K36">
            <v>-1.0070000000000014</v>
          </cell>
          <cell r="L36">
            <v>0</v>
          </cell>
          <cell r="M36">
            <v>10</v>
          </cell>
          <cell r="N36">
            <v>0</v>
          </cell>
          <cell r="O36">
            <v>0</v>
          </cell>
          <cell r="W36">
            <v>3.8988</v>
          </cell>
          <cell r="X36">
            <v>10</v>
          </cell>
          <cell r="Y36">
            <v>9.410844362367909</v>
          </cell>
          <cell r="Z36">
            <v>4.281060839232584</v>
          </cell>
          <cell r="AD36">
            <v>0</v>
          </cell>
          <cell r="AE36">
            <v>5.8472</v>
          </cell>
          <cell r="AF36">
            <v>4.4184000000000001</v>
          </cell>
          <cell r="AG36">
            <v>3.6225999999999998</v>
          </cell>
          <cell r="AH36">
            <v>4.6399999999999997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10.343</v>
          </cell>
          <cell r="D37">
            <v>44.188000000000002</v>
          </cell>
          <cell r="E37">
            <v>22.719000000000001</v>
          </cell>
          <cell r="F37">
            <v>30.89</v>
          </cell>
          <cell r="G37" t="str">
            <v>н</v>
          </cell>
          <cell r="H37">
            <v>1</v>
          </cell>
          <cell r="I37">
            <v>45</v>
          </cell>
          <cell r="J37">
            <v>23.302</v>
          </cell>
          <cell r="K37">
            <v>-0.58299999999999841</v>
          </cell>
          <cell r="L37">
            <v>10</v>
          </cell>
          <cell r="M37">
            <v>0</v>
          </cell>
          <cell r="N37">
            <v>0</v>
          </cell>
          <cell r="O37">
            <v>0</v>
          </cell>
          <cell r="W37">
            <v>4.5438000000000001</v>
          </cell>
          <cell r="Y37">
            <v>8.9990756635415288</v>
          </cell>
          <cell r="Z37">
            <v>6.7982745719441882</v>
          </cell>
          <cell r="AD37">
            <v>0</v>
          </cell>
          <cell r="AE37">
            <v>5.6712000000000007</v>
          </cell>
          <cell r="AF37">
            <v>5.4802</v>
          </cell>
          <cell r="AG37">
            <v>6.0347999999999997</v>
          </cell>
          <cell r="AH37">
            <v>4.6100000000000003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367</v>
          </cell>
          <cell r="D38">
            <v>1458</v>
          </cell>
          <cell r="E38">
            <v>979</v>
          </cell>
          <cell r="F38">
            <v>1074</v>
          </cell>
          <cell r="G38" t="str">
            <v>отк</v>
          </cell>
          <cell r="H38">
            <v>0.35</v>
          </cell>
          <cell r="I38">
            <v>40</v>
          </cell>
          <cell r="J38">
            <v>1004</v>
          </cell>
          <cell r="K38">
            <v>-25</v>
          </cell>
          <cell r="L38">
            <v>500</v>
          </cell>
          <cell r="M38">
            <v>200</v>
          </cell>
          <cell r="N38">
            <v>200</v>
          </cell>
          <cell r="O38">
            <v>0</v>
          </cell>
          <cell r="W38">
            <v>195.8</v>
          </cell>
          <cell r="X38">
            <v>200</v>
          </cell>
          <cell r="Y38">
            <v>11.103166496424922</v>
          </cell>
          <cell r="Z38">
            <v>5.4851889683350352</v>
          </cell>
          <cell r="AD38">
            <v>0</v>
          </cell>
          <cell r="AE38">
            <v>296.60000000000002</v>
          </cell>
          <cell r="AF38">
            <v>321.39999999999998</v>
          </cell>
          <cell r="AG38">
            <v>254.8</v>
          </cell>
          <cell r="AH38">
            <v>214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1521</v>
          </cell>
          <cell r="D39">
            <v>3099</v>
          </cell>
          <cell r="E39">
            <v>3775</v>
          </cell>
          <cell r="F39">
            <v>720</v>
          </cell>
          <cell r="G39">
            <v>0</v>
          </cell>
          <cell r="H39">
            <v>0.4</v>
          </cell>
          <cell r="I39">
            <v>40</v>
          </cell>
          <cell r="J39">
            <v>3950</v>
          </cell>
          <cell r="K39">
            <v>-175</v>
          </cell>
          <cell r="L39">
            <v>800</v>
          </cell>
          <cell r="M39">
            <v>600</v>
          </cell>
          <cell r="N39">
            <v>800</v>
          </cell>
          <cell r="O39">
            <v>600</v>
          </cell>
          <cell r="W39">
            <v>607.4</v>
          </cell>
          <cell r="X39">
            <v>1100</v>
          </cell>
          <cell r="Y39">
            <v>7.6061903193941394</v>
          </cell>
          <cell r="Z39">
            <v>1.1853803095159698</v>
          </cell>
          <cell r="AD39">
            <v>738</v>
          </cell>
          <cell r="AE39">
            <v>576.20000000000005</v>
          </cell>
          <cell r="AF39">
            <v>601</v>
          </cell>
          <cell r="AG39">
            <v>480.6</v>
          </cell>
          <cell r="AH39">
            <v>571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1715</v>
          </cell>
          <cell r="D40">
            <v>4274</v>
          </cell>
          <cell r="E40">
            <v>4117</v>
          </cell>
          <cell r="F40">
            <v>1814</v>
          </cell>
          <cell r="G40">
            <v>0</v>
          </cell>
          <cell r="H40">
            <v>0.45</v>
          </cell>
          <cell r="I40">
            <v>45</v>
          </cell>
          <cell r="J40">
            <v>4196</v>
          </cell>
          <cell r="K40">
            <v>-79</v>
          </cell>
          <cell r="L40">
            <v>1000</v>
          </cell>
          <cell r="M40">
            <v>900</v>
          </cell>
          <cell r="N40">
            <v>900</v>
          </cell>
          <cell r="O40">
            <v>0</v>
          </cell>
          <cell r="W40">
            <v>575.4</v>
          </cell>
          <cell r="X40">
            <v>800</v>
          </cell>
          <cell r="Y40">
            <v>9.4091067083767825</v>
          </cell>
          <cell r="Z40">
            <v>3.1525895029544664</v>
          </cell>
          <cell r="AD40">
            <v>1240</v>
          </cell>
          <cell r="AE40">
            <v>559.6</v>
          </cell>
          <cell r="AF40">
            <v>534.4</v>
          </cell>
          <cell r="AG40">
            <v>542.6</v>
          </cell>
          <cell r="AH40">
            <v>609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239.05099999999999</v>
          </cell>
          <cell r="D41">
            <v>460.74700000000001</v>
          </cell>
          <cell r="E41">
            <v>445.48700000000002</v>
          </cell>
          <cell r="F41">
            <v>221.685</v>
          </cell>
          <cell r="G41">
            <v>0</v>
          </cell>
          <cell r="H41">
            <v>1</v>
          </cell>
          <cell r="I41">
            <v>40</v>
          </cell>
          <cell r="J41">
            <v>435.79599999999999</v>
          </cell>
          <cell r="K41">
            <v>9.6910000000000309</v>
          </cell>
          <cell r="L41">
            <v>150</v>
          </cell>
          <cell r="M41">
            <v>50</v>
          </cell>
          <cell r="N41">
            <v>70</v>
          </cell>
          <cell r="O41">
            <v>90</v>
          </cell>
          <cell r="W41">
            <v>89.097400000000007</v>
          </cell>
          <cell r="X41">
            <v>100</v>
          </cell>
          <cell r="Y41">
            <v>7.651008895882482</v>
          </cell>
          <cell r="Z41">
            <v>2.4881197431125934</v>
          </cell>
          <cell r="AD41">
            <v>0</v>
          </cell>
          <cell r="AE41">
            <v>96.189800000000005</v>
          </cell>
          <cell r="AF41">
            <v>97.377399999999994</v>
          </cell>
          <cell r="AG41">
            <v>81.865600000000001</v>
          </cell>
          <cell r="AH41">
            <v>75.135000000000005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859</v>
          </cell>
          <cell r="D42">
            <v>10</v>
          </cell>
          <cell r="E42">
            <v>589</v>
          </cell>
          <cell r="F42">
            <v>242</v>
          </cell>
          <cell r="G42">
            <v>0</v>
          </cell>
          <cell r="H42">
            <v>0.1</v>
          </cell>
          <cell r="I42">
            <v>730</v>
          </cell>
          <cell r="J42">
            <v>630</v>
          </cell>
          <cell r="K42">
            <v>-41</v>
          </cell>
          <cell r="L42">
            <v>1500</v>
          </cell>
          <cell r="M42">
            <v>0</v>
          </cell>
          <cell r="N42">
            <v>0</v>
          </cell>
          <cell r="O42">
            <v>0</v>
          </cell>
          <cell r="W42">
            <v>117.8</v>
          </cell>
          <cell r="Y42">
            <v>14.787775891341257</v>
          </cell>
          <cell r="Z42">
            <v>2.0543293718166384</v>
          </cell>
          <cell r="AD42">
            <v>0</v>
          </cell>
          <cell r="AE42">
            <v>119.8</v>
          </cell>
          <cell r="AF42">
            <v>104.4</v>
          </cell>
          <cell r="AG42">
            <v>123</v>
          </cell>
          <cell r="AH42">
            <v>143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508</v>
          </cell>
          <cell r="D43">
            <v>1284</v>
          </cell>
          <cell r="E43">
            <v>1231</v>
          </cell>
          <cell r="F43">
            <v>493</v>
          </cell>
          <cell r="G43">
            <v>0</v>
          </cell>
          <cell r="H43">
            <v>0.35</v>
          </cell>
          <cell r="I43">
            <v>40</v>
          </cell>
          <cell r="J43">
            <v>1450</v>
          </cell>
          <cell r="K43">
            <v>-219</v>
          </cell>
          <cell r="L43">
            <v>150</v>
          </cell>
          <cell r="M43">
            <v>250</v>
          </cell>
          <cell r="N43">
            <v>250</v>
          </cell>
          <cell r="O43">
            <v>200</v>
          </cell>
          <cell r="W43">
            <v>246.2</v>
          </cell>
          <cell r="X43">
            <v>450</v>
          </cell>
          <cell r="Y43">
            <v>7.2826969943135662</v>
          </cell>
          <cell r="Z43">
            <v>2.0024370430544276</v>
          </cell>
          <cell r="AD43">
            <v>0</v>
          </cell>
          <cell r="AE43">
            <v>220.6</v>
          </cell>
          <cell r="AF43">
            <v>173.4</v>
          </cell>
          <cell r="AG43">
            <v>132.6</v>
          </cell>
          <cell r="AH43">
            <v>166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209.03899999999999</v>
          </cell>
          <cell r="D44">
            <v>183.50700000000001</v>
          </cell>
          <cell r="E44">
            <v>256.10899999999998</v>
          </cell>
          <cell r="F44">
            <v>130.535</v>
          </cell>
          <cell r="G44">
            <v>0</v>
          </cell>
          <cell r="H44">
            <v>1</v>
          </cell>
          <cell r="I44">
            <v>40</v>
          </cell>
          <cell r="J44">
            <v>262.14299999999997</v>
          </cell>
          <cell r="K44">
            <v>-6.0339999999999918</v>
          </cell>
          <cell r="L44">
            <v>0</v>
          </cell>
          <cell r="M44">
            <v>50</v>
          </cell>
          <cell r="N44">
            <v>60</v>
          </cell>
          <cell r="O44">
            <v>30</v>
          </cell>
          <cell r="W44">
            <v>51.221799999999995</v>
          </cell>
          <cell r="X44">
            <v>120</v>
          </cell>
          <cell r="Y44">
            <v>7.6243903962765858</v>
          </cell>
          <cell r="Z44">
            <v>2.5484266464669343</v>
          </cell>
          <cell r="AD44">
            <v>0</v>
          </cell>
          <cell r="AE44">
            <v>46.542999999999999</v>
          </cell>
          <cell r="AF44">
            <v>62.302599999999998</v>
          </cell>
          <cell r="AG44">
            <v>39.347999999999999</v>
          </cell>
          <cell r="AH44">
            <v>66.769000000000005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448</v>
          </cell>
          <cell r="D45">
            <v>1012</v>
          </cell>
          <cell r="E45">
            <v>1076</v>
          </cell>
          <cell r="F45">
            <v>341</v>
          </cell>
          <cell r="G45">
            <v>0</v>
          </cell>
          <cell r="H45">
            <v>0.4</v>
          </cell>
          <cell r="I45">
            <v>35</v>
          </cell>
          <cell r="J45">
            <v>1133</v>
          </cell>
          <cell r="K45">
            <v>-57</v>
          </cell>
          <cell r="L45">
            <v>300</v>
          </cell>
          <cell r="M45">
            <v>200</v>
          </cell>
          <cell r="N45">
            <v>200</v>
          </cell>
          <cell r="O45">
            <v>200</v>
          </cell>
          <cell r="W45">
            <v>215.2</v>
          </cell>
          <cell r="X45">
            <v>400</v>
          </cell>
          <cell r="Y45">
            <v>7.6254646840148705</v>
          </cell>
          <cell r="Z45">
            <v>1.5845724907063199</v>
          </cell>
          <cell r="AD45">
            <v>0</v>
          </cell>
          <cell r="AE45">
            <v>214.8</v>
          </cell>
          <cell r="AF45">
            <v>199</v>
          </cell>
          <cell r="AG45">
            <v>180.6</v>
          </cell>
          <cell r="AH45">
            <v>240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1016</v>
          </cell>
          <cell r="D46">
            <v>1923</v>
          </cell>
          <cell r="E46">
            <v>2316</v>
          </cell>
          <cell r="F46">
            <v>562</v>
          </cell>
          <cell r="G46" t="str">
            <v>оконч</v>
          </cell>
          <cell r="H46">
            <v>0.4</v>
          </cell>
          <cell r="I46">
            <v>40</v>
          </cell>
          <cell r="J46">
            <v>2405</v>
          </cell>
          <cell r="K46">
            <v>-89</v>
          </cell>
          <cell r="L46">
            <v>600</v>
          </cell>
          <cell r="M46">
            <v>600</v>
          </cell>
          <cell r="N46">
            <v>700</v>
          </cell>
          <cell r="O46">
            <v>300</v>
          </cell>
          <cell r="W46">
            <v>463.2</v>
          </cell>
          <cell r="X46">
            <v>700</v>
          </cell>
          <cell r="Y46">
            <v>7.4740932642487046</v>
          </cell>
          <cell r="Z46">
            <v>1.2132987910189983</v>
          </cell>
          <cell r="AD46">
            <v>0</v>
          </cell>
          <cell r="AE46">
            <v>458.8</v>
          </cell>
          <cell r="AF46">
            <v>441.8</v>
          </cell>
          <cell r="AG46">
            <v>364</v>
          </cell>
          <cell r="AH46">
            <v>493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76.406999999999996</v>
          </cell>
          <cell r="D47">
            <v>102.938</v>
          </cell>
          <cell r="E47">
            <v>149.47300000000001</v>
          </cell>
          <cell r="F47">
            <v>26.154</v>
          </cell>
          <cell r="G47" t="str">
            <v>лид, я</v>
          </cell>
          <cell r="H47">
            <v>1</v>
          </cell>
          <cell r="I47">
            <v>40</v>
          </cell>
          <cell r="J47">
            <v>159.60400000000001</v>
          </cell>
          <cell r="K47">
            <v>-10.131</v>
          </cell>
          <cell r="L47">
            <v>40</v>
          </cell>
          <cell r="M47">
            <v>40</v>
          </cell>
          <cell r="N47">
            <v>50</v>
          </cell>
          <cell r="O47">
            <v>0</v>
          </cell>
          <cell r="W47">
            <v>29.894600000000004</v>
          </cell>
          <cell r="X47">
            <v>70</v>
          </cell>
          <cell r="Y47">
            <v>7.5650451921082729</v>
          </cell>
          <cell r="Z47">
            <v>0.87487372301352073</v>
          </cell>
          <cell r="AD47">
            <v>0</v>
          </cell>
          <cell r="AE47">
            <v>26.122399999999999</v>
          </cell>
          <cell r="AF47">
            <v>22.880199999999999</v>
          </cell>
          <cell r="AG47">
            <v>21.1188</v>
          </cell>
          <cell r="AH47">
            <v>37.99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138.18600000000001</v>
          </cell>
          <cell r="D48">
            <v>514.56399999999996</v>
          </cell>
          <cell r="E48">
            <v>475.87099999999998</v>
          </cell>
          <cell r="F48">
            <v>148.03100000000001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487.084</v>
          </cell>
          <cell r="K48">
            <v>-11.213000000000022</v>
          </cell>
          <cell r="L48">
            <v>90</v>
          </cell>
          <cell r="M48">
            <v>200</v>
          </cell>
          <cell r="N48">
            <v>200</v>
          </cell>
          <cell r="O48">
            <v>0</v>
          </cell>
          <cell r="W48">
            <v>95.174199999999999</v>
          </cell>
          <cell r="X48">
            <v>120</v>
          </cell>
          <cell r="Y48">
            <v>7.9646689964297046</v>
          </cell>
          <cell r="Z48">
            <v>1.5553689970601277</v>
          </cell>
          <cell r="AD48">
            <v>0</v>
          </cell>
          <cell r="AE48">
            <v>61.866</v>
          </cell>
          <cell r="AF48">
            <v>75.3078</v>
          </cell>
          <cell r="AG48">
            <v>72.214200000000005</v>
          </cell>
          <cell r="AH48">
            <v>116.53400000000001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574</v>
          </cell>
          <cell r="D49">
            <v>1293</v>
          </cell>
          <cell r="E49">
            <v>1372</v>
          </cell>
          <cell r="F49">
            <v>436</v>
          </cell>
          <cell r="G49" t="str">
            <v>лид, я</v>
          </cell>
          <cell r="H49">
            <v>0.35</v>
          </cell>
          <cell r="I49">
            <v>40</v>
          </cell>
          <cell r="J49">
            <v>1434</v>
          </cell>
          <cell r="K49">
            <v>-62</v>
          </cell>
          <cell r="L49">
            <v>350</v>
          </cell>
          <cell r="M49">
            <v>200</v>
          </cell>
          <cell r="N49">
            <v>200</v>
          </cell>
          <cell r="O49">
            <v>300</v>
          </cell>
          <cell r="W49">
            <v>274.39999999999998</v>
          </cell>
          <cell r="X49">
            <v>550</v>
          </cell>
          <cell r="Y49">
            <v>7.4198250728862982</v>
          </cell>
          <cell r="Z49">
            <v>1.5889212827988339</v>
          </cell>
          <cell r="AD49">
            <v>0</v>
          </cell>
          <cell r="AE49">
            <v>250</v>
          </cell>
          <cell r="AF49">
            <v>273.8</v>
          </cell>
          <cell r="AG49">
            <v>228.2</v>
          </cell>
          <cell r="AH49">
            <v>305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813</v>
          </cell>
          <cell r="D50">
            <v>8750</v>
          </cell>
          <cell r="E50">
            <v>1970</v>
          </cell>
          <cell r="F50">
            <v>903</v>
          </cell>
          <cell r="G50" t="str">
            <v>бонмай</v>
          </cell>
          <cell r="H50">
            <v>0.35</v>
          </cell>
          <cell r="I50">
            <v>40</v>
          </cell>
          <cell r="J50">
            <v>2044</v>
          </cell>
          <cell r="K50">
            <v>-74</v>
          </cell>
          <cell r="L50">
            <v>450</v>
          </cell>
          <cell r="M50">
            <v>300</v>
          </cell>
          <cell r="N50">
            <v>300</v>
          </cell>
          <cell r="O50">
            <v>300</v>
          </cell>
          <cell r="W50">
            <v>394</v>
          </cell>
          <cell r="X50">
            <v>850</v>
          </cell>
          <cell r="Y50">
            <v>7.875634517766497</v>
          </cell>
          <cell r="Z50">
            <v>2.2918781725888326</v>
          </cell>
          <cell r="AD50">
            <v>0</v>
          </cell>
          <cell r="AE50">
            <v>386.8</v>
          </cell>
          <cell r="AF50">
            <v>414.6</v>
          </cell>
          <cell r="AG50">
            <v>343.6</v>
          </cell>
          <cell r="AH50">
            <v>464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207</v>
          </cell>
          <cell r="D51">
            <v>135</v>
          </cell>
          <cell r="E51">
            <v>272</v>
          </cell>
          <cell r="F51">
            <v>43</v>
          </cell>
          <cell r="G51">
            <v>0</v>
          </cell>
          <cell r="H51">
            <v>0.4</v>
          </cell>
          <cell r="I51">
            <v>35</v>
          </cell>
          <cell r="J51">
            <v>1217</v>
          </cell>
          <cell r="K51">
            <v>-945</v>
          </cell>
          <cell r="L51">
            <v>250</v>
          </cell>
          <cell r="M51">
            <v>250</v>
          </cell>
          <cell r="N51">
            <v>200</v>
          </cell>
          <cell r="O51">
            <v>200</v>
          </cell>
          <cell r="W51">
            <v>54.4</v>
          </cell>
          <cell r="X51">
            <v>150</v>
          </cell>
          <cell r="Y51">
            <v>20.091911764705884</v>
          </cell>
          <cell r="Z51">
            <v>0.7904411764705882</v>
          </cell>
          <cell r="AD51">
            <v>0</v>
          </cell>
          <cell r="AE51">
            <v>130</v>
          </cell>
          <cell r="AF51">
            <v>171.6</v>
          </cell>
          <cell r="AG51">
            <v>140.19999999999999</v>
          </cell>
          <cell r="AH51">
            <v>11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140.13999999999999</v>
          </cell>
          <cell r="D52">
            <v>267.41500000000002</v>
          </cell>
          <cell r="E52">
            <v>267.11799999999999</v>
          </cell>
          <cell r="F52">
            <v>122.794</v>
          </cell>
          <cell r="G52" t="str">
            <v>оконч</v>
          </cell>
          <cell r="H52">
            <v>1</v>
          </cell>
          <cell r="I52">
            <v>50</v>
          </cell>
          <cell r="J52">
            <v>276.15199999999999</v>
          </cell>
          <cell r="K52">
            <v>-9.0339999999999918</v>
          </cell>
          <cell r="L52">
            <v>70</v>
          </cell>
          <cell r="M52">
            <v>100</v>
          </cell>
          <cell r="N52">
            <v>70</v>
          </cell>
          <cell r="O52">
            <v>0</v>
          </cell>
          <cell r="W52">
            <v>53.4236</v>
          </cell>
          <cell r="X52">
            <v>60</v>
          </cell>
          <cell r="Y52">
            <v>7.9139930667345517</v>
          </cell>
          <cell r="Z52">
            <v>2.298497293331037</v>
          </cell>
          <cell r="AD52">
            <v>0</v>
          </cell>
          <cell r="AE52">
            <v>49.335599999999999</v>
          </cell>
          <cell r="AF52">
            <v>54.9054</v>
          </cell>
          <cell r="AG52">
            <v>48.038600000000002</v>
          </cell>
          <cell r="AH52">
            <v>46.033000000000001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188.25700000000001</v>
          </cell>
          <cell r="D53">
            <v>1001.37</v>
          </cell>
          <cell r="E53">
            <v>684.53099999999995</v>
          </cell>
          <cell r="F53">
            <v>488.34199999999998</v>
          </cell>
          <cell r="G53" t="str">
            <v>н</v>
          </cell>
          <cell r="H53">
            <v>1</v>
          </cell>
          <cell r="I53">
            <v>50</v>
          </cell>
          <cell r="J53">
            <v>678.85599999999999</v>
          </cell>
          <cell r="K53">
            <v>5.6749999999999545</v>
          </cell>
          <cell r="L53">
            <v>300</v>
          </cell>
          <cell r="M53">
            <v>0</v>
          </cell>
          <cell r="N53">
            <v>100</v>
          </cell>
          <cell r="O53">
            <v>50</v>
          </cell>
          <cell r="W53">
            <v>136.90619999999998</v>
          </cell>
          <cell r="X53">
            <v>150</v>
          </cell>
          <cell r="Y53">
            <v>7.9495450169532145</v>
          </cell>
          <cell r="Z53">
            <v>3.5669823572635866</v>
          </cell>
          <cell r="AD53">
            <v>0</v>
          </cell>
          <cell r="AE53">
            <v>161.17239999999998</v>
          </cell>
          <cell r="AF53">
            <v>153.90619999999998</v>
          </cell>
          <cell r="AG53">
            <v>144.76439999999999</v>
          </cell>
          <cell r="AH53">
            <v>131.63300000000001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53.728999999999999</v>
          </cell>
          <cell r="D54">
            <v>50.904000000000003</v>
          </cell>
          <cell r="E54">
            <v>52.56</v>
          </cell>
          <cell r="F54">
            <v>46.064999999999998</v>
          </cell>
          <cell r="G54">
            <v>0</v>
          </cell>
          <cell r="H54">
            <v>1</v>
          </cell>
          <cell r="I54">
            <v>50</v>
          </cell>
          <cell r="J54">
            <v>66.3</v>
          </cell>
          <cell r="K54">
            <v>-13.739999999999995</v>
          </cell>
          <cell r="L54">
            <v>0</v>
          </cell>
          <cell r="M54">
            <v>0</v>
          </cell>
          <cell r="N54">
            <v>20</v>
          </cell>
          <cell r="O54">
            <v>0</v>
          </cell>
          <cell r="W54">
            <v>10.512</v>
          </cell>
          <cell r="X54">
            <v>20</v>
          </cell>
          <cell r="Y54">
            <v>8.1873097412480966</v>
          </cell>
          <cell r="Z54">
            <v>4.3821347031963462</v>
          </cell>
          <cell r="AD54">
            <v>0</v>
          </cell>
          <cell r="AE54">
            <v>10.7446</v>
          </cell>
          <cell r="AF54">
            <v>11.106399999999999</v>
          </cell>
          <cell r="AG54">
            <v>4.2031999999999998</v>
          </cell>
          <cell r="AH54">
            <v>10.513999999999999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2228.7550000000001</v>
          </cell>
          <cell r="D55">
            <v>2526.1909999999998</v>
          </cell>
          <cell r="E55">
            <v>3702.585</v>
          </cell>
          <cell r="F55">
            <v>975.40599999999995</v>
          </cell>
          <cell r="G55" t="str">
            <v>ткмай</v>
          </cell>
          <cell r="H55">
            <v>1</v>
          </cell>
          <cell r="I55">
            <v>40</v>
          </cell>
          <cell r="J55">
            <v>3617.473</v>
          </cell>
          <cell r="K55">
            <v>85.11200000000008</v>
          </cell>
          <cell r="L55">
            <v>1200</v>
          </cell>
          <cell r="M55">
            <v>1100</v>
          </cell>
          <cell r="N55">
            <v>1100</v>
          </cell>
          <cell r="O55">
            <v>300</v>
          </cell>
          <cell r="W55">
            <v>740.51700000000005</v>
          </cell>
          <cell r="X55">
            <v>800</v>
          </cell>
          <cell r="Y55">
            <v>7.3940314672046688</v>
          </cell>
          <cell r="Z55">
            <v>1.3171959590394278</v>
          </cell>
          <cell r="AD55">
            <v>0</v>
          </cell>
          <cell r="AE55">
            <v>828.63060000000007</v>
          </cell>
          <cell r="AF55">
            <v>742.97939999999994</v>
          </cell>
          <cell r="AG55">
            <v>599.34840000000008</v>
          </cell>
          <cell r="AH55">
            <v>654.83000000000004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548</v>
          </cell>
          <cell r="D56">
            <v>12594</v>
          </cell>
          <cell r="E56">
            <v>5287</v>
          </cell>
          <cell r="F56">
            <v>2403</v>
          </cell>
          <cell r="G56" t="str">
            <v>бонмай</v>
          </cell>
          <cell r="H56">
            <v>0.45</v>
          </cell>
          <cell r="I56">
            <v>50</v>
          </cell>
          <cell r="J56">
            <v>5415</v>
          </cell>
          <cell r="K56">
            <v>-128</v>
          </cell>
          <cell r="L56">
            <v>1000</v>
          </cell>
          <cell r="M56">
            <v>1000</v>
          </cell>
          <cell r="N56">
            <v>900</v>
          </cell>
          <cell r="O56">
            <v>0</v>
          </cell>
          <cell r="W56">
            <v>679.4</v>
          </cell>
          <cell r="X56">
            <v>1000</v>
          </cell>
          <cell r="Y56">
            <v>9.2773035030909625</v>
          </cell>
          <cell r="Z56">
            <v>3.5369443626729469</v>
          </cell>
          <cell r="AD56">
            <v>1890</v>
          </cell>
          <cell r="AE56">
            <v>619.20000000000005</v>
          </cell>
          <cell r="AF56">
            <v>694.6</v>
          </cell>
          <cell r="AG56">
            <v>651.79999999999995</v>
          </cell>
          <cell r="AH56">
            <v>844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1676</v>
          </cell>
          <cell r="D57">
            <v>3537</v>
          </cell>
          <cell r="E57">
            <v>3849</v>
          </cell>
          <cell r="F57">
            <v>1263</v>
          </cell>
          <cell r="G57" t="str">
            <v>акяб</v>
          </cell>
          <cell r="H57">
            <v>0.45</v>
          </cell>
          <cell r="I57">
            <v>50</v>
          </cell>
          <cell r="J57">
            <v>3973</v>
          </cell>
          <cell r="K57">
            <v>-124</v>
          </cell>
          <cell r="L57">
            <v>1000</v>
          </cell>
          <cell r="M57">
            <v>800</v>
          </cell>
          <cell r="N57">
            <v>900</v>
          </cell>
          <cell r="O57">
            <v>400</v>
          </cell>
          <cell r="W57">
            <v>697.8</v>
          </cell>
          <cell r="X57">
            <v>1000</v>
          </cell>
          <cell r="Y57">
            <v>7.6855832616795645</v>
          </cell>
          <cell r="Z57">
            <v>1.8099742046431644</v>
          </cell>
          <cell r="AD57">
            <v>360</v>
          </cell>
          <cell r="AE57">
            <v>725.4</v>
          </cell>
          <cell r="AF57">
            <v>747.6</v>
          </cell>
          <cell r="AG57">
            <v>601.6</v>
          </cell>
          <cell r="AH57">
            <v>681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598</v>
          </cell>
          <cell r="D58">
            <v>1016</v>
          </cell>
          <cell r="E58">
            <v>1195</v>
          </cell>
          <cell r="F58">
            <v>383</v>
          </cell>
          <cell r="G58">
            <v>0</v>
          </cell>
          <cell r="H58">
            <v>0.45</v>
          </cell>
          <cell r="I58">
            <v>50</v>
          </cell>
          <cell r="J58">
            <v>1318</v>
          </cell>
          <cell r="K58">
            <v>-123</v>
          </cell>
          <cell r="L58">
            <v>300</v>
          </cell>
          <cell r="M58">
            <v>400</v>
          </cell>
          <cell r="N58">
            <v>200</v>
          </cell>
          <cell r="O58">
            <v>100</v>
          </cell>
          <cell r="W58">
            <v>239</v>
          </cell>
          <cell r="X58">
            <v>400</v>
          </cell>
          <cell r="Y58">
            <v>7.460251046025105</v>
          </cell>
          <cell r="Z58">
            <v>1.602510460251046</v>
          </cell>
          <cell r="AD58">
            <v>0</v>
          </cell>
          <cell r="AE58">
            <v>262.39999999999998</v>
          </cell>
          <cell r="AF58">
            <v>271</v>
          </cell>
          <cell r="AG58">
            <v>197.4</v>
          </cell>
          <cell r="AH58">
            <v>253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137</v>
          </cell>
          <cell r="D59">
            <v>369</v>
          </cell>
          <cell r="E59">
            <v>351</v>
          </cell>
          <cell r="F59">
            <v>134</v>
          </cell>
          <cell r="G59">
            <v>0</v>
          </cell>
          <cell r="H59">
            <v>0.4</v>
          </cell>
          <cell r="I59">
            <v>40</v>
          </cell>
          <cell r="J59">
            <v>469</v>
          </cell>
          <cell r="K59">
            <v>-118</v>
          </cell>
          <cell r="L59">
            <v>100</v>
          </cell>
          <cell r="M59">
            <v>20</v>
          </cell>
          <cell r="N59">
            <v>60</v>
          </cell>
          <cell r="O59">
            <v>100</v>
          </cell>
          <cell r="W59">
            <v>70.2</v>
          </cell>
          <cell r="X59">
            <v>120</v>
          </cell>
          <cell r="Y59">
            <v>7.6068376068376065</v>
          </cell>
          <cell r="Z59">
            <v>1.9088319088319088</v>
          </cell>
          <cell r="AD59">
            <v>0</v>
          </cell>
          <cell r="AE59">
            <v>75.8</v>
          </cell>
          <cell r="AF59">
            <v>83.4</v>
          </cell>
          <cell r="AG59">
            <v>61.8</v>
          </cell>
          <cell r="AH59">
            <v>65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9</v>
          </cell>
          <cell r="D60">
            <v>488</v>
          </cell>
          <cell r="E60">
            <v>344</v>
          </cell>
          <cell r="F60">
            <v>132</v>
          </cell>
          <cell r="G60">
            <v>0</v>
          </cell>
          <cell r="H60">
            <v>0.4</v>
          </cell>
          <cell r="I60">
            <v>40</v>
          </cell>
          <cell r="J60">
            <v>432</v>
          </cell>
          <cell r="K60">
            <v>-88</v>
          </cell>
          <cell r="L60">
            <v>100</v>
          </cell>
          <cell r="M60">
            <v>0</v>
          </cell>
          <cell r="N60">
            <v>60</v>
          </cell>
          <cell r="O60">
            <v>100</v>
          </cell>
          <cell r="W60">
            <v>68.8</v>
          </cell>
          <cell r="X60">
            <v>130</v>
          </cell>
          <cell r="Y60">
            <v>7.587209302325582</v>
          </cell>
          <cell r="Z60">
            <v>1.9186046511627908</v>
          </cell>
          <cell r="AD60">
            <v>0</v>
          </cell>
          <cell r="AE60">
            <v>67.599999999999994</v>
          </cell>
          <cell r="AF60">
            <v>62.2</v>
          </cell>
          <cell r="AG60">
            <v>61.4</v>
          </cell>
          <cell r="AH60">
            <v>73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256.44900000000001</v>
          </cell>
          <cell r="D61">
            <v>1334.836</v>
          </cell>
          <cell r="E61">
            <v>924.51800000000003</v>
          </cell>
          <cell r="F61">
            <v>636.86800000000005</v>
          </cell>
          <cell r="G61" t="str">
            <v>ткмай</v>
          </cell>
          <cell r="H61">
            <v>1</v>
          </cell>
          <cell r="I61">
            <v>50</v>
          </cell>
          <cell r="J61">
            <v>958.72400000000005</v>
          </cell>
          <cell r="K61">
            <v>-34.206000000000017</v>
          </cell>
          <cell r="L61">
            <v>300</v>
          </cell>
          <cell r="M61">
            <v>120</v>
          </cell>
          <cell r="N61">
            <v>300</v>
          </cell>
          <cell r="O61">
            <v>0</v>
          </cell>
          <cell r="W61">
            <v>184.90360000000001</v>
          </cell>
          <cell r="X61">
            <v>180</v>
          </cell>
          <cell r="Y61">
            <v>8.3117256775963249</v>
          </cell>
          <cell r="Z61">
            <v>3.4443245020648598</v>
          </cell>
          <cell r="AD61">
            <v>0</v>
          </cell>
          <cell r="AE61">
            <v>222.09399999999999</v>
          </cell>
          <cell r="AF61">
            <v>196.76479999999998</v>
          </cell>
          <cell r="AG61">
            <v>178.10060000000001</v>
          </cell>
          <cell r="AH61">
            <v>149.36500000000001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498</v>
          </cell>
          <cell r="D62">
            <v>8</v>
          </cell>
          <cell r="E62">
            <v>404</v>
          </cell>
          <cell r="F62">
            <v>88</v>
          </cell>
          <cell r="G62">
            <v>0</v>
          </cell>
          <cell r="H62">
            <v>0.1</v>
          </cell>
          <cell r="I62">
            <v>730</v>
          </cell>
          <cell r="J62">
            <v>423</v>
          </cell>
          <cell r="K62">
            <v>-19</v>
          </cell>
          <cell r="L62">
            <v>1500</v>
          </cell>
          <cell r="M62">
            <v>0</v>
          </cell>
          <cell r="N62">
            <v>0</v>
          </cell>
          <cell r="O62">
            <v>0</v>
          </cell>
          <cell r="W62">
            <v>80.8</v>
          </cell>
          <cell r="Y62">
            <v>19.653465346534656</v>
          </cell>
          <cell r="Z62">
            <v>1.0891089108910892</v>
          </cell>
          <cell r="AD62">
            <v>0</v>
          </cell>
          <cell r="AE62">
            <v>69.8</v>
          </cell>
          <cell r="AF62">
            <v>57</v>
          </cell>
          <cell r="AG62">
            <v>78.400000000000006</v>
          </cell>
          <cell r="AH62">
            <v>102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110.491</v>
          </cell>
          <cell r="D63">
            <v>273.63900000000001</v>
          </cell>
          <cell r="E63">
            <v>192.88900000000001</v>
          </cell>
          <cell r="F63">
            <v>175.86</v>
          </cell>
          <cell r="G63">
            <v>0</v>
          </cell>
          <cell r="H63">
            <v>1</v>
          </cell>
          <cell r="I63">
            <v>50</v>
          </cell>
          <cell r="J63">
            <v>222.66200000000001</v>
          </cell>
          <cell r="K63">
            <v>-29.772999999999996</v>
          </cell>
          <cell r="L63">
            <v>80</v>
          </cell>
          <cell r="M63">
            <v>0</v>
          </cell>
          <cell r="N63">
            <v>0</v>
          </cell>
          <cell r="O63">
            <v>0</v>
          </cell>
          <cell r="W63">
            <v>38.577800000000003</v>
          </cell>
          <cell r="X63">
            <v>50</v>
          </cell>
          <cell r="Y63">
            <v>7.9283940504642567</v>
          </cell>
          <cell r="Z63">
            <v>4.5585803233984308</v>
          </cell>
          <cell r="AD63">
            <v>0</v>
          </cell>
          <cell r="AE63">
            <v>50.447600000000001</v>
          </cell>
          <cell r="AF63">
            <v>38.244399999999999</v>
          </cell>
          <cell r="AG63">
            <v>46.709800000000001</v>
          </cell>
          <cell r="AH63">
            <v>56.191000000000003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1498</v>
          </cell>
          <cell r="D64">
            <v>2651</v>
          </cell>
          <cell r="E64">
            <v>3445</v>
          </cell>
          <cell r="F64">
            <v>623</v>
          </cell>
          <cell r="G64">
            <v>0</v>
          </cell>
          <cell r="H64">
            <v>0.4</v>
          </cell>
          <cell r="I64">
            <v>40</v>
          </cell>
          <cell r="J64">
            <v>3502</v>
          </cell>
          <cell r="K64">
            <v>-57</v>
          </cell>
          <cell r="L64">
            <v>700</v>
          </cell>
          <cell r="M64">
            <v>800</v>
          </cell>
          <cell r="N64">
            <v>800</v>
          </cell>
          <cell r="O64">
            <v>500</v>
          </cell>
          <cell r="W64">
            <v>573.79999999999995</v>
          </cell>
          <cell r="X64">
            <v>900</v>
          </cell>
          <cell r="Y64">
            <v>7.5339839665388642</v>
          </cell>
          <cell r="Z64">
            <v>1.0857441617288255</v>
          </cell>
          <cell r="AD64">
            <v>576</v>
          </cell>
          <cell r="AE64">
            <v>537.6</v>
          </cell>
          <cell r="AF64">
            <v>585</v>
          </cell>
          <cell r="AG64">
            <v>442.2</v>
          </cell>
          <cell r="AH64">
            <v>605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289</v>
          </cell>
          <cell r="D65">
            <v>2961</v>
          </cell>
          <cell r="E65">
            <v>2592</v>
          </cell>
          <cell r="F65">
            <v>586</v>
          </cell>
          <cell r="G65">
            <v>0</v>
          </cell>
          <cell r="H65">
            <v>0.4</v>
          </cell>
          <cell r="I65">
            <v>40</v>
          </cell>
          <cell r="J65">
            <v>2670</v>
          </cell>
          <cell r="K65">
            <v>-78</v>
          </cell>
          <cell r="L65">
            <v>700</v>
          </cell>
          <cell r="M65">
            <v>600</v>
          </cell>
          <cell r="N65">
            <v>700</v>
          </cell>
          <cell r="O65">
            <v>600</v>
          </cell>
          <cell r="W65">
            <v>518.4</v>
          </cell>
          <cell r="X65">
            <v>750</v>
          </cell>
          <cell r="Y65">
            <v>7.5925925925925926</v>
          </cell>
          <cell r="Z65">
            <v>1.1304012345679013</v>
          </cell>
          <cell r="AD65">
            <v>0</v>
          </cell>
          <cell r="AE65">
            <v>264.8</v>
          </cell>
          <cell r="AF65">
            <v>325</v>
          </cell>
          <cell r="AG65">
            <v>408</v>
          </cell>
          <cell r="AH65">
            <v>518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408.63600000000002</v>
          </cell>
          <cell r="D66">
            <v>394.97</v>
          </cell>
          <cell r="E66">
            <v>527.46299999999997</v>
          </cell>
          <cell r="F66">
            <v>256.76600000000002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536.54300000000001</v>
          </cell>
          <cell r="K66">
            <v>-9.0800000000000409</v>
          </cell>
          <cell r="L66">
            <v>130</v>
          </cell>
          <cell r="M66">
            <v>70</v>
          </cell>
          <cell r="N66">
            <v>100</v>
          </cell>
          <cell r="O66">
            <v>90</v>
          </cell>
          <cell r="W66">
            <v>105.4926</v>
          </cell>
          <cell r="X66">
            <v>170</v>
          </cell>
          <cell r="Y66">
            <v>7.7424008887827211</v>
          </cell>
          <cell r="Z66">
            <v>2.433971671946658</v>
          </cell>
          <cell r="AD66">
            <v>0</v>
          </cell>
          <cell r="AE66">
            <v>109.62260000000001</v>
          </cell>
          <cell r="AF66">
            <v>136.0154</v>
          </cell>
          <cell r="AG66">
            <v>95.6982</v>
          </cell>
          <cell r="AH66">
            <v>115.313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138.81800000000001</v>
          </cell>
          <cell r="D67">
            <v>305.10500000000002</v>
          </cell>
          <cell r="E67">
            <v>284.62099999999998</v>
          </cell>
          <cell r="F67">
            <v>142.15799999999999</v>
          </cell>
          <cell r="G67">
            <v>0</v>
          </cell>
          <cell r="H67">
            <v>1</v>
          </cell>
          <cell r="I67">
            <v>40</v>
          </cell>
          <cell r="J67">
            <v>294.35000000000002</v>
          </cell>
          <cell r="K67">
            <v>-9.7290000000000418</v>
          </cell>
          <cell r="L67">
            <v>80</v>
          </cell>
          <cell r="M67">
            <v>40</v>
          </cell>
          <cell r="N67">
            <v>60</v>
          </cell>
          <cell r="O67">
            <v>60</v>
          </cell>
          <cell r="W67">
            <v>56.924199999999999</v>
          </cell>
          <cell r="X67">
            <v>50</v>
          </cell>
          <cell r="Y67">
            <v>7.5918150804051709</v>
          </cell>
          <cell r="Z67">
            <v>2.4973209988019152</v>
          </cell>
          <cell r="AD67">
            <v>0</v>
          </cell>
          <cell r="AE67">
            <v>59.354200000000006</v>
          </cell>
          <cell r="AF67">
            <v>67.441999999999993</v>
          </cell>
          <cell r="AG67">
            <v>52.641600000000004</v>
          </cell>
          <cell r="AH67">
            <v>50.542999999999999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511.75099999999998</v>
          </cell>
          <cell r="D68">
            <v>529.38</v>
          </cell>
          <cell r="E68">
            <v>785.88</v>
          </cell>
          <cell r="F68">
            <v>237.21899999999999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792.53499999999997</v>
          </cell>
          <cell r="K68">
            <v>-6.6549999999999727</v>
          </cell>
          <cell r="L68">
            <v>30</v>
          </cell>
          <cell r="M68">
            <v>300</v>
          </cell>
          <cell r="N68">
            <v>250</v>
          </cell>
          <cell r="O68">
            <v>200</v>
          </cell>
          <cell r="W68">
            <v>157.17599999999999</v>
          </cell>
          <cell r="X68">
            <v>180</v>
          </cell>
          <cell r="Y68">
            <v>7.6170598564666374</v>
          </cell>
          <cell r="Z68">
            <v>1.5092571384944267</v>
          </cell>
          <cell r="AD68">
            <v>0</v>
          </cell>
          <cell r="AE68">
            <v>127.4718</v>
          </cell>
          <cell r="AF68">
            <v>172.9922</v>
          </cell>
          <cell r="AG68">
            <v>110.1564</v>
          </cell>
          <cell r="AH68">
            <v>129.82400000000001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270.66199999999998</v>
          </cell>
          <cell r="D69">
            <v>288.47399999999999</v>
          </cell>
          <cell r="E69">
            <v>401.16899999999998</v>
          </cell>
          <cell r="F69">
            <v>149.83600000000001</v>
          </cell>
          <cell r="G69">
            <v>0</v>
          </cell>
          <cell r="H69">
            <v>1</v>
          </cell>
          <cell r="I69">
            <v>40</v>
          </cell>
          <cell r="J69">
            <v>401.15699999999998</v>
          </cell>
          <cell r="K69">
            <v>1.2000000000000455E-2</v>
          </cell>
          <cell r="L69">
            <v>110</v>
          </cell>
          <cell r="M69">
            <v>60</v>
          </cell>
          <cell r="N69">
            <v>70</v>
          </cell>
          <cell r="O69">
            <v>80</v>
          </cell>
          <cell r="W69">
            <v>80.233800000000002</v>
          </cell>
          <cell r="X69">
            <v>140</v>
          </cell>
          <cell r="Y69">
            <v>7.6007368465659111</v>
          </cell>
          <cell r="Z69">
            <v>1.8674922538880123</v>
          </cell>
          <cell r="AD69">
            <v>0</v>
          </cell>
          <cell r="AE69">
            <v>76.770399999999995</v>
          </cell>
          <cell r="AF69">
            <v>96.945799999999991</v>
          </cell>
          <cell r="AG69">
            <v>68.113</v>
          </cell>
          <cell r="AH69">
            <v>81.894000000000005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33</v>
          </cell>
          <cell r="D70">
            <v>97</v>
          </cell>
          <cell r="E70">
            <v>69</v>
          </cell>
          <cell r="F70">
            <v>61</v>
          </cell>
          <cell r="G70" t="str">
            <v>дк</v>
          </cell>
          <cell r="H70">
            <v>0.6</v>
          </cell>
          <cell r="I70">
            <v>60</v>
          </cell>
          <cell r="J70">
            <v>136</v>
          </cell>
          <cell r="K70">
            <v>-67</v>
          </cell>
          <cell r="L70">
            <v>40</v>
          </cell>
          <cell r="M70">
            <v>0</v>
          </cell>
          <cell r="N70">
            <v>20</v>
          </cell>
          <cell r="O70">
            <v>0</v>
          </cell>
          <cell r="W70">
            <v>13.8</v>
          </cell>
          <cell r="X70">
            <v>20</v>
          </cell>
          <cell r="Y70">
            <v>10.217391304347826</v>
          </cell>
          <cell r="Z70">
            <v>4.4202898550724639</v>
          </cell>
          <cell r="AD70">
            <v>0</v>
          </cell>
          <cell r="AE70">
            <v>17.8</v>
          </cell>
          <cell r="AF70">
            <v>16.2</v>
          </cell>
          <cell r="AG70">
            <v>18</v>
          </cell>
          <cell r="AH70">
            <v>6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118</v>
          </cell>
          <cell r="D71">
            <v>336</v>
          </cell>
          <cell r="E71">
            <v>343</v>
          </cell>
          <cell r="F71">
            <v>106</v>
          </cell>
          <cell r="G71" t="str">
            <v>ябл</v>
          </cell>
          <cell r="H71">
            <v>0.6</v>
          </cell>
          <cell r="I71">
            <v>60</v>
          </cell>
          <cell r="J71">
            <v>378</v>
          </cell>
          <cell r="K71">
            <v>-35</v>
          </cell>
          <cell r="L71">
            <v>30</v>
          </cell>
          <cell r="M71">
            <v>150</v>
          </cell>
          <cell r="N71">
            <v>150</v>
          </cell>
          <cell r="O71">
            <v>70</v>
          </cell>
          <cell r="W71">
            <v>68.599999999999994</v>
          </cell>
          <cell r="X71">
            <v>40</v>
          </cell>
          <cell r="Y71">
            <v>7.9591836734693882</v>
          </cell>
          <cell r="Z71">
            <v>1.545189504373178</v>
          </cell>
          <cell r="AD71">
            <v>0</v>
          </cell>
          <cell r="AE71">
            <v>58.4</v>
          </cell>
          <cell r="AF71">
            <v>59.6</v>
          </cell>
          <cell r="AG71">
            <v>48.6</v>
          </cell>
          <cell r="AH71">
            <v>74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160</v>
          </cell>
          <cell r="D72">
            <v>661</v>
          </cell>
          <cell r="E72">
            <v>521</v>
          </cell>
          <cell r="F72">
            <v>284</v>
          </cell>
          <cell r="G72" t="str">
            <v>ябл</v>
          </cell>
          <cell r="H72">
            <v>0.6</v>
          </cell>
          <cell r="I72">
            <v>60</v>
          </cell>
          <cell r="J72">
            <v>544</v>
          </cell>
          <cell r="K72">
            <v>-23</v>
          </cell>
          <cell r="L72">
            <v>40</v>
          </cell>
          <cell r="M72">
            <v>100</v>
          </cell>
          <cell r="N72">
            <v>50</v>
          </cell>
          <cell r="O72">
            <v>100</v>
          </cell>
          <cell r="W72">
            <v>104.2</v>
          </cell>
          <cell r="X72">
            <v>200</v>
          </cell>
          <cell r="Y72">
            <v>7.4280230326295582</v>
          </cell>
          <cell r="Z72">
            <v>2.7255278310940496</v>
          </cell>
          <cell r="AD72">
            <v>0</v>
          </cell>
          <cell r="AE72">
            <v>128</v>
          </cell>
          <cell r="AF72">
            <v>103.2</v>
          </cell>
          <cell r="AG72">
            <v>91.4</v>
          </cell>
          <cell r="AH72">
            <v>101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67.480999999999995</v>
          </cell>
          <cell r="D73">
            <v>158.03399999999999</v>
          </cell>
          <cell r="E73">
            <v>124.27500000000001</v>
          </cell>
          <cell r="F73">
            <v>90.313000000000002</v>
          </cell>
          <cell r="G73">
            <v>0</v>
          </cell>
          <cell r="H73">
            <v>1</v>
          </cell>
          <cell r="I73">
            <v>30</v>
          </cell>
          <cell r="J73">
            <v>132.90600000000001</v>
          </cell>
          <cell r="K73">
            <v>-8.6310000000000002</v>
          </cell>
          <cell r="L73">
            <v>0</v>
          </cell>
          <cell r="M73">
            <v>0</v>
          </cell>
          <cell r="N73">
            <v>10</v>
          </cell>
          <cell r="O73">
            <v>20</v>
          </cell>
          <cell r="W73">
            <v>24.855</v>
          </cell>
          <cell r="X73">
            <v>40</v>
          </cell>
          <cell r="Y73">
            <v>6.4499295916314621</v>
          </cell>
          <cell r="Z73">
            <v>3.6335948501307582</v>
          </cell>
          <cell r="AD73">
            <v>0</v>
          </cell>
          <cell r="AE73">
            <v>31.5534</v>
          </cell>
          <cell r="AF73">
            <v>30.785199999999996</v>
          </cell>
          <cell r="AG73">
            <v>19.6296</v>
          </cell>
          <cell r="AH73">
            <v>22.984000000000002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256</v>
          </cell>
          <cell r="D74">
            <v>768</v>
          </cell>
          <cell r="E74">
            <v>784</v>
          </cell>
          <cell r="F74">
            <v>212</v>
          </cell>
          <cell r="G74" t="str">
            <v>ябл,дк</v>
          </cell>
          <cell r="H74">
            <v>0.6</v>
          </cell>
          <cell r="I74">
            <v>60</v>
          </cell>
          <cell r="J74">
            <v>803</v>
          </cell>
          <cell r="K74">
            <v>-19</v>
          </cell>
          <cell r="L74">
            <v>180</v>
          </cell>
          <cell r="M74">
            <v>300</v>
          </cell>
          <cell r="N74">
            <v>170</v>
          </cell>
          <cell r="O74">
            <v>70</v>
          </cell>
          <cell r="W74">
            <v>156.80000000000001</v>
          </cell>
          <cell r="X74">
            <v>270</v>
          </cell>
          <cell r="Y74">
            <v>7.6658163265306118</v>
          </cell>
          <cell r="Z74">
            <v>1.3520408163265305</v>
          </cell>
          <cell r="AD74">
            <v>0</v>
          </cell>
          <cell r="AE74">
            <v>146.80000000000001</v>
          </cell>
          <cell r="AF74">
            <v>170.2</v>
          </cell>
          <cell r="AG74">
            <v>124.4</v>
          </cell>
          <cell r="AH74">
            <v>179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476</v>
          </cell>
          <cell r="D75">
            <v>752</v>
          </cell>
          <cell r="E75">
            <v>1058</v>
          </cell>
          <cell r="F75">
            <v>151</v>
          </cell>
          <cell r="G75" t="str">
            <v>ябл,дк</v>
          </cell>
          <cell r="H75">
            <v>0.6</v>
          </cell>
          <cell r="I75">
            <v>60</v>
          </cell>
          <cell r="J75">
            <v>1071</v>
          </cell>
          <cell r="K75">
            <v>-13</v>
          </cell>
          <cell r="L75">
            <v>220</v>
          </cell>
          <cell r="M75">
            <v>300</v>
          </cell>
          <cell r="N75">
            <v>300</v>
          </cell>
          <cell r="O75">
            <v>150</v>
          </cell>
          <cell r="W75">
            <v>211.6</v>
          </cell>
          <cell r="X75">
            <v>460</v>
          </cell>
          <cell r="Y75">
            <v>7.4716446124763705</v>
          </cell>
          <cell r="Z75">
            <v>0.7136105860113422</v>
          </cell>
          <cell r="AD75">
            <v>0</v>
          </cell>
          <cell r="AE75">
            <v>202.2</v>
          </cell>
          <cell r="AF75">
            <v>211.2</v>
          </cell>
          <cell r="AG75">
            <v>149.19999999999999</v>
          </cell>
          <cell r="AH75">
            <v>264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321</v>
          </cell>
          <cell r="D76">
            <v>677</v>
          </cell>
          <cell r="E76">
            <v>722</v>
          </cell>
          <cell r="F76">
            <v>252</v>
          </cell>
          <cell r="G76">
            <v>0</v>
          </cell>
          <cell r="H76">
            <v>0.4</v>
          </cell>
          <cell r="I76" t="e">
            <v>#N/A</v>
          </cell>
          <cell r="J76">
            <v>748</v>
          </cell>
          <cell r="K76">
            <v>-26</v>
          </cell>
          <cell r="L76">
            <v>200</v>
          </cell>
          <cell r="M76">
            <v>50</v>
          </cell>
          <cell r="N76">
            <v>100</v>
          </cell>
          <cell r="O76">
            <v>220</v>
          </cell>
          <cell r="W76">
            <v>144.4</v>
          </cell>
          <cell r="X76">
            <v>270</v>
          </cell>
          <cell r="Y76">
            <v>7.5623268698060935</v>
          </cell>
          <cell r="Z76">
            <v>1.7451523545706371</v>
          </cell>
          <cell r="AD76">
            <v>0</v>
          </cell>
          <cell r="AE76">
            <v>154</v>
          </cell>
          <cell r="AF76">
            <v>151.80000000000001</v>
          </cell>
          <cell r="AG76">
            <v>126.8</v>
          </cell>
          <cell r="AH76">
            <v>170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135</v>
          </cell>
          <cell r="D77">
            <v>835</v>
          </cell>
          <cell r="E77">
            <v>750</v>
          </cell>
          <cell r="F77">
            <v>177</v>
          </cell>
          <cell r="G77">
            <v>0</v>
          </cell>
          <cell r="H77">
            <v>0.33</v>
          </cell>
          <cell r="I77">
            <v>60</v>
          </cell>
          <cell r="J77">
            <v>790</v>
          </cell>
          <cell r="K77">
            <v>-40</v>
          </cell>
          <cell r="L77">
            <v>250</v>
          </cell>
          <cell r="M77">
            <v>150</v>
          </cell>
          <cell r="N77">
            <v>120</v>
          </cell>
          <cell r="O77">
            <v>220</v>
          </cell>
          <cell r="W77">
            <v>150</v>
          </cell>
          <cell r="X77">
            <v>230</v>
          </cell>
          <cell r="Y77">
            <v>7.6466666666666665</v>
          </cell>
          <cell r="Z77">
            <v>1.18</v>
          </cell>
          <cell r="AD77">
            <v>0</v>
          </cell>
          <cell r="AE77">
            <v>158.19999999999999</v>
          </cell>
          <cell r="AF77">
            <v>130.4</v>
          </cell>
          <cell r="AG77">
            <v>147.80000000000001</v>
          </cell>
          <cell r="AH77">
            <v>151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137</v>
          </cell>
          <cell r="D78">
            <v>568</v>
          </cell>
          <cell r="E78">
            <v>546</v>
          </cell>
          <cell r="F78">
            <v>123</v>
          </cell>
          <cell r="G78">
            <v>0</v>
          </cell>
          <cell r="H78">
            <v>0.35</v>
          </cell>
          <cell r="I78" t="e">
            <v>#N/A</v>
          </cell>
          <cell r="J78">
            <v>574</v>
          </cell>
          <cell r="K78">
            <v>-28</v>
          </cell>
          <cell r="L78">
            <v>200</v>
          </cell>
          <cell r="M78">
            <v>60</v>
          </cell>
          <cell r="N78">
            <v>100</v>
          </cell>
          <cell r="O78">
            <v>160</v>
          </cell>
          <cell r="W78">
            <v>109.2</v>
          </cell>
          <cell r="X78">
            <v>180</v>
          </cell>
          <cell r="Y78">
            <v>7.5366300366300365</v>
          </cell>
          <cell r="Z78">
            <v>1.1263736263736264</v>
          </cell>
          <cell r="AD78">
            <v>0</v>
          </cell>
          <cell r="AE78">
            <v>110.6</v>
          </cell>
          <cell r="AF78">
            <v>97</v>
          </cell>
          <cell r="AG78">
            <v>98.8</v>
          </cell>
          <cell r="AH78">
            <v>138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111</v>
          </cell>
          <cell r="D79">
            <v>146</v>
          </cell>
          <cell r="E79">
            <v>236</v>
          </cell>
          <cell r="F79">
            <v>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270</v>
          </cell>
          <cell r="K79">
            <v>-34</v>
          </cell>
          <cell r="L79">
            <v>50</v>
          </cell>
          <cell r="M79">
            <v>120</v>
          </cell>
          <cell r="N79">
            <v>80</v>
          </cell>
          <cell r="O79">
            <v>50</v>
          </cell>
          <cell r="W79">
            <v>47.2</v>
          </cell>
          <cell r="X79">
            <v>70</v>
          </cell>
          <cell r="Y79">
            <v>7.9237288135593218</v>
          </cell>
          <cell r="Z79">
            <v>8.4745762711864403E-2</v>
          </cell>
          <cell r="AD79">
            <v>0</v>
          </cell>
          <cell r="AE79">
            <v>50.4</v>
          </cell>
          <cell r="AF79">
            <v>45.6</v>
          </cell>
          <cell r="AG79">
            <v>32</v>
          </cell>
          <cell r="AH79">
            <v>57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1364</v>
          </cell>
          <cell r="D80">
            <v>5908</v>
          </cell>
          <cell r="E80">
            <v>6022</v>
          </cell>
          <cell r="F80">
            <v>1152</v>
          </cell>
          <cell r="G80">
            <v>0</v>
          </cell>
          <cell r="H80">
            <v>0.35</v>
          </cell>
          <cell r="I80">
            <v>40</v>
          </cell>
          <cell r="J80">
            <v>6114</v>
          </cell>
          <cell r="K80">
            <v>-92</v>
          </cell>
          <cell r="L80">
            <v>1000</v>
          </cell>
          <cell r="M80">
            <v>800</v>
          </cell>
          <cell r="N80">
            <v>1000</v>
          </cell>
          <cell r="O80">
            <v>0</v>
          </cell>
          <cell r="W80">
            <v>981.2</v>
          </cell>
          <cell r="X80">
            <v>1500</v>
          </cell>
          <cell r="Y80">
            <v>5.556461475743987</v>
          </cell>
          <cell r="Z80">
            <v>1.1740725642070933</v>
          </cell>
          <cell r="AD80">
            <v>1116</v>
          </cell>
          <cell r="AE80">
            <v>1004</v>
          </cell>
          <cell r="AF80">
            <v>870.6</v>
          </cell>
          <cell r="AG80">
            <v>803.6</v>
          </cell>
          <cell r="AH80">
            <v>1092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2165</v>
          </cell>
          <cell r="D81">
            <v>6844</v>
          </cell>
          <cell r="E81">
            <v>5962</v>
          </cell>
          <cell r="F81">
            <v>3117</v>
          </cell>
          <cell r="G81" t="str">
            <v>отк</v>
          </cell>
          <cell r="H81">
            <v>0.35</v>
          </cell>
          <cell r="I81">
            <v>45</v>
          </cell>
          <cell r="J81">
            <v>6173</v>
          </cell>
          <cell r="K81">
            <v>-211</v>
          </cell>
          <cell r="L81">
            <v>1500</v>
          </cell>
          <cell r="M81">
            <v>1500</v>
          </cell>
          <cell r="N81">
            <v>1500</v>
          </cell>
          <cell r="O81">
            <v>700</v>
          </cell>
          <cell r="W81">
            <v>1032.8</v>
          </cell>
          <cell r="X81">
            <v>1200</v>
          </cell>
          <cell r="Y81">
            <v>9.2147560030983744</v>
          </cell>
          <cell r="Z81">
            <v>3.0180092951200619</v>
          </cell>
          <cell r="AD81">
            <v>798</v>
          </cell>
          <cell r="AE81">
            <v>1267.8</v>
          </cell>
          <cell r="AF81">
            <v>1308</v>
          </cell>
          <cell r="AG81">
            <v>981.8</v>
          </cell>
          <cell r="AH81">
            <v>1253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205</v>
          </cell>
          <cell r="D82">
            <v>312</v>
          </cell>
          <cell r="E82">
            <v>361</v>
          </cell>
          <cell r="F82">
            <v>143</v>
          </cell>
          <cell r="G82">
            <v>0</v>
          </cell>
          <cell r="H82">
            <v>0.4</v>
          </cell>
          <cell r="I82" t="e">
            <v>#N/A</v>
          </cell>
          <cell r="J82">
            <v>416</v>
          </cell>
          <cell r="K82">
            <v>-55</v>
          </cell>
          <cell r="L82">
            <v>100</v>
          </cell>
          <cell r="M82">
            <v>50</v>
          </cell>
          <cell r="N82">
            <v>0</v>
          </cell>
          <cell r="O82">
            <v>130</v>
          </cell>
          <cell r="W82">
            <v>72.2</v>
          </cell>
          <cell r="X82">
            <v>120</v>
          </cell>
          <cell r="Y82">
            <v>7.5207756232686975</v>
          </cell>
          <cell r="Z82">
            <v>1.9806094182825484</v>
          </cell>
          <cell r="AD82">
            <v>0</v>
          </cell>
          <cell r="AE82">
            <v>83.6</v>
          </cell>
          <cell r="AF82">
            <v>66.2</v>
          </cell>
          <cell r="AG82">
            <v>63.4</v>
          </cell>
          <cell r="AH82">
            <v>69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124.316</v>
          </cell>
          <cell r="D83">
            <v>859.45699999999999</v>
          </cell>
          <cell r="E83">
            <v>329.72300000000001</v>
          </cell>
          <cell r="F83">
            <v>54.621000000000002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498.90199999999999</v>
          </cell>
          <cell r="K83">
            <v>-169.17899999999997</v>
          </cell>
          <cell r="L83">
            <v>70</v>
          </cell>
          <cell r="M83">
            <v>120</v>
          </cell>
          <cell r="N83">
            <v>100</v>
          </cell>
          <cell r="O83">
            <v>200</v>
          </cell>
          <cell r="W83">
            <v>65.944600000000008</v>
          </cell>
          <cell r="X83">
            <v>100</v>
          </cell>
          <cell r="Y83">
            <v>9.7751900837976109</v>
          </cell>
          <cell r="Z83">
            <v>0.82828616747997552</v>
          </cell>
          <cell r="AD83">
            <v>0</v>
          </cell>
          <cell r="AE83">
            <v>36.206599999999995</v>
          </cell>
          <cell r="AF83">
            <v>52.7744</v>
          </cell>
          <cell r="AG83">
            <v>44.717799999999997</v>
          </cell>
          <cell r="AH83">
            <v>63.945999999999998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22.495999999999999</v>
          </cell>
          <cell r="D84">
            <v>38.762999999999998</v>
          </cell>
          <cell r="E84">
            <v>14.53</v>
          </cell>
          <cell r="F84">
            <v>31.329000000000001</v>
          </cell>
          <cell r="G84">
            <v>0</v>
          </cell>
          <cell r="H84">
            <v>1</v>
          </cell>
          <cell r="I84" t="e">
            <v>#N/A</v>
          </cell>
          <cell r="J84">
            <v>15.25</v>
          </cell>
          <cell r="K84">
            <v>-0.72000000000000064</v>
          </cell>
          <cell r="L84">
            <v>10</v>
          </cell>
          <cell r="M84">
            <v>0</v>
          </cell>
          <cell r="N84">
            <v>0</v>
          </cell>
          <cell r="O84">
            <v>0</v>
          </cell>
          <cell r="W84">
            <v>2.9059999999999997</v>
          </cell>
          <cell r="Y84">
            <v>14.221954576737785</v>
          </cell>
          <cell r="Z84">
            <v>10.780798348245012</v>
          </cell>
          <cell r="AD84">
            <v>0</v>
          </cell>
          <cell r="AE84">
            <v>2.5931999999999999</v>
          </cell>
          <cell r="AF84">
            <v>3.5238</v>
          </cell>
          <cell r="AG84">
            <v>4.3521999999999998</v>
          </cell>
          <cell r="AH84">
            <v>0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156</v>
          </cell>
          <cell r="D85">
            <v>112</v>
          </cell>
          <cell r="E85">
            <v>235</v>
          </cell>
          <cell r="F85">
            <v>27</v>
          </cell>
          <cell r="G85">
            <v>0</v>
          </cell>
          <cell r="H85">
            <v>0.4</v>
          </cell>
          <cell r="I85" t="e">
            <v>#N/A</v>
          </cell>
          <cell r="J85">
            <v>259</v>
          </cell>
          <cell r="K85">
            <v>-24</v>
          </cell>
          <cell r="L85">
            <v>60</v>
          </cell>
          <cell r="M85">
            <v>120</v>
          </cell>
          <cell r="N85">
            <v>80</v>
          </cell>
          <cell r="O85">
            <v>40</v>
          </cell>
          <cell r="W85">
            <v>47</v>
          </cell>
          <cell r="X85">
            <v>50</v>
          </cell>
          <cell r="Y85">
            <v>8.0212765957446805</v>
          </cell>
          <cell r="Z85">
            <v>0.57446808510638303</v>
          </cell>
          <cell r="AD85">
            <v>0</v>
          </cell>
          <cell r="AE85">
            <v>43</v>
          </cell>
          <cell r="AF85">
            <v>36.4</v>
          </cell>
          <cell r="AG85">
            <v>34</v>
          </cell>
          <cell r="AH85">
            <v>32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88.147999999999996</v>
          </cell>
          <cell r="D86">
            <v>158.28</v>
          </cell>
          <cell r="E86">
            <v>108.134</v>
          </cell>
          <cell r="F86">
            <v>95.058999999999997</v>
          </cell>
          <cell r="G86">
            <v>0</v>
          </cell>
          <cell r="H86">
            <v>1</v>
          </cell>
          <cell r="I86" t="e">
            <v>#N/A</v>
          </cell>
          <cell r="J86">
            <v>103.301</v>
          </cell>
          <cell r="K86">
            <v>4.8329999999999984</v>
          </cell>
          <cell r="L86">
            <v>50</v>
          </cell>
          <cell r="M86">
            <v>0</v>
          </cell>
          <cell r="N86">
            <v>0</v>
          </cell>
          <cell r="O86">
            <v>0</v>
          </cell>
          <cell r="W86">
            <v>21.626799999999999</v>
          </cell>
          <cell r="X86">
            <v>50</v>
          </cell>
          <cell r="Y86">
            <v>9.0193186231897471</v>
          </cell>
          <cell r="Z86">
            <v>4.3954260454621119</v>
          </cell>
          <cell r="AD86">
            <v>0</v>
          </cell>
          <cell r="AE86">
            <v>15.894200000000001</v>
          </cell>
          <cell r="AF86">
            <v>23.204000000000001</v>
          </cell>
          <cell r="AG86">
            <v>24.2044</v>
          </cell>
          <cell r="AH86">
            <v>25.228000000000002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51</v>
          </cell>
          <cell r="D87">
            <v>7</v>
          </cell>
          <cell r="E87">
            <v>34</v>
          </cell>
          <cell r="F87">
            <v>12</v>
          </cell>
          <cell r="G87">
            <v>0</v>
          </cell>
          <cell r="H87">
            <v>0.2</v>
          </cell>
          <cell r="I87" t="e">
            <v>#N/A</v>
          </cell>
          <cell r="J87">
            <v>49</v>
          </cell>
          <cell r="K87">
            <v>-15</v>
          </cell>
          <cell r="L87">
            <v>0</v>
          </cell>
          <cell r="M87">
            <v>20</v>
          </cell>
          <cell r="N87">
            <v>0</v>
          </cell>
          <cell r="O87">
            <v>20</v>
          </cell>
          <cell r="W87">
            <v>6.8</v>
          </cell>
          <cell r="X87">
            <v>10</v>
          </cell>
          <cell r="Y87">
            <v>9.117647058823529</v>
          </cell>
          <cell r="Z87">
            <v>1.7647058823529411</v>
          </cell>
          <cell r="AD87">
            <v>0</v>
          </cell>
          <cell r="AE87">
            <v>8.4</v>
          </cell>
          <cell r="AF87">
            <v>6.6</v>
          </cell>
          <cell r="AG87">
            <v>3.6</v>
          </cell>
          <cell r="AH87">
            <v>2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38</v>
          </cell>
          <cell r="D88">
            <v>467</v>
          </cell>
          <cell r="E88">
            <v>465</v>
          </cell>
          <cell r="F88">
            <v>5</v>
          </cell>
          <cell r="G88">
            <v>0</v>
          </cell>
          <cell r="H88">
            <v>0.2</v>
          </cell>
          <cell r="I88" t="e">
            <v>#N/A</v>
          </cell>
          <cell r="J88">
            <v>805</v>
          </cell>
          <cell r="K88">
            <v>-340</v>
          </cell>
          <cell r="L88">
            <v>100</v>
          </cell>
          <cell r="M88">
            <v>200</v>
          </cell>
          <cell r="N88">
            <v>200</v>
          </cell>
          <cell r="O88">
            <v>150</v>
          </cell>
          <cell r="W88">
            <v>93</v>
          </cell>
          <cell r="X88">
            <v>100</v>
          </cell>
          <cell r="Y88">
            <v>8.1182795698924739</v>
          </cell>
          <cell r="Z88">
            <v>5.3763440860215055E-2</v>
          </cell>
          <cell r="AD88">
            <v>0</v>
          </cell>
          <cell r="AE88">
            <v>31.6</v>
          </cell>
          <cell r="AF88">
            <v>42.8</v>
          </cell>
          <cell r="AG88">
            <v>57.6</v>
          </cell>
          <cell r="AH88">
            <v>57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146</v>
          </cell>
          <cell r="D89">
            <v>287</v>
          </cell>
          <cell r="E89">
            <v>320</v>
          </cell>
          <cell r="F89">
            <v>103</v>
          </cell>
          <cell r="G89">
            <v>0</v>
          </cell>
          <cell r="H89">
            <v>0.3</v>
          </cell>
          <cell r="I89" t="e">
            <v>#N/A</v>
          </cell>
          <cell r="J89">
            <v>339</v>
          </cell>
          <cell r="K89">
            <v>-19</v>
          </cell>
          <cell r="L89">
            <v>70</v>
          </cell>
          <cell r="M89">
            <v>120</v>
          </cell>
          <cell r="N89">
            <v>120</v>
          </cell>
          <cell r="O89">
            <v>30</v>
          </cell>
          <cell r="W89">
            <v>64</v>
          </cell>
          <cell r="X89">
            <v>60</v>
          </cell>
          <cell r="Y89">
            <v>7.859375</v>
          </cell>
          <cell r="Z89">
            <v>1.609375</v>
          </cell>
          <cell r="AD89">
            <v>0</v>
          </cell>
          <cell r="AE89">
            <v>64.400000000000006</v>
          </cell>
          <cell r="AF89">
            <v>73</v>
          </cell>
          <cell r="AG89">
            <v>51.8</v>
          </cell>
          <cell r="AH89">
            <v>56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23.681999999999999</v>
          </cell>
          <cell r="D90">
            <v>743.69500000000005</v>
          </cell>
          <cell r="E90">
            <v>318.88799999999998</v>
          </cell>
          <cell r="F90">
            <v>227.114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347.267</v>
          </cell>
          <cell r="K90">
            <v>-28.379000000000019</v>
          </cell>
          <cell r="L90">
            <v>70</v>
          </cell>
          <cell r="M90">
            <v>0</v>
          </cell>
          <cell r="N90">
            <v>60</v>
          </cell>
          <cell r="O90">
            <v>30</v>
          </cell>
          <cell r="W90">
            <v>63.777599999999993</v>
          </cell>
          <cell r="X90">
            <v>150</v>
          </cell>
          <cell r="Y90">
            <v>8.4216715586663664</v>
          </cell>
          <cell r="Z90">
            <v>3.561030832141693</v>
          </cell>
          <cell r="AD90">
            <v>0</v>
          </cell>
          <cell r="AE90">
            <v>78.226199999999992</v>
          </cell>
          <cell r="AF90">
            <v>81.604600000000005</v>
          </cell>
          <cell r="AG90">
            <v>60.571400000000004</v>
          </cell>
          <cell r="AH90">
            <v>82.527000000000001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2678.2159999999999</v>
          </cell>
          <cell r="D91">
            <v>4741.6099999999997</v>
          </cell>
          <cell r="E91">
            <v>3796.4850000000001</v>
          </cell>
          <cell r="F91">
            <v>2696.1570000000002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3903.42</v>
          </cell>
          <cell r="K91">
            <v>-106.93499999999995</v>
          </cell>
          <cell r="L91">
            <v>1000</v>
          </cell>
          <cell r="M91">
            <v>300</v>
          </cell>
          <cell r="N91">
            <v>1000</v>
          </cell>
          <cell r="O91">
            <v>0</v>
          </cell>
          <cell r="W91">
            <v>759.29700000000003</v>
          </cell>
          <cell r="X91">
            <v>900</v>
          </cell>
          <cell r="Y91">
            <v>7.7652842036778758</v>
          </cell>
          <cell r="Z91">
            <v>3.5508595450791982</v>
          </cell>
          <cell r="AD91">
            <v>0</v>
          </cell>
          <cell r="AE91">
            <v>936.80679999999995</v>
          </cell>
          <cell r="AF91">
            <v>946.57659999999998</v>
          </cell>
          <cell r="AG91">
            <v>728.2518</v>
          </cell>
          <cell r="AH91">
            <v>908.55499999999995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1122.6559999999999</v>
          </cell>
          <cell r="D92">
            <v>10315.434999999999</v>
          </cell>
          <cell r="E92">
            <v>5475</v>
          </cell>
          <cell r="F92">
            <v>5997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5171.009</v>
          </cell>
          <cell r="K92">
            <v>303.99099999999999</v>
          </cell>
          <cell r="L92">
            <v>2500</v>
          </cell>
          <cell r="M92">
            <v>0</v>
          </cell>
          <cell r="N92">
            <v>1700</v>
          </cell>
          <cell r="O92">
            <v>0</v>
          </cell>
          <cell r="W92">
            <v>1095</v>
          </cell>
          <cell r="X92">
            <v>800</v>
          </cell>
          <cell r="Y92">
            <v>10.042922374429224</v>
          </cell>
          <cell r="Z92">
            <v>5.4767123287671229</v>
          </cell>
          <cell r="AD92">
            <v>0</v>
          </cell>
          <cell r="AE92">
            <v>1189.2</v>
          </cell>
          <cell r="AF92">
            <v>1039</v>
          </cell>
          <cell r="AG92">
            <v>1240.5999999999999</v>
          </cell>
          <cell r="AH92">
            <v>1254.498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2578.2959999999998</v>
          </cell>
          <cell r="D93">
            <v>7366.2460000000001</v>
          </cell>
          <cell r="E93">
            <v>4802.8879999999999</v>
          </cell>
          <cell r="F93">
            <v>3679.9430000000002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4886.2730000000001</v>
          </cell>
          <cell r="K93">
            <v>-83.385000000000218</v>
          </cell>
          <cell r="L93">
            <v>1500</v>
          </cell>
          <cell r="M93">
            <v>0</v>
          </cell>
          <cell r="N93">
            <v>1200</v>
          </cell>
          <cell r="O93">
            <v>0</v>
          </cell>
          <cell r="W93">
            <v>960.57759999999996</v>
          </cell>
          <cell r="X93">
            <v>1000</v>
          </cell>
          <cell r="Y93">
            <v>7.6828181294254625</v>
          </cell>
          <cell r="Z93">
            <v>3.83096899198982</v>
          </cell>
          <cell r="AD93">
            <v>0</v>
          </cell>
          <cell r="AE93">
            <v>1029.1654000000001</v>
          </cell>
          <cell r="AF93">
            <v>1159.9684</v>
          </cell>
          <cell r="AG93">
            <v>1080.4056</v>
          </cell>
          <cell r="AH93">
            <v>991.04200000000003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15.189</v>
          </cell>
          <cell r="D94">
            <v>18.63</v>
          </cell>
          <cell r="E94">
            <v>5.3680000000000003</v>
          </cell>
          <cell r="F94">
            <v>5.2910000000000004</v>
          </cell>
          <cell r="G94">
            <v>0</v>
          </cell>
          <cell r="H94">
            <v>1</v>
          </cell>
          <cell r="I94" t="e">
            <v>#N/A</v>
          </cell>
          <cell r="J94">
            <v>5.35</v>
          </cell>
          <cell r="K94">
            <v>1.8000000000000682E-2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1.0736000000000001</v>
          </cell>
          <cell r="Y94">
            <v>4.9282786885245899</v>
          </cell>
          <cell r="Z94">
            <v>4.9282786885245899</v>
          </cell>
          <cell r="AD94">
            <v>0</v>
          </cell>
          <cell r="AE94">
            <v>1.345</v>
          </cell>
          <cell r="AF94">
            <v>1.0773999999999999</v>
          </cell>
          <cell r="AG94">
            <v>0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107.48399999999999</v>
          </cell>
          <cell r="D95">
            <v>180.91399999999999</v>
          </cell>
          <cell r="E95">
            <v>229.33500000000001</v>
          </cell>
          <cell r="F95">
            <v>58.246000000000002</v>
          </cell>
          <cell r="G95" t="str">
            <v>г</v>
          </cell>
          <cell r="H95">
            <v>1</v>
          </cell>
          <cell r="I95" t="e">
            <v>#N/A</v>
          </cell>
          <cell r="J95">
            <v>240.18299999999999</v>
          </cell>
          <cell r="K95">
            <v>-10.847999999999985</v>
          </cell>
          <cell r="L95">
            <v>70</v>
          </cell>
          <cell r="M95">
            <v>80</v>
          </cell>
          <cell r="N95">
            <v>50</v>
          </cell>
          <cell r="O95">
            <v>40</v>
          </cell>
          <cell r="W95">
            <v>45.867000000000004</v>
          </cell>
          <cell r="X95">
            <v>70</v>
          </cell>
          <cell r="Y95">
            <v>8.0285608389473904</v>
          </cell>
          <cell r="Z95">
            <v>1.2698890269692806</v>
          </cell>
          <cell r="AD95">
            <v>0</v>
          </cell>
          <cell r="AE95">
            <v>39.220199999999998</v>
          </cell>
          <cell r="AF95">
            <v>46.522000000000006</v>
          </cell>
          <cell r="AG95">
            <v>38.688400000000001</v>
          </cell>
          <cell r="AH95">
            <v>44.883000000000003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31</v>
          </cell>
          <cell r="D96">
            <v>94</v>
          </cell>
          <cell r="E96">
            <v>78</v>
          </cell>
          <cell r="F96">
            <v>47</v>
          </cell>
          <cell r="G96">
            <v>0</v>
          </cell>
          <cell r="H96">
            <v>0.5</v>
          </cell>
          <cell r="I96" t="e">
            <v>#N/A</v>
          </cell>
          <cell r="J96">
            <v>127</v>
          </cell>
          <cell r="K96">
            <v>-49</v>
          </cell>
          <cell r="L96">
            <v>50</v>
          </cell>
          <cell r="M96">
            <v>0</v>
          </cell>
          <cell r="N96">
            <v>0</v>
          </cell>
          <cell r="O96">
            <v>0</v>
          </cell>
          <cell r="W96">
            <v>15.6</v>
          </cell>
          <cell r="X96">
            <v>30</v>
          </cell>
          <cell r="Y96">
            <v>8.1410256410256405</v>
          </cell>
          <cell r="Z96">
            <v>3.0128205128205128</v>
          </cell>
          <cell r="AD96">
            <v>0</v>
          </cell>
          <cell r="AE96">
            <v>19.8</v>
          </cell>
          <cell r="AF96">
            <v>14.2</v>
          </cell>
          <cell r="AG96">
            <v>16.2</v>
          </cell>
          <cell r="AH96">
            <v>31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9</v>
          </cell>
          <cell r="E97">
            <v>0</v>
          </cell>
          <cell r="F97">
            <v>8</v>
          </cell>
          <cell r="G97">
            <v>0</v>
          </cell>
          <cell r="H97">
            <v>0.4</v>
          </cell>
          <cell r="I97">
            <v>0</v>
          </cell>
          <cell r="J97">
            <v>2</v>
          </cell>
          <cell r="K97">
            <v>-2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0.2</v>
          </cell>
          <cell r="AF97">
            <v>0.4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56.241999999999997</v>
          </cell>
          <cell r="E98">
            <v>21.12</v>
          </cell>
          <cell r="F98">
            <v>35.122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52.500999999999998</v>
          </cell>
          <cell r="K98">
            <v>-31.380999999999997</v>
          </cell>
          <cell r="L98">
            <v>0</v>
          </cell>
          <cell r="M98">
            <v>0</v>
          </cell>
          <cell r="N98">
            <v>20</v>
          </cell>
          <cell r="O98">
            <v>0</v>
          </cell>
          <cell r="W98">
            <v>4.2240000000000002</v>
          </cell>
          <cell r="Y98">
            <v>13.049715909090908</v>
          </cell>
          <cell r="Z98">
            <v>8.3148674242424239</v>
          </cell>
          <cell r="AD98">
            <v>0</v>
          </cell>
          <cell r="AE98">
            <v>12.169599999999999</v>
          </cell>
          <cell r="AF98">
            <v>10.1632</v>
          </cell>
          <cell r="AG98">
            <v>6.6134000000000004</v>
          </cell>
          <cell r="AH98">
            <v>3.0419999999999998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400</v>
          </cell>
          <cell r="D99">
            <v>1289</v>
          </cell>
          <cell r="E99">
            <v>1212</v>
          </cell>
          <cell r="F99">
            <v>424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1270</v>
          </cell>
          <cell r="K99">
            <v>-58</v>
          </cell>
          <cell r="L99">
            <v>300</v>
          </cell>
          <cell r="M99">
            <v>0</v>
          </cell>
          <cell r="N99">
            <v>200</v>
          </cell>
          <cell r="O99">
            <v>350</v>
          </cell>
          <cell r="W99">
            <v>242.4</v>
          </cell>
          <cell r="X99">
            <v>550</v>
          </cell>
          <cell r="Y99">
            <v>7.5247524752475243</v>
          </cell>
          <cell r="Z99">
            <v>1.749174917491749</v>
          </cell>
          <cell r="AD99">
            <v>0</v>
          </cell>
          <cell r="AE99">
            <v>193.8</v>
          </cell>
          <cell r="AF99">
            <v>223.2</v>
          </cell>
          <cell r="AG99">
            <v>207</v>
          </cell>
          <cell r="AH99">
            <v>287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217</v>
          </cell>
          <cell r="D100">
            <v>837</v>
          </cell>
          <cell r="E100">
            <v>794</v>
          </cell>
          <cell r="F100">
            <v>217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840</v>
          </cell>
          <cell r="K100">
            <v>-46</v>
          </cell>
          <cell r="L100">
            <v>200</v>
          </cell>
          <cell r="M100">
            <v>0</v>
          </cell>
          <cell r="N100">
            <v>120</v>
          </cell>
          <cell r="O100">
            <v>250</v>
          </cell>
          <cell r="W100">
            <v>158.80000000000001</v>
          </cell>
          <cell r="X100">
            <v>350</v>
          </cell>
          <cell r="Y100">
            <v>7.1599496221662466</v>
          </cell>
          <cell r="Z100">
            <v>1.366498740554156</v>
          </cell>
          <cell r="AD100">
            <v>0</v>
          </cell>
          <cell r="AE100">
            <v>127.8</v>
          </cell>
          <cell r="AF100">
            <v>131.6</v>
          </cell>
          <cell r="AG100">
            <v>130</v>
          </cell>
          <cell r="AH100">
            <v>187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219</v>
          </cell>
          <cell r="D101">
            <v>1151</v>
          </cell>
          <cell r="E101">
            <v>1039</v>
          </cell>
          <cell r="F101">
            <v>292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1073</v>
          </cell>
          <cell r="K101">
            <v>-34</v>
          </cell>
          <cell r="L101">
            <v>250</v>
          </cell>
          <cell r="M101">
            <v>100</v>
          </cell>
          <cell r="N101">
            <v>200</v>
          </cell>
          <cell r="O101">
            <v>280</v>
          </cell>
          <cell r="W101">
            <v>207.8</v>
          </cell>
          <cell r="X101">
            <v>450</v>
          </cell>
          <cell r="Y101">
            <v>7.5649663137632333</v>
          </cell>
          <cell r="Z101">
            <v>1.4051973051010587</v>
          </cell>
          <cell r="AD101">
            <v>0</v>
          </cell>
          <cell r="AE101">
            <v>167.2</v>
          </cell>
          <cell r="AF101">
            <v>183.8</v>
          </cell>
          <cell r="AG101">
            <v>174</v>
          </cell>
          <cell r="AH101">
            <v>240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136</v>
          </cell>
          <cell r="D102">
            <v>796</v>
          </cell>
          <cell r="E102">
            <v>726</v>
          </cell>
          <cell r="F102">
            <v>175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754</v>
          </cell>
          <cell r="K102">
            <v>-28</v>
          </cell>
          <cell r="L102">
            <v>200</v>
          </cell>
          <cell r="M102">
            <v>0</v>
          </cell>
          <cell r="N102">
            <v>120</v>
          </cell>
          <cell r="O102">
            <v>220</v>
          </cell>
          <cell r="W102">
            <v>145.19999999999999</v>
          </cell>
          <cell r="X102">
            <v>350</v>
          </cell>
          <cell r="Y102">
            <v>7.3347107438016534</v>
          </cell>
          <cell r="Z102">
            <v>1.2052341597796143</v>
          </cell>
          <cell r="AD102">
            <v>0</v>
          </cell>
          <cell r="AE102">
            <v>114.4</v>
          </cell>
          <cell r="AF102">
            <v>111.8</v>
          </cell>
          <cell r="AG102">
            <v>116.8</v>
          </cell>
          <cell r="AH102">
            <v>175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12.577</v>
          </cell>
          <cell r="D103">
            <v>16.428000000000001</v>
          </cell>
          <cell r="E103">
            <v>4.1399999999999997</v>
          </cell>
          <cell r="F103">
            <v>24.452999999999999</v>
          </cell>
          <cell r="G103" t="str">
            <v>нов041,</v>
          </cell>
          <cell r="H103">
            <v>1</v>
          </cell>
          <cell r="I103" t="e">
            <v>#N/A</v>
          </cell>
          <cell r="J103">
            <v>10.6</v>
          </cell>
          <cell r="K103">
            <v>-6.46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0.82799999999999996</v>
          </cell>
          <cell r="Y103">
            <v>29.532608695652176</v>
          </cell>
          <cell r="Z103">
            <v>29.532608695652176</v>
          </cell>
          <cell r="AD103">
            <v>0</v>
          </cell>
          <cell r="AE103">
            <v>1.623</v>
          </cell>
          <cell r="AF103">
            <v>3.0329999999999999</v>
          </cell>
          <cell r="AG103">
            <v>0.82799999999999996</v>
          </cell>
          <cell r="AH103">
            <v>1.38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7</v>
          </cell>
          <cell r="D104">
            <v>24</v>
          </cell>
          <cell r="E104">
            <v>5</v>
          </cell>
          <cell r="F104">
            <v>20</v>
          </cell>
          <cell r="G104" t="str">
            <v>нов 06,11,</v>
          </cell>
          <cell r="H104">
            <v>0.33</v>
          </cell>
          <cell r="I104" t="e">
            <v>#N/A</v>
          </cell>
          <cell r="J104">
            <v>17</v>
          </cell>
          <cell r="K104">
            <v>-12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1</v>
          </cell>
          <cell r="Y104">
            <v>20</v>
          </cell>
          <cell r="Z104">
            <v>20</v>
          </cell>
          <cell r="AD104">
            <v>0</v>
          </cell>
          <cell r="AE104">
            <v>0.4</v>
          </cell>
          <cell r="AF104">
            <v>2.6</v>
          </cell>
          <cell r="AG104">
            <v>0.4</v>
          </cell>
          <cell r="AH104">
            <v>1</v>
          </cell>
          <cell r="AI104" t="str">
            <v>склад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23.385000000000002</v>
          </cell>
          <cell r="E105">
            <v>12.169</v>
          </cell>
          <cell r="F105">
            <v>9.8260000000000005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12.05</v>
          </cell>
          <cell r="K105">
            <v>0.11899999999999977</v>
          </cell>
          <cell r="L105">
            <v>0</v>
          </cell>
          <cell r="M105">
            <v>10</v>
          </cell>
          <cell r="N105">
            <v>0</v>
          </cell>
          <cell r="O105">
            <v>0</v>
          </cell>
          <cell r="W105">
            <v>2.4338000000000002</v>
          </cell>
          <cell r="Y105">
            <v>8.1461089654038954</v>
          </cell>
          <cell r="Z105">
            <v>4.0373079135508254</v>
          </cell>
          <cell r="AD105">
            <v>0</v>
          </cell>
          <cell r="AE105">
            <v>4.8027999999999995</v>
          </cell>
          <cell r="AF105">
            <v>2.1332</v>
          </cell>
          <cell r="AG105">
            <v>2.7088000000000001</v>
          </cell>
          <cell r="AH105">
            <v>1.36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32</v>
          </cell>
          <cell r="D106">
            <v>1</v>
          </cell>
          <cell r="E106">
            <v>5</v>
          </cell>
          <cell r="F106">
            <v>27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33</v>
          </cell>
          <cell r="K106">
            <v>-28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1</v>
          </cell>
          <cell r="Y106">
            <v>27</v>
          </cell>
          <cell r="Z106">
            <v>27</v>
          </cell>
          <cell r="AD106">
            <v>0</v>
          </cell>
          <cell r="AE106">
            <v>6.2</v>
          </cell>
          <cell r="AF106">
            <v>0.2</v>
          </cell>
          <cell r="AG106">
            <v>4.8</v>
          </cell>
          <cell r="AH106">
            <v>2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189</v>
          </cell>
          <cell r="D107">
            <v>2</v>
          </cell>
          <cell r="E107">
            <v>106</v>
          </cell>
          <cell r="F107">
            <v>80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131</v>
          </cell>
          <cell r="K107">
            <v>-25</v>
          </cell>
          <cell r="L107">
            <v>0</v>
          </cell>
          <cell r="M107">
            <v>0</v>
          </cell>
          <cell r="N107">
            <v>0</v>
          </cell>
          <cell r="O107">
            <v>20</v>
          </cell>
          <cell r="W107">
            <v>21.2</v>
          </cell>
          <cell r="X107">
            <v>70</v>
          </cell>
          <cell r="Y107">
            <v>8.018867924528303</v>
          </cell>
          <cell r="Z107">
            <v>3.7735849056603774</v>
          </cell>
          <cell r="AD107">
            <v>0</v>
          </cell>
          <cell r="AE107">
            <v>39.799999999999997</v>
          </cell>
          <cell r="AF107">
            <v>2.8</v>
          </cell>
          <cell r="AG107">
            <v>14.8</v>
          </cell>
          <cell r="AH107">
            <v>21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10</v>
          </cell>
          <cell r="D108">
            <v>57</v>
          </cell>
          <cell r="E108">
            <v>28</v>
          </cell>
          <cell r="F108">
            <v>39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48</v>
          </cell>
          <cell r="K108">
            <v>-20</v>
          </cell>
          <cell r="L108">
            <v>50</v>
          </cell>
          <cell r="M108">
            <v>0</v>
          </cell>
          <cell r="N108">
            <v>0</v>
          </cell>
          <cell r="O108">
            <v>0</v>
          </cell>
          <cell r="W108">
            <v>5.6</v>
          </cell>
          <cell r="Y108">
            <v>15.892857142857144</v>
          </cell>
          <cell r="Z108">
            <v>6.9642857142857144</v>
          </cell>
          <cell r="AD108">
            <v>0</v>
          </cell>
          <cell r="AE108">
            <v>0</v>
          </cell>
          <cell r="AF108">
            <v>0</v>
          </cell>
          <cell r="AG108">
            <v>33.4</v>
          </cell>
          <cell r="AH108">
            <v>22</v>
          </cell>
          <cell r="AI108" t="str">
            <v>увел</v>
          </cell>
        </row>
        <row r="109">
          <cell r="A109" t="str">
            <v>БОНУС_ 017  Сосиски Вязанка Сливочные, Вязанка амицел ВЕС.ПОКОМ</v>
          </cell>
          <cell r="B109" t="str">
            <v>кг</v>
          </cell>
          <cell r="C109">
            <v>446.51</v>
          </cell>
          <cell r="D109">
            <v>206.93600000000001</v>
          </cell>
          <cell r="E109">
            <v>74.626999999999995</v>
          </cell>
          <cell r="F109">
            <v>557.98699999999997</v>
          </cell>
          <cell r="G109">
            <v>0</v>
          </cell>
          <cell r="H109">
            <v>0</v>
          </cell>
          <cell r="I109" t="e">
            <v>#N/A</v>
          </cell>
          <cell r="J109">
            <v>91.5</v>
          </cell>
          <cell r="K109">
            <v>-16.873000000000005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14.9254</v>
          </cell>
          <cell r="Y109">
            <v>37.385061706888926</v>
          </cell>
          <cell r="Z109">
            <v>37.385061706888926</v>
          </cell>
          <cell r="AD109">
            <v>0</v>
          </cell>
          <cell r="AE109">
            <v>109.792</v>
          </cell>
          <cell r="AF109">
            <v>129.19659999999999</v>
          </cell>
          <cell r="AG109">
            <v>94.830799999999996</v>
          </cell>
          <cell r="AH109">
            <v>0</v>
          </cell>
          <cell r="AI109">
            <v>0</v>
          </cell>
        </row>
        <row r="110">
          <cell r="A110" t="str">
            <v>БОНУС_ 456  Колбаса Филейная ТМ Особый рецепт ВЕС большой батон  ПОКОМ</v>
          </cell>
          <cell r="B110" t="str">
            <v>кг</v>
          </cell>
          <cell r="C110">
            <v>773.78300000000002</v>
          </cell>
          <cell r="D110">
            <v>1196.0809999999999</v>
          </cell>
          <cell r="E110">
            <v>328.43200000000002</v>
          </cell>
          <cell r="F110">
            <v>1615.5319999999999</v>
          </cell>
          <cell r="G110">
            <v>0</v>
          </cell>
          <cell r="H110">
            <v>0</v>
          </cell>
          <cell r="I110" t="e">
            <v>#N/A</v>
          </cell>
          <cell r="J110">
            <v>342.81799999999998</v>
          </cell>
          <cell r="K110">
            <v>-14.385999999999967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65.686400000000006</v>
          </cell>
          <cell r="Y110">
            <v>24.594619281921368</v>
          </cell>
          <cell r="Z110">
            <v>24.594619281921368</v>
          </cell>
          <cell r="AD110">
            <v>0</v>
          </cell>
          <cell r="AE110">
            <v>347.07679999999999</v>
          </cell>
          <cell r="AF110">
            <v>271.80399999999997</v>
          </cell>
          <cell r="AG110">
            <v>329.8956</v>
          </cell>
          <cell r="AH110">
            <v>2.6</v>
          </cell>
          <cell r="AI110">
            <v>0</v>
          </cell>
        </row>
        <row r="111">
          <cell r="A111" t="str">
            <v>БОНУС_307 Колбаса Сервелат Мясорубский с мелкорубленным окороком 0,35 кг срез ТМ Стародворье   Поком</v>
          </cell>
          <cell r="B111" t="str">
            <v>шт</v>
          </cell>
          <cell r="D111">
            <v>500</v>
          </cell>
          <cell r="E111">
            <v>3</v>
          </cell>
          <cell r="F111">
            <v>497</v>
          </cell>
          <cell r="G111">
            <v>0</v>
          </cell>
          <cell r="H111">
            <v>0</v>
          </cell>
          <cell r="I111" t="e">
            <v>#N/A</v>
          </cell>
          <cell r="J111">
            <v>3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0.6</v>
          </cell>
          <cell r="Y111">
            <v>828.33333333333337</v>
          </cell>
          <cell r="Z111">
            <v>828.33333333333337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e">
            <v>#N/A</v>
          </cell>
        </row>
        <row r="112">
          <cell r="A112" t="str">
            <v>БОНУС_319  Колбаса вареная Филейская ТМ Вязанка ТС Классическая, 0,45 кг. ПОКОМ</v>
          </cell>
          <cell r="B112" t="str">
            <v>шт</v>
          </cell>
          <cell r="D112">
            <v>1000</v>
          </cell>
          <cell r="E112">
            <v>7</v>
          </cell>
          <cell r="F112">
            <v>993</v>
          </cell>
          <cell r="G112">
            <v>0</v>
          </cell>
          <cell r="H112">
            <v>0</v>
          </cell>
          <cell r="I112" t="e">
            <v>#N/A</v>
          </cell>
          <cell r="J112">
            <v>7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1.4</v>
          </cell>
          <cell r="Y112">
            <v>709.28571428571433</v>
          </cell>
          <cell r="Z112">
            <v>709.28571428571433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>БОНУС_412  Сосиски Баварские ТМ Стародворье 0,35 кг ПОКОМ</v>
          </cell>
          <cell r="B113" t="str">
            <v>шт</v>
          </cell>
          <cell r="C113">
            <v>524</v>
          </cell>
          <cell r="D113">
            <v>16</v>
          </cell>
          <cell r="E113">
            <v>250</v>
          </cell>
          <cell r="F113">
            <v>271</v>
          </cell>
          <cell r="G113" t="str">
            <v>отк</v>
          </cell>
          <cell r="H113">
            <v>0</v>
          </cell>
          <cell r="I113" t="e">
            <v>#N/A</v>
          </cell>
          <cell r="J113">
            <v>270</v>
          </cell>
          <cell r="K113">
            <v>-20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50</v>
          </cell>
          <cell r="Y113">
            <v>5.42</v>
          </cell>
          <cell r="Z113">
            <v>5.42</v>
          </cell>
          <cell r="AD113">
            <v>0</v>
          </cell>
          <cell r="AE113">
            <v>282.8</v>
          </cell>
          <cell r="AF113">
            <v>320.39999999999998</v>
          </cell>
          <cell r="AG113">
            <v>230.4</v>
          </cell>
          <cell r="AH113">
            <v>0</v>
          </cell>
          <cell r="AI113">
            <v>0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345</v>
          </cell>
          <cell r="D114">
            <v>8</v>
          </cell>
          <cell r="E114">
            <v>87</v>
          </cell>
          <cell r="F114">
            <v>259</v>
          </cell>
          <cell r="G114" t="str">
            <v>отк</v>
          </cell>
          <cell r="H114">
            <v>0</v>
          </cell>
          <cell r="I114" t="e">
            <v>#N/A</v>
          </cell>
          <cell r="J114">
            <v>94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17.399999999999999</v>
          </cell>
          <cell r="Y114">
            <v>14.88505747126437</v>
          </cell>
          <cell r="Z114">
            <v>14.88505747126437</v>
          </cell>
          <cell r="AD114">
            <v>0</v>
          </cell>
          <cell r="AE114">
            <v>100.2</v>
          </cell>
          <cell r="AF114">
            <v>117</v>
          </cell>
          <cell r="AG114">
            <v>87.8</v>
          </cell>
          <cell r="AH114">
            <v>0</v>
          </cell>
          <cell r="AI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01.05.2025 - 07.05.2025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2.6920000000000002</v>
          </cell>
          <cell r="F7">
            <v>678.32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3.4009999999999998</v>
          </cell>
          <cell r="F8">
            <v>807.29700000000003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2594.904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1041</v>
          </cell>
          <cell r="F10">
            <v>4021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1021</v>
          </cell>
          <cell r="F11">
            <v>6717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955</v>
          </cell>
          <cell r="F12">
            <v>6778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387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1814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835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25</v>
          </cell>
          <cell r="F19">
            <v>261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820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1.651</v>
          </cell>
          <cell r="F21">
            <v>572.16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7.5010000000000003</v>
          </cell>
          <cell r="F22">
            <v>5934.8069999999998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1.702</v>
          </cell>
          <cell r="F23">
            <v>481.70400000000001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1252.5219999999999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0.80100000000000005</v>
          </cell>
          <cell r="F25">
            <v>725.63699999999994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272.71199999999999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0.875</v>
          </cell>
          <cell r="F27">
            <v>267.28399999999999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0.80100000000000005</v>
          </cell>
          <cell r="F28">
            <v>680.15099999999995</v>
          </cell>
        </row>
        <row r="29">
          <cell r="A29" t="str">
            <v xml:space="preserve"> 247  Сардельки Нежные, ВЕС.  ПОКОМ</v>
          </cell>
          <cell r="D29">
            <v>4.05</v>
          </cell>
          <cell r="F29">
            <v>205.65199999999999</v>
          </cell>
        </row>
        <row r="30">
          <cell r="A30" t="str">
            <v xml:space="preserve"> 248  Сардельки Сочные ТМ Особый рецепт,   ПОКОМ</v>
          </cell>
          <cell r="F30">
            <v>174.64500000000001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5.8</v>
          </cell>
          <cell r="F31">
            <v>1884.075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79.400999999999996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134.001</v>
          </cell>
        </row>
        <row r="34">
          <cell r="A34" t="str">
            <v xml:space="preserve"> 263  Шпикачки Стародворские, ВЕС.  ПОКОМ</v>
          </cell>
          <cell r="D34">
            <v>5.35</v>
          </cell>
          <cell r="F34">
            <v>194.20500000000001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48.042000000000002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25.901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55.305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</v>
          </cell>
          <cell r="F38">
            <v>1509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804</v>
          </cell>
          <cell r="F39">
            <v>4817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2187</v>
          </cell>
          <cell r="F40">
            <v>6176</v>
          </cell>
        </row>
        <row r="41">
          <cell r="A41" t="str">
            <v xml:space="preserve"> 283  Сосиски Сочинки, ВЕС, ТМ Стародворье ПОКОМ</v>
          </cell>
          <cell r="D41">
            <v>2.7</v>
          </cell>
          <cell r="F41">
            <v>597.274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</v>
          </cell>
          <cell r="F42">
            <v>831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7</v>
          </cell>
          <cell r="F43">
            <v>1797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F44">
            <v>344.16399999999999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</v>
          </cell>
          <cell r="F45">
            <v>2052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</v>
          </cell>
          <cell r="F46">
            <v>3305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158.702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F48">
            <v>468.154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10</v>
          </cell>
          <cell r="F49">
            <v>1691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10</v>
          </cell>
          <cell r="F50">
            <v>2565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8</v>
          </cell>
          <cell r="F51">
            <v>1590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4.0350000000000001</v>
          </cell>
          <cell r="F52">
            <v>359.09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1.35</v>
          </cell>
          <cell r="F53">
            <v>908.08500000000004</v>
          </cell>
        </row>
        <row r="54">
          <cell r="A54" t="str">
            <v xml:space="preserve"> 316  Колбаса Нежная ТМ Зареченские ВЕС  ПОКОМ</v>
          </cell>
          <cell r="F54">
            <v>71.2</v>
          </cell>
        </row>
        <row r="55">
          <cell r="A55" t="str">
            <v xml:space="preserve"> 318  Сосиски Датские ТМ Зареченские, ВЕС  ПОКОМ</v>
          </cell>
          <cell r="D55">
            <v>2.7</v>
          </cell>
          <cell r="F55">
            <v>4106.6350000000002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928</v>
          </cell>
          <cell r="F56">
            <v>5528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1253</v>
          </cell>
          <cell r="F57">
            <v>5835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12</v>
          </cell>
          <cell r="F58">
            <v>1556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</v>
          </cell>
          <cell r="F59">
            <v>595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</v>
          </cell>
          <cell r="F60">
            <v>544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3.4009999999999998</v>
          </cell>
          <cell r="F61">
            <v>1047.5409999999999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</v>
          </cell>
          <cell r="F62">
            <v>518</v>
          </cell>
        </row>
        <row r="63">
          <cell r="A63" t="str">
            <v xml:space="preserve"> 335  Колбаса Сливушка ТМ Вязанка. ВЕС.  ПОКОМ </v>
          </cell>
          <cell r="D63">
            <v>1.3380000000000001</v>
          </cell>
          <cell r="F63">
            <v>326.72899999999998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1011</v>
          </cell>
          <cell r="F64">
            <v>4848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</v>
          </cell>
          <cell r="F65">
            <v>3556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2.4</v>
          </cell>
          <cell r="F66">
            <v>682.904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1.6</v>
          </cell>
          <cell r="F67">
            <v>365.74099999999999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3.25</v>
          </cell>
          <cell r="F68">
            <v>837.625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431.59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176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</v>
          </cell>
          <cell r="F71">
            <v>412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5</v>
          </cell>
          <cell r="F72">
            <v>681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218.60499999999999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5</v>
          </cell>
          <cell r="F74">
            <v>890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5</v>
          </cell>
          <cell r="F75">
            <v>1413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977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</v>
          </cell>
          <cell r="F78">
            <v>1039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5</v>
          </cell>
          <cell r="F79">
            <v>694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</v>
          </cell>
          <cell r="F80">
            <v>353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1460</v>
          </cell>
          <cell r="F81">
            <v>6106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2548</v>
          </cell>
          <cell r="F82">
            <v>10250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F83">
            <v>9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</v>
          </cell>
          <cell r="F84">
            <v>1138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434.15100000000001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33.799999999999997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307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167.101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984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8</v>
          </cell>
          <cell r="F91">
            <v>1108</v>
          </cell>
        </row>
        <row r="92">
          <cell r="A92" t="str">
            <v xml:space="preserve"> 449  Колбаса Дугушка Стародворская ВЕС ТС Дугушка ПОКОМ</v>
          </cell>
          <cell r="F92">
            <v>517.93399999999997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4678.5709999999999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17.5</v>
          </cell>
          <cell r="F94">
            <v>7694.3789999999999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7.5010000000000003</v>
          </cell>
          <cell r="F95">
            <v>4890.915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7.75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265.74299999999999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</v>
          </cell>
          <cell r="F98">
            <v>189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5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69.454999999999998</v>
          </cell>
        </row>
        <row r="101">
          <cell r="A101" t="str">
            <v xml:space="preserve"> 479  Шпикачки Зареченские ВЕС ТМ Зареченские  ПОКОМ</v>
          </cell>
          <cell r="F101">
            <v>1.3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F102">
            <v>2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F103">
            <v>2</v>
          </cell>
        </row>
        <row r="104">
          <cell r="A104" t="str">
            <v xml:space="preserve"> 492  Колбаса Салями Филейская 0,3кг ТМ Вязанка  ПОКОМ</v>
          </cell>
          <cell r="F104">
            <v>2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7</v>
          </cell>
          <cell r="F105">
            <v>1754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5</v>
          </cell>
          <cell r="F106">
            <v>1060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7</v>
          </cell>
          <cell r="F107">
            <v>1359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4</v>
          </cell>
          <cell r="F108">
            <v>962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F109">
            <v>10.5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F110">
            <v>1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  <cell r="F111">
            <v>28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</v>
          </cell>
          <cell r="F112">
            <v>10.6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F113">
            <v>36</v>
          </cell>
        </row>
        <row r="114">
          <cell r="A114" t="str">
            <v xml:space="preserve"> 516  Сосиски Классические ТМ Ядрена копоть 0,3кг  ПОКОМ</v>
          </cell>
          <cell r="D114">
            <v>7</v>
          </cell>
          <cell r="F114">
            <v>132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6</v>
          </cell>
          <cell r="F115">
            <v>112</v>
          </cell>
        </row>
        <row r="116">
          <cell r="A116" t="str">
            <v>0447 Сыр Голландский 45% Нарезка 125г ТМ Папа может ОСТАНКИНО</v>
          </cell>
          <cell r="D116">
            <v>71</v>
          </cell>
          <cell r="F116">
            <v>71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71</v>
          </cell>
          <cell r="F117">
            <v>71</v>
          </cell>
        </row>
        <row r="118">
          <cell r="A118" t="str">
            <v>1244 Сыр Останкино "Алтайский Gold" 50% вес  ОСТАНКИНО</v>
          </cell>
          <cell r="D118">
            <v>2.4</v>
          </cell>
          <cell r="F118">
            <v>2.4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47</v>
          </cell>
          <cell r="F119">
            <v>47</v>
          </cell>
        </row>
        <row r="120">
          <cell r="A120" t="str">
            <v>3215 ВЕТЧ.МЯСНАЯ Папа может п/о 0.4кг 8шт.    ОСТАНКИНО</v>
          </cell>
          <cell r="D120">
            <v>1123</v>
          </cell>
          <cell r="F120">
            <v>1123</v>
          </cell>
        </row>
        <row r="121">
          <cell r="A121" t="str">
            <v>3684 ПРЕСИЖН с/к в/у 1/250 8шт.   ОСТАНКИНО</v>
          </cell>
          <cell r="D121">
            <v>147</v>
          </cell>
          <cell r="F121">
            <v>147</v>
          </cell>
        </row>
        <row r="122">
          <cell r="A122" t="str">
            <v>3798 Сыч/Прод Коровино Российский 50% 200г СЗМЖ  ОСТАНКИНО</v>
          </cell>
          <cell r="D122">
            <v>1518</v>
          </cell>
          <cell r="F122">
            <v>1518</v>
          </cell>
        </row>
        <row r="123">
          <cell r="A123" t="str">
            <v>3804 Сыч/Прод Коровино Тильзитер 50% 200г СЗМЖ  ОСТАНКИНО</v>
          </cell>
          <cell r="D123">
            <v>1586</v>
          </cell>
          <cell r="F123">
            <v>1586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184.5</v>
          </cell>
          <cell r="F124">
            <v>184.5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177.5</v>
          </cell>
          <cell r="F125">
            <v>177.5</v>
          </cell>
        </row>
        <row r="126">
          <cell r="A126" t="str">
            <v>4063 МЯСНАЯ Папа может вар п/о_Л   ОСТАНКИНО</v>
          </cell>
          <cell r="D126">
            <v>1694.1</v>
          </cell>
          <cell r="F126">
            <v>1694.1</v>
          </cell>
        </row>
        <row r="127">
          <cell r="A127" t="str">
            <v>4117 ЭКСТРА Папа может с/к в/у_Л   ОСТАНКИНО</v>
          </cell>
          <cell r="D127">
            <v>73.099999999999994</v>
          </cell>
          <cell r="F127">
            <v>73.099999999999994</v>
          </cell>
        </row>
        <row r="128">
          <cell r="A128" t="str">
            <v>4163 Сыр Боккончини копченый 40% 100 гр.  ОСТАНКИНО</v>
          </cell>
          <cell r="D128">
            <v>113</v>
          </cell>
          <cell r="F128">
            <v>113</v>
          </cell>
        </row>
        <row r="129">
          <cell r="A129" t="str">
            <v>4170 Сыр Скаморца свежий 40% 100 гр.  ОСТАНКИНО</v>
          </cell>
          <cell r="D129">
            <v>135</v>
          </cell>
          <cell r="F129">
            <v>135</v>
          </cell>
        </row>
        <row r="130">
          <cell r="A130" t="str">
            <v>4187 Сыр Чечил свежий 45% 100г/6шт ТМ Папа Может  ОСТАНКИНО</v>
          </cell>
          <cell r="D130">
            <v>255</v>
          </cell>
          <cell r="F130">
            <v>255</v>
          </cell>
        </row>
        <row r="131">
          <cell r="A131" t="str">
            <v>4194 Сыр Чечил копченый 43% 100г/6шт ТМ Папа Может  ОСТАНКИНО</v>
          </cell>
          <cell r="D131">
            <v>199</v>
          </cell>
          <cell r="F131">
            <v>199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145.15</v>
          </cell>
          <cell r="F132">
            <v>145.15</v>
          </cell>
        </row>
        <row r="133">
          <cell r="A133" t="str">
            <v>4574 Мясная со шпиком Папа может вар п/о ОСТАНКИНО</v>
          </cell>
          <cell r="D133">
            <v>4</v>
          </cell>
          <cell r="F133">
            <v>4</v>
          </cell>
        </row>
        <row r="134">
          <cell r="A134" t="str">
            <v>4813 ФИЛЕЙНАЯ Папа может вар п/о_Л   ОСТАНКИНО</v>
          </cell>
          <cell r="D134">
            <v>697.2</v>
          </cell>
          <cell r="F134">
            <v>697.2</v>
          </cell>
        </row>
        <row r="135">
          <cell r="A135" t="str">
            <v>4819 Сыр "Пармезан" 40% кусок 180 гр  ОСТАНКИНО</v>
          </cell>
          <cell r="D135">
            <v>12</v>
          </cell>
          <cell r="F135">
            <v>12</v>
          </cell>
        </row>
        <row r="136">
          <cell r="A136" t="str">
            <v>4903 Сыр Перлини 40% 100гр (8шт)  ОСТАНКИНО</v>
          </cell>
          <cell r="D136">
            <v>58</v>
          </cell>
          <cell r="F136">
            <v>58</v>
          </cell>
        </row>
        <row r="137">
          <cell r="A137" t="str">
            <v>4910 Сыр Перлини копченый 40% 100гр (8шт)  ОСТАНКИНО</v>
          </cell>
          <cell r="D137">
            <v>45</v>
          </cell>
          <cell r="F137">
            <v>45</v>
          </cell>
        </row>
        <row r="138">
          <cell r="A138" t="str">
            <v>4927 Сыр Перлини со вкусом Васаби 40% 100гр (8шт)  ОСТАНКИНО</v>
          </cell>
          <cell r="D138">
            <v>56</v>
          </cell>
          <cell r="F138">
            <v>56</v>
          </cell>
        </row>
        <row r="139">
          <cell r="A139" t="str">
            <v>4993 САЛЯМИ ИТАЛЬЯНСКАЯ с/к в/у 1/250*8_120c ОСТАНКИНО</v>
          </cell>
          <cell r="D139">
            <v>585</v>
          </cell>
          <cell r="F139">
            <v>585</v>
          </cell>
        </row>
        <row r="140">
          <cell r="A140" t="str">
            <v>5235 Сыр полутвердый "Голландский" 45%, брус ВЕС  ОСТАНКИНО</v>
          </cell>
          <cell r="D140">
            <v>48.5</v>
          </cell>
          <cell r="F140">
            <v>48.5</v>
          </cell>
        </row>
        <row r="141">
          <cell r="A141" t="str">
            <v>5242 Сыр полутвердый "Гауда", 45%, ВЕС брус из блока 1/5  ОСТАНКИНО</v>
          </cell>
          <cell r="D141">
            <v>8</v>
          </cell>
          <cell r="F141">
            <v>8</v>
          </cell>
        </row>
        <row r="142">
          <cell r="A142" t="str">
            <v>5246 ДОКТОРСКАЯ ПРЕМИУМ вар б/о мгс_30с ОСТАНКИНО</v>
          </cell>
          <cell r="D142">
            <v>93.3</v>
          </cell>
          <cell r="F142">
            <v>93.3</v>
          </cell>
        </row>
        <row r="143">
          <cell r="A143" t="str">
            <v>5247 РУССКАЯ ПРЕМИУМ вар б/о мгс_30с ОСТАНКИНО</v>
          </cell>
          <cell r="D143">
            <v>47.6</v>
          </cell>
          <cell r="F143">
            <v>47.6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35.5</v>
          </cell>
          <cell r="F144">
            <v>35.5</v>
          </cell>
        </row>
        <row r="145">
          <cell r="A145" t="str">
            <v>5483 ЭКСТРА Папа может с/к в/у 1/250 8шт.   ОСТАНКИНО</v>
          </cell>
          <cell r="D145">
            <v>1159</v>
          </cell>
          <cell r="F145">
            <v>1159</v>
          </cell>
        </row>
        <row r="146">
          <cell r="A146" t="str">
            <v>5544 Сервелат Финский в/к в/у_45с НОВАЯ ОСТАНКИНО</v>
          </cell>
          <cell r="D146">
            <v>1353.2</v>
          </cell>
          <cell r="F146">
            <v>1353.2</v>
          </cell>
        </row>
        <row r="147">
          <cell r="A147" t="str">
            <v>5679 САЛЯМИ ИТАЛЬЯНСКАЯ с/к в/у 1/150_60с ОСТАНКИНО</v>
          </cell>
          <cell r="D147">
            <v>333</v>
          </cell>
          <cell r="F147">
            <v>333</v>
          </cell>
        </row>
        <row r="148">
          <cell r="A148" t="str">
            <v>5682 САЛЯМИ МЕЛКОЗЕРНЕНАЯ с/к в/у 1/120_60с   ОСТАНКИНО</v>
          </cell>
          <cell r="D148">
            <v>3059</v>
          </cell>
          <cell r="F148">
            <v>3059</v>
          </cell>
        </row>
        <row r="149">
          <cell r="A149" t="str">
            <v>5706 АРОМАТНАЯ Папа может с/к в/у 1/250 8шт.  ОСТАНКИНО</v>
          </cell>
          <cell r="D149">
            <v>1073</v>
          </cell>
          <cell r="F149">
            <v>1073</v>
          </cell>
        </row>
        <row r="150">
          <cell r="A150" t="str">
            <v>5708 ПОСОЛЬСКАЯ Папа может с/к в/у ОСТАНКИНО</v>
          </cell>
          <cell r="D150">
            <v>62.1</v>
          </cell>
          <cell r="F150">
            <v>62.1</v>
          </cell>
        </row>
        <row r="151">
          <cell r="A151" t="str">
            <v>5851 ЭКСТРА Папа может вар п/о   ОСТАНКИНО</v>
          </cell>
          <cell r="D151">
            <v>400.2</v>
          </cell>
          <cell r="F151">
            <v>400.2</v>
          </cell>
        </row>
        <row r="152">
          <cell r="A152" t="str">
            <v>5931 ОХОТНИЧЬЯ Папа может с/к в/у 1/220 8шт.   ОСТАНКИНО</v>
          </cell>
          <cell r="D152">
            <v>1589</v>
          </cell>
          <cell r="F152">
            <v>1589</v>
          </cell>
        </row>
        <row r="153">
          <cell r="A153" t="str">
            <v>5992 ВРЕМЯ ОКРОШКИ Папа может вар п/о 0.4кг   ОСТАНКИНО</v>
          </cell>
          <cell r="D153">
            <v>1155</v>
          </cell>
          <cell r="F153">
            <v>1155</v>
          </cell>
        </row>
        <row r="154">
          <cell r="A154" t="str">
            <v>6004 РАГУ СВИНОЕ 1кг 8шт.зам_120с ОСТАНКИНО</v>
          </cell>
          <cell r="D154">
            <v>96</v>
          </cell>
          <cell r="F154">
            <v>96</v>
          </cell>
        </row>
        <row r="155">
          <cell r="A155" t="str">
            <v>6221 НЕАПОЛИТАНСКИЙ ДУЭТ с/к с/н мгс 1/90  ОСТАНКИНО</v>
          </cell>
          <cell r="D155">
            <v>502</v>
          </cell>
          <cell r="F155">
            <v>502</v>
          </cell>
        </row>
        <row r="156">
          <cell r="A156" t="str">
            <v>6228 МЯСНОЕ АССОРТИ к/з с/н мгс 1/90 10шт.  ОСТАНКИНО</v>
          </cell>
          <cell r="D156">
            <v>633</v>
          </cell>
          <cell r="F156">
            <v>633</v>
          </cell>
        </row>
        <row r="157">
          <cell r="A157" t="str">
            <v>6247 ДОМАШНЯЯ Папа может вар п/о 0,4кг 8шт.  ОСТАНКИНО</v>
          </cell>
          <cell r="D157">
            <v>164</v>
          </cell>
          <cell r="F157">
            <v>164</v>
          </cell>
        </row>
        <row r="158">
          <cell r="A158" t="str">
            <v>6268 ГОВЯЖЬЯ Папа может вар п/о 0,4кг 8 шт.  ОСТАНКИНО</v>
          </cell>
          <cell r="D158">
            <v>513</v>
          </cell>
          <cell r="F158">
            <v>513</v>
          </cell>
        </row>
        <row r="159">
          <cell r="A159" t="str">
            <v>6279 КОРЕЙКА ПО-ОСТ.к/в в/с с/н в/у 1/150_45с  ОСТАНКИНО</v>
          </cell>
          <cell r="D159">
            <v>556</v>
          </cell>
          <cell r="F159">
            <v>556</v>
          </cell>
        </row>
        <row r="160">
          <cell r="A160" t="str">
            <v>6303 МЯСНЫЕ Папа может сос п/о мгс 1.5*3  ОСТАНКИНО</v>
          </cell>
          <cell r="D160">
            <v>585.70000000000005</v>
          </cell>
          <cell r="F160">
            <v>585.70000000000005</v>
          </cell>
        </row>
        <row r="161">
          <cell r="A161" t="str">
            <v>6324 ДОКТОРСКАЯ ГОСТ вар п/о 0.4кг 8шт.  ОСТАНКИНО</v>
          </cell>
          <cell r="D161">
            <v>79</v>
          </cell>
          <cell r="F161">
            <v>79</v>
          </cell>
        </row>
        <row r="162">
          <cell r="A162" t="str">
            <v>6325 ДОКТОРСКАЯ ПРЕМИУМ вар п/о 0.4кг 8шт.  ОСТАНКИНО</v>
          </cell>
          <cell r="D162">
            <v>2239</v>
          </cell>
          <cell r="F162">
            <v>2239</v>
          </cell>
        </row>
        <row r="163">
          <cell r="A163" t="str">
            <v>6333 МЯСНАЯ Папа может вар п/о 0.4кг 8шт.  ОСТАНКИНО</v>
          </cell>
          <cell r="D163">
            <v>6459</v>
          </cell>
          <cell r="F163">
            <v>6461</v>
          </cell>
        </row>
        <row r="164">
          <cell r="A164" t="str">
            <v>6340 ДОМАШНИЙ РЕЦЕПТ Коровино 0.5кг 8шт.  ОСТАНКИНО</v>
          </cell>
          <cell r="D164">
            <v>409</v>
          </cell>
          <cell r="F164">
            <v>409</v>
          </cell>
        </row>
        <row r="165">
          <cell r="A165" t="str">
            <v>6353 ЭКСТРА Папа может вар п/о 0.4кг 8шт.  ОСТАНКИНО</v>
          </cell>
          <cell r="D165">
            <v>2673</v>
          </cell>
          <cell r="F165">
            <v>2673</v>
          </cell>
        </row>
        <row r="166">
          <cell r="A166" t="str">
            <v>6392 ФИЛЕЙНАЯ Папа может вар п/о 0.4кг. ОСТАНКИНО</v>
          </cell>
          <cell r="D166">
            <v>7349</v>
          </cell>
          <cell r="F166">
            <v>7349</v>
          </cell>
        </row>
        <row r="167">
          <cell r="A167" t="str">
            <v>6411 ВЕТЧ.РУБЛЕНАЯ ПМ в/у срез 0.3кг 6шт.  ОСТАНКИНО</v>
          </cell>
          <cell r="D167">
            <v>2</v>
          </cell>
          <cell r="F167">
            <v>2</v>
          </cell>
        </row>
        <row r="168">
          <cell r="A168" t="str">
            <v>6426 КЛАССИЧЕСКАЯ ПМ вар п/о 0.3кг 8шт.  ОСТАНКИНО</v>
          </cell>
          <cell r="D168">
            <v>2</v>
          </cell>
          <cell r="F168">
            <v>2</v>
          </cell>
        </row>
        <row r="169">
          <cell r="A169" t="str">
            <v>6448 СВИНИНА МАДЕРА с/к с/н в/у 1/100 10шт.   ОСТАНКИНО</v>
          </cell>
          <cell r="D169">
            <v>321</v>
          </cell>
          <cell r="F169">
            <v>321</v>
          </cell>
        </row>
        <row r="170">
          <cell r="A170" t="str">
            <v>6453 ЭКСТРА Папа может с/к с/н в/у 1/100 14шт.   ОСТАНКИНО</v>
          </cell>
          <cell r="D170">
            <v>2630</v>
          </cell>
          <cell r="F170">
            <v>2630</v>
          </cell>
        </row>
        <row r="171">
          <cell r="A171" t="str">
            <v>6454 АРОМАТНАЯ с/к с/н в/у 1/100 14шт.  ОСТАНКИНО</v>
          </cell>
          <cell r="D171">
            <v>2687</v>
          </cell>
          <cell r="F171">
            <v>2687</v>
          </cell>
        </row>
        <row r="172">
          <cell r="A172" t="str">
            <v>6459 СЕРВЕЛАТ ШВЕЙЦАРСК. в/к с/н в/у 1/100*10  ОСТАНКИНО</v>
          </cell>
          <cell r="D172">
            <v>1188</v>
          </cell>
          <cell r="F172">
            <v>1188</v>
          </cell>
        </row>
        <row r="173">
          <cell r="A173" t="str">
            <v>6470 ВЕТЧ.МРАМОРНАЯ в/у_45с  ОСТАНКИНО</v>
          </cell>
          <cell r="D173">
            <v>34.1</v>
          </cell>
          <cell r="F173">
            <v>34.1</v>
          </cell>
        </row>
        <row r="174">
          <cell r="A174" t="str">
            <v>6495 ВЕТЧ.МРАМОРНАЯ в/у срез 0.3кг 6шт_45с  ОСТАНКИНО</v>
          </cell>
          <cell r="D174">
            <v>770</v>
          </cell>
          <cell r="F174">
            <v>770</v>
          </cell>
        </row>
        <row r="175">
          <cell r="A175" t="str">
            <v>6527 ШПИКАЧКИ СОЧНЫЕ ПМ сар б/о мгс 1*3 45с ОСТАНКИНО</v>
          </cell>
          <cell r="D175">
            <v>499.8</v>
          </cell>
          <cell r="F175">
            <v>499.8</v>
          </cell>
        </row>
        <row r="176">
          <cell r="A176" t="str">
            <v>6528 ШПИКАЧКИ СОЧНЫЕ ПМ сар б/о мгс 0.4кг 45с  ОСТАНКИНО</v>
          </cell>
          <cell r="D176">
            <v>41</v>
          </cell>
          <cell r="F176">
            <v>41</v>
          </cell>
        </row>
        <row r="177">
          <cell r="A177" t="str">
            <v>6586 МРАМОРНАЯ И БАЛЫКОВАЯ в/к с/н мгс 1/90 ОСТАНКИНО</v>
          </cell>
          <cell r="D177">
            <v>245</v>
          </cell>
          <cell r="F177">
            <v>245</v>
          </cell>
        </row>
        <row r="178">
          <cell r="A178" t="str">
            <v>6609 С ГОВЯДИНОЙ ПМ сар б/о мгс 0.4кг_45с ОСТАНКИНО</v>
          </cell>
          <cell r="D178">
            <v>75</v>
          </cell>
          <cell r="F178">
            <v>75</v>
          </cell>
        </row>
        <row r="179">
          <cell r="A179" t="str">
            <v>6616 МОЛОЧНЫЕ КЛАССИЧЕСКИЕ сос п/о в/у 0.3кг  ОСТАНКИНО</v>
          </cell>
          <cell r="D179">
            <v>1630</v>
          </cell>
          <cell r="F179">
            <v>1630</v>
          </cell>
        </row>
        <row r="180">
          <cell r="A180" t="str">
            <v>6666 БОЯНСКАЯ Папа может п/к в/у 0,28кг 8 шт. ОСТАНКИНО</v>
          </cell>
          <cell r="D180">
            <v>3</v>
          </cell>
          <cell r="F180">
            <v>3</v>
          </cell>
        </row>
        <row r="181">
          <cell r="A181" t="str">
            <v>6684 СЕРВЕЛАТ КАРЕЛЬСКИЙ ПМ в/к в/у 0.28кг  ОСТАНКИНО</v>
          </cell>
          <cell r="D181">
            <v>4</v>
          </cell>
          <cell r="F181">
            <v>4</v>
          </cell>
        </row>
        <row r="182">
          <cell r="A182" t="str">
            <v>6697 СЕРВЕЛАТ ФИНСКИЙ ПМ в/к в/у 0,35кг 8шт.  ОСТАНКИНО</v>
          </cell>
          <cell r="D182">
            <v>6243</v>
          </cell>
          <cell r="F182">
            <v>6243</v>
          </cell>
        </row>
        <row r="183">
          <cell r="A183" t="str">
            <v>6713 СОЧНЫЙ ГРИЛЬ ПМ сос п/о мгс 0.41кг 8шт.  ОСТАНКИНО</v>
          </cell>
          <cell r="D183">
            <v>3399</v>
          </cell>
          <cell r="F183">
            <v>3399</v>
          </cell>
        </row>
        <row r="184">
          <cell r="A184" t="str">
            <v>6724 МОЛОЧНЫЕ ПМ сос п/о мгс 0.41кг 10шт.  ОСТАНКИНО</v>
          </cell>
          <cell r="D184">
            <v>650</v>
          </cell>
          <cell r="F184">
            <v>650</v>
          </cell>
        </row>
        <row r="185">
          <cell r="A185" t="str">
            <v>6762 СЛИВОЧНЫЕ сос ц/о мгс 0.41кг 8шт.  ОСТАНКИНО</v>
          </cell>
          <cell r="D185">
            <v>76</v>
          </cell>
          <cell r="F185">
            <v>76</v>
          </cell>
        </row>
        <row r="186">
          <cell r="A186" t="str">
            <v>6765 РУБЛЕНЫЕ сос ц/о мгс 0.36кг 6шт.  ОСТАНКИНО</v>
          </cell>
          <cell r="D186">
            <v>740</v>
          </cell>
          <cell r="F186">
            <v>740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325</v>
          </cell>
          <cell r="F188">
            <v>325</v>
          </cell>
        </row>
        <row r="189">
          <cell r="A189" t="str">
            <v>6787 СЕРВЕЛАТ КРЕМЛЕВСКИЙ в/к в/у 0,33кг 8шт.  ОСТАНКИНО</v>
          </cell>
          <cell r="D189">
            <v>323</v>
          </cell>
          <cell r="F189">
            <v>323</v>
          </cell>
        </row>
        <row r="190">
          <cell r="A190" t="str">
            <v>6793 БАЛЫКОВАЯ в/к в/у 0,33кг 8шт.  ОСТАНКИНО</v>
          </cell>
          <cell r="D190">
            <v>623</v>
          </cell>
          <cell r="F190">
            <v>623</v>
          </cell>
        </row>
        <row r="191">
          <cell r="A191" t="str">
            <v>6822 ИЗ ОТБОРНОГО МЯСА ПМ сос п/о мгс 0,36кг  ОСТАНКИНО</v>
          </cell>
          <cell r="D191">
            <v>5</v>
          </cell>
          <cell r="F191">
            <v>5</v>
          </cell>
        </row>
        <row r="192">
          <cell r="A192" t="str">
            <v>6829 МОЛОЧНЫЕ КЛАССИЧЕСКИЕ сос п/о мгс 2*4_С  ОСТАНКИНО</v>
          </cell>
          <cell r="D192">
            <v>780.8</v>
          </cell>
          <cell r="F192">
            <v>780.8</v>
          </cell>
        </row>
        <row r="193">
          <cell r="A193" t="str">
            <v>6837 ФИЛЕЙНЫЕ Папа Может сос ц/о мгс 0.4кг  ОСТАНКИНО</v>
          </cell>
          <cell r="D193">
            <v>1315</v>
          </cell>
          <cell r="F193">
            <v>1315</v>
          </cell>
        </row>
        <row r="194">
          <cell r="A194" t="str">
            <v>6842 ДЫМОВИЦА ИЗ ОКОРОКА к/в мл/к в/у 0,3кг  ОСТАНКИНО</v>
          </cell>
          <cell r="D194">
            <v>73</v>
          </cell>
          <cell r="F194">
            <v>73</v>
          </cell>
        </row>
        <row r="195">
          <cell r="A195" t="str">
            <v>6861 ДОМАШНИЙ РЕЦЕПТ Коровино вар п/о  ОСТАНКИНО</v>
          </cell>
          <cell r="D195">
            <v>245.4</v>
          </cell>
          <cell r="F195">
            <v>245.4</v>
          </cell>
        </row>
        <row r="196">
          <cell r="A196" t="str">
            <v>6866 ВЕТЧ.НЕЖНАЯ Коровино п/о_Маяк  ОСТАНКИНО</v>
          </cell>
          <cell r="D196">
            <v>200.6</v>
          </cell>
          <cell r="F196">
            <v>200.6</v>
          </cell>
        </row>
        <row r="197">
          <cell r="A197" t="str">
            <v>6872 ШАШЛЫК ИЗ СВИНИНЫ зам. ВЕС ОСТАНКИНО</v>
          </cell>
          <cell r="D197">
            <v>42.057000000000002</v>
          </cell>
          <cell r="F197">
            <v>42.057000000000002</v>
          </cell>
        </row>
        <row r="198">
          <cell r="A198" t="str">
            <v>6909 ДЛЯ ДЕТЕЙ сос п/о мгс 0.33кг 8шт.  ОСТАНКИНО</v>
          </cell>
          <cell r="D198">
            <v>354</v>
          </cell>
          <cell r="F198">
            <v>354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КЛАССИЧЕСКИЕ Папа может сар б/о мгс 1*3  ОСТАНКИНО</v>
          </cell>
          <cell r="D200">
            <v>239.75700000000001</v>
          </cell>
          <cell r="F200">
            <v>239.75700000000001</v>
          </cell>
        </row>
        <row r="201">
          <cell r="A201" t="str">
            <v>7035 ВЕТЧ.КЛАССИЧЕСКАЯ ПМ п/о 0.35кг 8шт.  ОСТАНКИНО</v>
          </cell>
          <cell r="D201">
            <v>9</v>
          </cell>
          <cell r="F201">
            <v>9</v>
          </cell>
        </row>
        <row r="202">
          <cell r="A202" t="str">
            <v>7038 С ГОВЯДИНОЙ ПМ сос п/о мгс 1.5*4  ОСТАНКИНО</v>
          </cell>
          <cell r="D202">
            <v>168.3</v>
          </cell>
          <cell r="F202">
            <v>168.3</v>
          </cell>
        </row>
        <row r="203">
          <cell r="A203" t="str">
            <v>7040 С ИНДЕЙКОЙ ПМ сос ц/о в/у 1/270 8шт.  ОСТАНКИНО</v>
          </cell>
          <cell r="D203">
            <v>99</v>
          </cell>
          <cell r="F203">
            <v>99</v>
          </cell>
        </row>
        <row r="204">
          <cell r="A204" t="str">
            <v>7059 ШПИКАЧКИ СОЧНЫЕ С БЕК. п/о мгс 0.3кг_60с  ОСТАНКИНО</v>
          </cell>
          <cell r="D204">
            <v>213</v>
          </cell>
          <cell r="F204">
            <v>213</v>
          </cell>
        </row>
        <row r="205">
          <cell r="A205" t="str">
            <v>7066 СОЧНЫЕ ПМ сос п/о мгс 0.41кг 10шт_50с  ОСТАНКИНО</v>
          </cell>
          <cell r="D205">
            <v>8211</v>
          </cell>
          <cell r="F205">
            <v>8211</v>
          </cell>
        </row>
        <row r="206">
          <cell r="A206" t="str">
            <v>7070 СОЧНЫЕ ПМ сос п/о мгс 1.5*4_А_50с  ОСТАНКИНО</v>
          </cell>
          <cell r="D206">
            <v>4033.0569999999998</v>
          </cell>
          <cell r="F206">
            <v>4033.0569999999998</v>
          </cell>
        </row>
        <row r="207">
          <cell r="A207" t="str">
            <v>7073 МОЛОЧ.ПРЕМИУМ ПМ сос п/о в/у 1/350_50с  ОСТАНКИНО</v>
          </cell>
          <cell r="D207">
            <v>2892</v>
          </cell>
          <cell r="F207">
            <v>2892</v>
          </cell>
        </row>
        <row r="208">
          <cell r="A208" t="str">
            <v>7074 МОЛОЧ.ПРЕМИУМ ПМ сос п/о мгс 0.6кг_50с  ОСТАНКИНО</v>
          </cell>
          <cell r="D208">
            <v>151</v>
          </cell>
          <cell r="F208">
            <v>151</v>
          </cell>
        </row>
        <row r="209">
          <cell r="A209" t="str">
            <v>7075 МОЛОЧ.ПРЕМИУМ ПМ сос п/о мгс 1.5*4_О_50с  ОСТАНКИНО</v>
          </cell>
          <cell r="D209">
            <v>175.6</v>
          </cell>
          <cell r="F209">
            <v>175.6</v>
          </cell>
        </row>
        <row r="210">
          <cell r="A210" t="str">
            <v>7077 МЯСНЫЕ С ГОВЯД.ПМ сос п/о мгс 0.4кг_50с  ОСТАНКИНО</v>
          </cell>
          <cell r="D210">
            <v>2159</v>
          </cell>
          <cell r="F210">
            <v>2159</v>
          </cell>
        </row>
        <row r="211">
          <cell r="A211" t="str">
            <v>7080 СЛИВОЧНЫЕ ПМ сос п/о мгс 0.41кг 10шт. 50с  ОСТАНКИНО</v>
          </cell>
          <cell r="D211">
            <v>4813</v>
          </cell>
          <cell r="F211">
            <v>4813</v>
          </cell>
        </row>
        <row r="212">
          <cell r="A212" t="str">
            <v>7082 СЛИВОЧНЫЕ ПМ сос п/о мгс 1.5*4_50с  ОСТАНКИНО</v>
          </cell>
          <cell r="D212">
            <v>166</v>
          </cell>
          <cell r="F212">
            <v>166</v>
          </cell>
        </row>
        <row r="213">
          <cell r="A213" t="str">
            <v>7087 ШПИК С ЧЕСНОК.И ПЕРЦЕМ к/в в/у 0.3кг_50с  ОСТАНКИНО</v>
          </cell>
          <cell r="D213">
            <v>174</v>
          </cell>
          <cell r="F213">
            <v>174</v>
          </cell>
        </row>
        <row r="214">
          <cell r="A214" t="str">
            <v>7090 СВИНИНА ПО-ДОМ. к/в мл/к в/у 0.3кг_50с  ОСТАНКИНО</v>
          </cell>
          <cell r="D214">
            <v>826</v>
          </cell>
          <cell r="F214">
            <v>826</v>
          </cell>
        </row>
        <row r="215">
          <cell r="A215" t="str">
            <v>7092 БЕКОН Папа может с/к с/н в/у 1/140_50с  ОСТАНКИНО</v>
          </cell>
          <cell r="D215">
            <v>1590</v>
          </cell>
          <cell r="F215">
            <v>1590</v>
          </cell>
        </row>
        <row r="216">
          <cell r="A216" t="str">
            <v>7105 МИЛАНО с/к с/н мгс 1/90 12шт.  ОСТАНКИНО</v>
          </cell>
          <cell r="D216">
            <v>120</v>
          </cell>
          <cell r="F216">
            <v>120</v>
          </cell>
        </row>
        <row r="217">
          <cell r="A217" t="str">
            <v>7106 ТОСКАНО с/к с/н мгс 1/90 12шт.  ОСТАНКИНО</v>
          </cell>
          <cell r="D217">
            <v>226</v>
          </cell>
          <cell r="F217">
            <v>226</v>
          </cell>
        </row>
        <row r="218">
          <cell r="A218" t="str">
            <v>7107 САН-РЕМО с/в с/н мгс 1/90 12шт.  ОСТАНКИНО</v>
          </cell>
          <cell r="D218">
            <v>157</v>
          </cell>
          <cell r="F218">
            <v>157</v>
          </cell>
        </row>
        <row r="219">
          <cell r="A219" t="str">
            <v>7126 МОЛОЧНАЯ Останкино вар п/о 0.4кг 8шт.  ОСТАНКИНО</v>
          </cell>
          <cell r="D219">
            <v>51</v>
          </cell>
          <cell r="F219">
            <v>51</v>
          </cell>
        </row>
        <row r="220">
          <cell r="A220" t="str">
            <v>7131 БАЛЫКОВАЯ в/к в/у 0,84кг ВЕС ОСТАНКИНО</v>
          </cell>
          <cell r="D220">
            <v>11.54</v>
          </cell>
          <cell r="F220">
            <v>11.54</v>
          </cell>
        </row>
        <row r="221">
          <cell r="A221" t="str">
            <v>7143 БРАУНШВЕЙГСКАЯ ГОСТ с/к в/у 1/220 8шт. ОСТАНКИНО</v>
          </cell>
          <cell r="D221">
            <v>13</v>
          </cell>
          <cell r="F221">
            <v>13</v>
          </cell>
        </row>
        <row r="222">
          <cell r="A222" t="str">
            <v>7149 БАЛЫКОВАЯ Коровино п/к в/у 0.84кг_50с  ОСТАНКИНО</v>
          </cell>
          <cell r="D222">
            <v>35</v>
          </cell>
          <cell r="F222">
            <v>35</v>
          </cell>
        </row>
        <row r="223">
          <cell r="A223" t="str">
            <v>7154 СЕРВЕЛАТ ЗЕРНИСТЫЙ ПМ в/к в/у 0.35кг_50с  ОСТАНКИНО</v>
          </cell>
          <cell r="D223">
            <v>4054</v>
          </cell>
          <cell r="F223">
            <v>4054</v>
          </cell>
        </row>
        <row r="224">
          <cell r="A224" t="str">
            <v>7166 СЕРВЕЛТ ОХОТНИЧИЙ ПМ в/к в/у_50с  ОСТАНКИНО</v>
          </cell>
          <cell r="D224">
            <v>559.20000000000005</v>
          </cell>
          <cell r="F224">
            <v>559.20000000000005</v>
          </cell>
        </row>
        <row r="225">
          <cell r="A225" t="str">
            <v>7169 СЕРВЕЛАТ ОХОТНИЧИЙ ПМ в/к в/у 0.35кг_50с  ОСТАНКИНО</v>
          </cell>
          <cell r="D225">
            <v>5184</v>
          </cell>
          <cell r="F225">
            <v>5184</v>
          </cell>
        </row>
        <row r="226">
          <cell r="A226" t="str">
            <v>7187 ГРУДИНКА ПРЕМИУМ к/в мл/к в/у 0,3кг_50с ОСТАНКИНО</v>
          </cell>
          <cell r="D226">
            <v>570</v>
          </cell>
          <cell r="F226">
            <v>570</v>
          </cell>
        </row>
        <row r="227">
          <cell r="A227" t="str">
            <v>7231 КЛАССИЧЕСКАЯ ПМ вар п/о 0,3кг 8шт_209к ОСТАНКИНО</v>
          </cell>
          <cell r="D227">
            <v>1922</v>
          </cell>
          <cell r="F227">
            <v>1922</v>
          </cell>
        </row>
        <row r="228">
          <cell r="A228" t="str">
            <v>7232 БОЯNСКАЯ ПМ п/к в/у 0,28кг 8шт_209к ОСТАНКИНО</v>
          </cell>
          <cell r="D228">
            <v>1891</v>
          </cell>
          <cell r="F228">
            <v>1891</v>
          </cell>
        </row>
        <row r="229">
          <cell r="A229" t="str">
            <v>7234 ФИЛЕЙНЫЕ ПМ сос ц/о в/у 1/495 8шт.  ОСТАНКИНО</v>
          </cell>
          <cell r="D229">
            <v>20</v>
          </cell>
          <cell r="F229">
            <v>20</v>
          </cell>
        </row>
        <row r="230">
          <cell r="A230" t="str">
            <v>7235 ВЕТЧ.КЛАССИЧЕСКАЯ ПМ п/о 0,35кг 8шт_209к ОСТАНКИНО</v>
          </cell>
          <cell r="D230">
            <v>43</v>
          </cell>
          <cell r="F230">
            <v>43</v>
          </cell>
        </row>
        <row r="231">
          <cell r="A231" t="str">
            <v>7236 СЕРВЕЛАТ КАРЕЛЬСКИЙ в/к в/у 0,28кг_209к ОСТАНКИНО</v>
          </cell>
          <cell r="D231">
            <v>4064</v>
          </cell>
          <cell r="F231">
            <v>4064</v>
          </cell>
        </row>
        <row r="232">
          <cell r="A232" t="str">
            <v>7241 САЛЯМИ Папа может п/к в/у 0,28кг_209к ОСТАНКИНО</v>
          </cell>
          <cell r="D232">
            <v>852</v>
          </cell>
          <cell r="F232">
            <v>852</v>
          </cell>
        </row>
        <row r="233">
          <cell r="A233" t="str">
            <v>7244 ФИЛЕЙНЫЕ Папа может сос ц/о мгс 0,72*4 ОСТАНКИНО</v>
          </cell>
          <cell r="D233">
            <v>20</v>
          </cell>
          <cell r="F233">
            <v>20</v>
          </cell>
        </row>
        <row r="234">
          <cell r="A234" t="str">
            <v>7245 ВЕТЧ.ФИЛЕЙНАЯ ПМ п/о 0,4кг 8шт ОСТАНКИНО</v>
          </cell>
          <cell r="D234">
            <v>319</v>
          </cell>
          <cell r="F234">
            <v>319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367</v>
          </cell>
          <cell r="F235">
            <v>367</v>
          </cell>
        </row>
        <row r="236">
          <cell r="A236" t="str">
            <v>8391 Сыр творожный с зеленью 60% Папа может 140 гр.  ОСТАНКИНО</v>
          </cell>
          <cell r="D236">
            <v>89</v>
          </cell>
          <cell r="F236">
            <v>89</v>
          </cell>
        </row>
        <row r="237">
          <cell r="A237" t="str">
            <v>8398 Сыр ПАПА МОЖЕТ "Тильзитер" 45% 180 г  ОСТАНКИНО</v>
          </cell>
          <cell r="D237">
            <v>324</v>
          </cell>
          <cell r="F237">
            <v>324</v>
          </cell>
        </row>
        <row r="238">
          <cell r="A238" t="str">
            <v>8411 Сыр ПАПА МОЖЕТ "Гауда Голд" 45% 180 г  ОСТАНКИНО</v>
          </cell>
          <cell r="D238">
            <v>373</v>
          </cell>
          <cell r="F238">
            <v>373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911</v>
          </cell>
          <cell r="F239">
            <v>911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51</v>
          </cell>
          <cell r="F240">
            <v>51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34</v>
          </cell>
          <cell r="F241">
            <v>34</v>
          </cell>
        </row>
        <row r="242">
          <cell r="A242" t="str">
            <v>8452 Сыр колбасный копченый Папа Может 400 гр  ОСТАНКИНО</v>
          </cell>
          <cell r="D242">
            <v>7</v>
          </cell>
          <cell r="F242">
            <v>7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832</v>
          </cell>
          <cell r="F243">
            <v>832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21</v>
          </cell>
          <cell r="F244">
            <v>21</v>
          </cell>
        </row>
        <row r="245">
          <cell r="A245" t="str">
            <v>8572 Сыр Папа Может "Гауда Голд", 45% брусок ВЕС ОСТАНКИНО</v>
          </cell>
          <cell r="D245">
            <v>9.5</v>
          </cell>
          <cell r="F245">
            <v>9.5</v>
          </cell>
        </row>
        <row r="246">
          <cell r="A246" t="str">
            <v>8674 Плавленый сыр "Шоколадный" 30% 180 гр ТМ "ПАПА МОЖЕТ"  ОСТАНКИНО</v>
          </cell>
          <cell r="D246">
            <v>49</v>
          </cell>
          <cell r="F246">
            <v>49</v>
          </cell>
        </row>
        <row r="247">
          <cell r="A247" t="str">
            <v>8681 Сыр плавленый Сливочный ж 45 % 180г ТМ Папа Может (16шт) ОСТАНКИНО</v>
          </cell>
          <cell r="D247">
            <v>150</v>
          </cell>
          <cell r="F247">
            <v>150</v>
          </cell>
        </row>
        <row r="248">
          <cell r="A248" t="str">
            <v>8831 Сыр ПАПА МОЖЕТ "Министерский" 180гр, 45 %  ОСТАНКИНО</v>
          </cell>
          <cell r="D248">
            <v>146</v>
          </cell>
          <cell r="F248">
            <v>146</v>
          </cell>
        </row>
        <row r="249">
          <cell r="A249" t="str">
            <v>8855 Сыр ПАПА МОЖЕТ "Папин завтрак" 180гр, 45 %  ОСТАНКИНО</v>
          </cell>
          <cell r="D249">
            <v>101</v>
          </cell>
          <cell r="F249">
            <v>101</v>
          </cell>
        </row>
        <row r="250">
          <cell r="A250" t="str">
            <v>9796 Сыр Папа Может Голландский 45%, нарез, 125г (9 шт)  Останкино</v>
          </cell>
          <cell r="D250">
            <v>2</v>
          </cell>
          <cell r="F250">
            <v>2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226</v>
          </cell>
          <cell r="F251">
            <v>226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277</v>
          </cell>
          <cell r="F252">
            <v>277</v>
          </cell>
        </row>
        <row r="253">
          <cell r="A253" t="str">
            <v>Балыковая с/к 200 гр. срез "Эликатессе" термоформ.пак.  СПК</v>
          </cell>
          <cell r="D253">
            <v>119</v>
          </cell>
          <cell r="F253">
            <v>119</v>
          </cell>
        </row>
        <row r="254">
          <cell r="A254" t="str">
            <v>БОНУС МОЛОЧНЫЕ КЛАССИЧЕСКИЕ сос п/о в/у 0.3кг (6084)  ОСТАНКИНО</v>
          </cell>
          <cell r="D254">
            <v>69</v>
          </cell>
          <cell r="F254">
            <v>69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18</v>
          </cell>
          <cell r="F255">
            <v>18</v>
          </cell>
        </row>
        <row r="256">
          <cell r="A256" t="str">
            <v>БОНУС СОЧНЫЕ Папа может сос п/о мгс 1.5*4 (6954)  ОСТАНКИНО</v>
          </cell>
          <cell r="D256">
            <v>247</v>
          </cell>
          <cell r="F256">
            <v>247</v>
          </cell>
        </row>
        <row r="257">
          <cell r="A257" t="str">
            <v>БОНУС СОЧНЫЕ сос п/о мгс 0.41кг_UZ (6087)  ОСТАНКИНО</v>
          </cell>
          <cell r="D257">
            <v>349</v>
          </cell>
          <cell r="F257">
            <v>349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367.32900000000001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1322.6179999999999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312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1259</v>
          </cell>
        </row>
        <row r="262">
          <cell r="A262" t="str">
            <v>БОНУС_412  Сосиски Баварские ТМ Стародворье 0,35 кг ПОКОМ</v>
          </cell>
          <cell r="F262">
            <v>17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6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548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8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20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259</v>
          </cell>
        </row>
        <row r="269">
          <cell r="A269" t="str">
            <v>Брошетт с/в 160 гр.шт. "Высокий вкус"  СПК</v>
          </cell>
          <cell r="D269">
            <v>6</v>
          </cell>
          <cell r="F269">
            <v>6</v>
          </cell>
        </row>
        <row r="270">
          <cell r="A270" t="str">
            <v>Бутербродная вареная 0,47 кг шт.  СПК</v>
          </cell>
          <cell r="D270">
            <v>41</v>
          </cell>
          <cell r="F270">
            <v>41</v>
          </cell>
        </row>
        <row r="271">
          <cell r="A271" t="str">
            <v>Вацлавская п/к (черева) 390 гр.шт. термоус.пак  СПК</v>
          </cell>
          <cell r="D271">
            <v>61</v>
          </cell>
          <cell r="F271">
            <v>61</v>
          </cell>
        </row>
        <row r="272">
          <cell r="A272" t="str">
            <v>Ветчина Альтаирская Столовая (для ХОРЕКА)  СПК</v>
          </cell>
          <cell r="D272">
            <v>6</v>
          </cell>
          <cell r="F272">
            <v>6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310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1</v>
          </cell>
          <cell r="F274">
            <v>546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1226</v>
          </cell>
          <cell r="F275">
            <v>3457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1456</v>
          </cell>
          <cell r="F276">
            <v>2980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573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20.6</v>
          </cell>
          <cell r="F279">
            <v>20.6</v>
          </cell>
        </row>
        <row r="280">
          <cell r="A280" t="str">
            <v>Гуцульская с/к "КолбасГрад" 160 гр.шт. термоус. пак  СПК</v>
          </cell>
          <cell r="D280">
            <v>195</v>
          </cell>
          <cell r="F280">
            <v>195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331</v>
          </cell>
          <cell r="F282">
            <v>331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58</v>
          </cell>
          <cell r="F284">
            <v>58</v>
          </cell>
        </row>
        <row r="285">
          <cell r="A285" t="str">
            <v>Докторская вареная термоус.пак. "Высокий вкус"  СПК</v>
          </cell>
          <cell r="D285">
            <v>108.4</v>
          </cell>
          <cell r="F285">
            <v>108.4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30</v>
          </cell>
        </row>
        <row r="287">
          <cell r="A287" t="str">
            <v>ЖАР-ладушки с мясом 0,2кг ТМ Стародворье  ПОКОМ</v>
          </cell>
          <cell r="F287">
            <v>245</v>
          </cell>
        </row>
        <row r="288">
          <cell r="A288" t="str">
            <v>ЖАР-ладушки с яблоком и грушей ТМ Стародворье 0,2 кг. ПОКОМ</v>
          </cell>
          <cell r="F288">
            <v>18</v>
          </cell>
        </row>
        <row r="289">
          <cell r="A289" t="str">
            <v>Карбонад Юбилейный термоус.пак.  СПК</v>
          </cell>
          <cell r="D289">
            <v>55.5</v>
          </cell>
          <cell r="F289">
            <v>55.5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18</v>
          </cell>
          <cell r="F290">
            <v>18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18</v>
          </cell>
          <cell r="F291">
            <v>18</v>
          </cell>
        </row>
        <row r="292">
          <cell r="A292" t="str">
            <v>Классическая с/к 80 гр.шт.нар. (лоток с ср.защ.атм.)  СПК</v>
          </cell>
          <cell r="D292">
            <v>12</v>
          </cell>
          <cell r="F292">
            <v>12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1035</v>
          </cell>
          <cell r="F293">
            <v>1035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931</v>
          </cell>
          <cell r="F294">
            <v>931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187</v>
          </cell>
          <cell r="F295">
            <v>187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19</v>
          </cell>
          <cell r="F296">
            <v>703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853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7</v>
          </cell>
          <cell r="F298">
            <v>7</v>
          </cell>
        </row>
        <row r="299">
          <cell r="A299" t="str">
            <v>Ла Фаворте с/в "Эликатессе" 140 гр.шт.  СПК</v>
          </cell>
          <cell r="D299">
            <v>135</v>
          </cell>
          <cell r="F299">
            <v>135</v>
          </cell>
        </row>
        <row r="300">
          <cell r="A300" t="str">
            <v>Ливерная Печеночная "Просто выгодно" 0,3 кг.шт.  СПК</v>
          </cell>
          <cell r="D300">
            <v>87</v>
          </cell>
          <cell r="F300">
            <v>87</v>
          </cell>
        </row>
        <row r="301">
          <cell r="A301" t="str">
            <v>Любительская вареная термоус.пак. "Высокий вкус"  СПК</v>
          </cell>
          <cell r="D301">
            <v>115.4</v>
          </cell>
          <cell r="F301">
            <v>115.4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182.60300000000001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104</v>
          </cell>
        </row>
        <row r="305">
          <cell r="A305" t="str">
            <v>Мини-шарики с курочкой и сыром ТМ Зареченские ВЕС  ПОКОМ</v>
          </cell>
          <cell r="F305">
            <v>223.2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6</v>
          </cell>
          <cell r="F306">
            <v>2618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23</v>
          </cell>
          <cell r="F307">
            <v>1765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23</v>
          </cell>
          <cell r="F308">
            <v>2121</v>
          </cell>
        </row>
        <row r="309">
          <cell r="A309" t="str">
            <v>Наггетсы с куриным филе и сыром ТМ Вязанка 0,25 кг ПОКОМ</v>
          </cell>
          <cell r="D309">
            <v>5</v>
          </cell>
          <cell r="F309">
            <v>1764</v>
          </cell>
        </row>
        <row r="310">
          <cell r="A310" t="str">
            <v>Наггетсы Хрустящие 0,3кг ТМ Зареченские  ПОКОМ</v>
          </cell>
          <cell r="F310">
            <v>87</v>
          </cell>
        </row>
        <row r="311">
          <cell r="A311" t="str">
            <v>Наггетсы Хрустящие ТМ Зареченские. ВЕС ПОКОМ</v>
          </cell>
          <cell r="F311">
            <v>693.5</v>
          </cell>
        </row>
        <row r="312">
          <cell r="A312" t="str">
            <v>Оригинальная с перцем с/к  СПК</v>
          </cell>
          <cell r="D312">
            <v>154.94999999999999</v>
          </cell>
          <cell r="F312">
            <v>154.94999999999999</v>
          </cell>
        </row>
        <row r="313">
          <cell r="A313" t="str">
            <v>Оригинальная с перцем с/к 0,235 кг.шт.  СПК</v>
          </cell>
          <cell r="D313">
            <v>24</v>
          </cell>
          <cell r="F313">
            <v>24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2</v>
          </cell>
          <cell r="F315">
            <v>322</v>
          </cell>
        </row>
        <row r="316">
          <cell r="A316" t="str">
            <v>Пельмени Grandmeni с говядиной и свининой 0,7кг ТМ Горячая штучка  ПОКОМ</v>
          </cell>
          <cell r="D316">
            <v>1</v>
          </cell>
          <cell r="F316">
            <v>366</v>
          </cell>
        </row>
        <row r="317">
          <cell r="A317" t="str">
            <v>Пельмени Бигбули #МЕГАВКУСИЩЕ с сочной грудинкой 0,43 кг  ПОКОМ</v>
          </cell>
          <cell r="F317">
            <v>1</v>
          </cell>
        </row>
        <row r="318">
          <cell r="A318" t="str">
            <v>Пельмени Бигбули #МЕГАВКУСИЩЕ с сочной грудинкой ТМ Горячая штучка 0,4 кг. ПОКОМ</v>
          </cell>
          <cell r="F318">
            <v>111</v>
          </cell>
        </row>
        <row r="319">
          <cell r="A319" t="str">
            <v>Пельмени Бигбули #МЕГАВКУСИЩЕ с сочной грудинкой ТМ Горячая штучка 0,7 кг. ПОКОМ</v>
          </cell>
          <cell r="F319">
            <v>726</v>
          </cell>
        </row>
        <row r="320">
          <cell r="A320" t="str">
            <v>Пельмени Бигбули с мясом ТМ Горячая штучка. флоу-пак сфера 0,4 кг. ПОКОМ</v>
          </cell>
          <cell r="F320">
            <v>188</v>
          </cell>
        </row>
        <row r="321">
          <cell r="A321" t="str">
            <v>Пельмени Бигбули с мясом ТМ Горячая штучка. флоу-пак сфера 0,7 кг ПОКОМ</v>
          </cell>
          <cell r="D321">
            <v>580</v>
          </cell>
          <cell r="F321">
            <v>2484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F322">
            <v>1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161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922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2</v>
          </cell>
          <cell r="F325">
            <v>649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82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78.301000000000002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5</v>
          </cell>
          <cell r="F328">
            <v>1355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19</v>
          </cell>
          <cell r="F329">
            <v>993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613</v>
          </cell>
          <cell r="F330">
            <v>2799</v>
          </cell>
        </row>
        <row r="331">
          <cell r="A331" t="str">
            <v>Пельмени Бульмени со сливочным маслом Горячая штучка 0,9 кг  ПОКОМ</v>
          </cell>
          <cell r="F331">
            <v>1</v>
          </cell>
        </row>
        <row r="332">
          <cell r="A332" t="str">
            <v>Пельмени Бульмени со сливочным маслом ТМ Горячая шт. 0,43 кг  ПОКОМ</v>
          </cell>
          <cell r="F332">
            <v>4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D333">
            <v>17</v>
          </cell>
          <cell r="F333">
            <v>1284</v>
          </cell>
        </row>
        <row r="334">
          <cell r="A334" t="str">
            <v>Пельмени Бульмени со сливочным маслом ТМ Горячая штучка.флоу-пак сфера 0,7 кг. ПОКОМ</v>
          </cell>
          <cell r="D334">
            <v>933</v>
          </cell>
          <cell r="F334">
            <v>3923</v>
          </cell>
        </row>
        <row r="335">
          <cell r="A335" t="str">
            <v>Пельмени Бульмени хрустящие с мясом 0,22 кг ТМ Горячая штучка  ПОКОМ</v>
          </cell>
          <cell r="D335">
            <v>1</v>
          </cell>
          <cell r="F335">
            <v>686</v>
          </cell>
        </row>
        <row r="336">
          <cell r="A336" t="str">
            <v>Пельмени Медвежьи ушки с фермерскими сливками 0,7кг  ПОКОМ</v>
          </cell>
          <cell r="D336">
            <v>15</v>
          </cell>
          <cell r="F336">
            <v>108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15</v>
          </cell>
          <cell r="F337">
            <v>130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D338">
            <v>2</v>
          </cell>
          <cell r="F338">
            <v>99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19</v>
          </cell>
          <cell r="F339">
            <v>1378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15</v>
          </cell>
          <cell r="F340">
            <v>571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5</v>
          </cell>
          <cell r="F341">
            <v>515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5</v>
          </cell>
          <cell r="F342">
            <v>656</v>
          </cell>
        </row>
        <row r="343">
          <cell r="A343" t="str">
            <v>Пельмени Сочные сфера 0,8 кг ТМ Стародворье  ПОКОМ</v>
          </cell>
          <cell r="F343">
            <v>73</v>
          </cell>
        </row>
        <row r="344">
          <cell r="A344" t="str">
            <v>Пирожки с мясом 0,3кг ТМ Зареченские  ПОКОМ</v>
          </cell>
          <cell r="F344">
            <v>17</v>
          </cell>
        </row>
        <row r="345">
          <cell r="A345" t="str">
            <v>Пирожки с мясом 3,7кг ВЕС ТМ Зареченские  ПОКОМ</v>
          </cell>
          <cell r="F345">
            <v>166.50299999999999</v>
          </cell>
        </row>
        <row r="346">
          <cell r="A346" t="str">
            <v>Покровская вареная 0,47 кг шт.  СПК</v>
          </cell>
          <cell r="D346">
            <v>5</v>
          </cell>
          <cell r="F346">
            <v>5</v>
          </cell>
        </row>
        <row r="347">
          <cell r="A347" t="str">
            <v>Ричеза с/к 230 гр.шт.  СПК</v>
          </cell>
          <cell r="D347">
            <v>110</v>
          </cell>
          <cell r="F347">
            <v>110</v>
          </cell>
        </row>
        <row r="348">
          <cell r="A348" t="str">
            <v>Сальчетти с/к 230 гр.шт.  СПК</v>
          </cell>
          <cell r="D348">
            <v>163</v>
          </cell>
          <cell r="F348">
            <v>163</v>
          </cell>
        </row>
        <row r="349">
          <cell r="A349" t="str">
            <v>Сальчичон с/к 200 гр. срез "Эликатессе" термоформ.пак.  СПК</v>
          </cell>
          <cell r="D349">
            <v>3</v>
          </cell>
          <cell r="F349">
            <v>3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12</v>
          </cell>
          <cell r="F350">
            <v>12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212</v>
          </cell>
          <cell r="F351">
            <v>212</v>
          </cell>
        </row>
        <row r="352">
          <cell r="A352" t="str">
            <v>Салями с/к 100 гр.шт.нар. (лоток с ср.защ.атм.)  СПК</v>
          </cell>
          <cell r="D352">
            <v>38</v>
          </cell>
          <cell r="F352">
            <v>38</v>
          </cell>
        </row>
        <row r="353">
          <cell r="A353" t="str">
            <v>Салями Трюфель с/в "Эликатессе" 0,16 кг.шт.  СПК</v>
          </cell>
          <cell r="D353">
            <v>162</v>
          </cell>
          <cell r="F353">
            <v>162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74</v>
          </cell>
          <cell r="F354">
            <v>74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30</v>
          </cell>
          <cell r="F355">
            <v>30</v>
          </cell>
        </row>
        <row r="356">
          <cell r="A356" t="str">
            <v>Семейная с чесночком Экстра вареная  СПК</v>
          </cell>
          <cell r="D356">
            <v>6</v>
          </cell>
          <cell r="F356">
            <v>6</v>
          </cell>
        </row>
        <row r="357">
          <cell r="A357" t="str">
            <v>Сервелат Европейский в/к, в/с 0,38 кг.шт.термофор.пак  СПК</v>
          </cell>
          <cell r="D357">
            <v>61</v>
          </cell>
          <cell r="F357">
            <v>61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55</v>
          </cell>
          <cell r="F358">
            <v>55</v>
          </cell>
        </row>
        <row r="359">
          <cell r="A359" t="str">
            <v>Сервелат Финский в/к 0,38 кг.шт. термофор.пак.  СПК</v>
          </cell>
          <cell r="D359">
            <v>50</v>
          </cell>
          <cell r="F359">
            <v>50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70</v>
          </cell>
          <cell r="F360">
            <v>70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236</v>
          </cell>
          <cell r="F361">
            <v>236</v>
          </cell>
        </row>
        <row r="362">
          <cell r="A362" t="str">
            <v>Сибирская особая с/к 0,235 кг шт.  СПК</v>
          </cell>
          <cell r="D362">
            <v>254</v>
          </cell>
          <cell r="F362">
            <v>254</v>
          </cell>
        </row>
        <row r="363">
          <cell r="A363" t="str">
            <v>Сосиски "Баварские" 0,36 кг.шт. вак.упак.  СПК</v>
          </cell>
          <cell r="D363">
            <v>10</v>
          </cell>
          <cell r="F363">
            <v>10</v>
          </cell>
        </row>
        <row r="364">
          <cell r="A364" t="str">
            <v>Сосиски "Молочные" 0,36 кг.шт. вак.упак.  СПК</v>
          </cell>
          <cell r="D364">
            <v>20</v>
          </cell>
          <cell r="F364">
            <v>20</v>
          </cell>
        </row>
        <row r="365">
          <cell r="A365" t="str">
            <v>Сосиски Классические (в ср.защ.атм.) СПК</v>
          </cell>
          <cell r="D365">
            <v>4</v>
          </cell>
          <cell r="F365">
            <v>4</v>
          </cell>
        </row>
        <row r="366">
          <cell r="A366" t="str">
            <v>Сосиски Мусульманские "Просто выгодно" (в ср.защ.атм.)  СПК</v>
          </cell>
          <cell r="D366">
            <v>17</v>
          </cell>
          <cell r="F366">
            <v>17</v>
          </cell>
        </row>
        <row r="367">
          <cell r="A367" t="str">
            <v>Сосиски Хот-дог подкопченные (лоток с ср.защ.атм.)  СПК</v>
          </cell>
          <cell r="D367">
            <v>12</v>
          </cell>
          <cell r="F367">
            <v>12</v>
          </cell>
        </row>
        <row r="368">
          <cell r="A368" t="str">
            <v>Сочный мегачебурек ТМ Зареченские ВЕС ПОКОМ</v>
          </cell>
          <cell r="F368">
            <v>224.4</v>
          </cell>
        </row>
        <row r="369">
          <cell r="A369" t="str">
            <v>Торо Неро с/в "Эликатессе" 140 гр.шт.  СПК</v>
          </cell>
          <cell r="D369">
            <v>35</v>
          </cell>
          <cell r="F369">
            <v>35</v>
          </cell>
        </row>
        <row r="370">
          <cell r="A370" t="str">
            <v>У_517  Сосиски С сыром ТМ Ядрена копоть 0,3кг  ПОКОМ</v>
          </cell>
          <cell r="F370">
            <v>5</v>
          </cell>
        </row>
        <row r="371">
          <cell r="A371" t="str">
            <v>Утренняя вареная ВЕС СПК</v>
          </cell>
          <cell r="D371">
            <v>5</v>
          </cell>
          <cell r="F371">
            <v>5</v>
          </cell>
        </row>
        <row r="372">
          <cell r="A372" t="str">
            <v>Уши свиные копченые к пиву 0,15кг нар. д/ф шт.  СПК</v>
          </cell>
          <cell r="D372">
            <v>46</v>
          </cell>
          <cell r="F372">
            <v>46</v>
          </cell>
        </row>
        <row r="373">
          <cell r="A373" t="str">
            <v>Фестивальная пора с/к 100 гр.шт.нар. (лоток с ср.защ.атм.)  СПК</v>
          </cell>
          <cell r="D373">
            <v>305</v>
          </cell>
          <cell r="F373">
            <v>305</v>
          </cell>
        </row>
        <row r="374">
          <cell r="A374" t="str">
            <v>Фестивальная пора с/к 235 гр.шт.  СПК</v>
          </cell>
          <cell r="D374">
            <v>456</v>
          </cell>
          <cell r="F374">
            <v>456</v>
          </cell>
        </row>
        <row r="375">
          <cell r="A375" t="str">
            <v>Фестивальная пора с/к термоус.пак  СПК</v>
          </cell>
          <cell r="D375">
            <v>39.25</v>
          </cell>
          <cell r="F375">
            <v>39.25</v>
          </cell>
        </row>
        <row r="376">
          <cell r="A376" t="str">
            <v>Фирменная с/к 200 гр. срез "Эликатессе" термоформ.пак.  СПК</v>
          </cell>
          <cell r="D376">
            <v>116</v>
          </cell>
          <cell r="F376">
            <v>116</v>
          </cell>
        </row>
        <row r="377">
          <cell r="A377" t="str">
            <v>Фуэт с/в "Эликатессе" 160 гр.шт.  СПК</v>
          </cell>
          <cell r="D377">
            <v>138</v>
          </cell>
          <cell r="F377">
            <v>138</v>
          </cell>
        </row>
        <row r="378">
          <cell r="A378" t="str">
            <v>Хинкали Классические ТМ Зареченские ВЕС ПОКОМ</v>
          </cell>
          <cell r="F378">
            <v>130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30</v>
          </cell>
          <cell r="F379">
            <v>530</v>
          </cell>
        </row>
        <row r="380">
          <cell r="A380" t="str">
            <v>Хотстеры с сыром 0,25кг ТМ Горячая штучка  ПОКОМ</v>
          </cell>
          <cell r="F380">
            <v>657</v>
          </cell>
        </row>
        <row r="381">
          <cell r="A381" t="str">
            <v>Хотстеры ТМ Горячая штучка ТС Хотстеры 0,25 кг зам  ПОКОМ</v>
          </cell>
          <cell r="D381">
            <v>1330</v>
          </cell>
          <cell r="F381">
            <v>2931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18</v>
          </cell>
          <cell r="F382">
            <v>516</v>
          </cell>
        </row>
        <row r="383">
          <cell r="A383" t="str">
            <v>Хрустящие крылышки ТМ Горячая штучка 0,3 кг зам  ПОКОМ</v>
          </cell>
          <cell r="D383">
            <v>18</v>
          </cell>
          <cell r="F383">
            <v>576</v>
          </cell>
        </row>
        <row r="384">
          <cell r="A384" t="str">
            <v>Чебупели Foodgital 0,25кг ТМ Горячая штучка  ПОКОМ</v>
          </cell>
          <cell r="F384">
            <v>8</v>
          </cell>
        </row>
        <row r="385">
          <cell r="A385" t="str">
            <v>Чебупели Курочка гриль ТМ Горячая штучка, 0,3 кг зам  ПОКОМ</v>
          </cell>
          <cell r="D385">
            <v>1</v>
          </cell>
          <cell r="F385">
            <v>440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1800</v>
          </cell>
          <cell r="F386">
            <v>3935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2024</v>
          </cell>
          <cell r="F387">
            <v>5505</v>
          </cell>
        </row>
        <row r="388">
          <cell r="A388" t="str">
            <v>Чебуреки Мясные вес 2,7 кг ТМ Зареченские ВЕС ПОКОМ</v>
          </cell>
          <cell r="F388">
            <v>13.5</v>
          </cell>
        </row>
        <row r="389">
          <cell r="A389" t="str">
            <v>Чебуреки сочные ВЕС ТМ Зареченские  ПОКОМ</v>
          </cell>
          <cell r="F389">
            <v>590</v>
          </cell>
        </row>
        <row r="390">
          <cell r="A390" t="str">
            <v>Шпикачки Русские (черева) (в ср.защ.атм.) "Высокий вкус"  СПК</v>
          </cell>
          <cell r="D390">
            <v>56</v>
          </cell>
          <cell r="F390">
            <v>56</v>
          </cell>
        </row>
        <row r="391">
          <cell r="A391" t="str">
            <v>Юбилейная с/к 0,10 кг.шт. нарезка (лоток с ср.защ.атм.)  СПК</v>
          </cell>
          <cell r="D391">
            <v>24</v>
          </cell>
          <cell r="F391">
            <v>24</v>
          </cell>
        </row>
        <row r="392">
          <cell r="A392" t="str">
            <v>Юбилейная с/к 0,235 кг.шт.  СПК</v>
          </cell>
          <cell r="D392">
            <v>740</v>
          </cell>
          <cell r="F392">
            <v>740</v>
          </cell>
        </row>
        <row r="393">
          <cell r="A393" t="str">
            <v>Итого</v>
          </cell>
          <cell r="D393">
            <v>150042.58900000001</v>
          </cell>
          <cell r="F393">
            <v>337370.57799999998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07.05.2025 - 07.05.2025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156.18700000000001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240.322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749.35500000000002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872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1610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478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216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139.41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1695.76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169.55699999999999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266.31099999999998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191.12700000000001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65.424000000000007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68.94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148.03100000000001</v>
          </cell>
        </row>
        <row r="29">
          <cell r="A29" t="str">
            <v xml:space="preserve"> 247  Сардельки Нежные, ВЕС.  ПОКОМ</v>
          </cell>
          <cell r="D29">
            <v>29.754000000000001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29.841999999999999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434.61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20.945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44.040999999999997</v>
          </cell>
        </row>
        <row r="34">
          <cell r="A34" t="str">
            <v xml:space="preserve"> 263  Шпикачки Стародворские, ВЕС.  ПОКОМ</v>
          </cell>
          <cell r="D34">
            <v>20.440000000000001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8.1539999999999999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2.0670000000000002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6.4359999999999999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509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1040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1198</v>
          </cell>
        </row>
        <row r="41">
          <cell r="A41" t="str">
            <v xml:space="preserve"> 283  Сосиски Сочинки, ВЕС, ТМ Стародворье ПОКОМ</v>
          </cell>
          <cell r="D41">
            <v>163.84700000000001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67.718999999999994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196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25.666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92.188999999999993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426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226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143.636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223.93299999999999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17.361000000000001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1225.1099999999999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1193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1115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259.72899999999998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102</v>
          </cell>
        </row>
        <row r="63">
          <cell r="A63" t="str">
            <v xml:space="preserve"> 335  Колбаса Сливушка ТМ Вязанка. ВЕС.  ПОКОМ </v>
          </cell>
          <cell r="D63">
            <v>33.323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1031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946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175.30799999999999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79.001000000000005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191.50800000000001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99.287000000000006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11.313000000000001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220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353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196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1159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2209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-3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100.697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11.385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76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24.914000000000001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228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129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94.682000000000002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1234.604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2258.5859999999998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1368.4570000000001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5.3680000000000003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70.272000000000006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35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2.9319999999999999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285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267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178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D102">
            <v>-4</v>
          </cell>
        </row>
        <row r="103">
          <cell r="A103" t="str">
            <v xml:space="preserve"> 504  Ветчина Мясорубская с окороком 0,33кг срез ТМ Стародворье  ПОКОМ</v>
          </cell>
          <cell r="D103">
            <v>1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1.36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21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42</v>
          </cell>
        </row>
        <row r="107">
          <cell r="A107" t="str">
            <v>3215 ВЕТЧ.МЯСНАЯ Папа может п/о 0.4кг 8шт.    ОСТАНКИНО</v>
          </cell>
          <cell r="D107">
            <v>355</v>
          </cell>
        </row>
        <row r="108">
          <cell r="A108" t="str">
            <v>3680 ПРЕСИЖН с/к дек. спец мгс ОСТАНКИНО</v>
          </cell>
          <cell r="D108">
            <v>-1.119</v>
          </cell>
        </row>
        <row r="109">
          <cell r="A109" t="str">
            <v>3684 ПРЕСИЖН с/к в/у 1/250 8шт.   ОСТАНКИНО</v>
          </cell>
          <cell r="D109">
            <v>62</v>
          </cell>
        </row>
        <row r="110">
          <cell r="A110" t="str">
            <v>4063 МЯСНАЯ Папа может вар п/о_Л   ОСТАНКИНО</v>
          </cell>
          <cell r="D110">
            <v>469.91699999999997</v>
          </cell>
        </row>
        <row r="111">
          <cell r="A111" t="str">
            <v>4117 ЭКСТРА Папа может с/к в/у_Л   ОСТАНКИНО</v>
          </cell>
          <cell r="D111">
            <v>8.1419999999999995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33.281999999999996</v>
          </cell>
        </row>
        <row r="113">
          <cell r="A113" t="str">
            <v>4813 ФИЛЕЙНАЯ Папа может вар п/о_Л   ОСТАНКИНО</v>
          </cell>
          <cell r="D113">
            <v>191.46299999999999</v>
          </cell>
        </row>
        <row r="114">
          <cell r="A114" t="str">
            <v>4993 САЛЯМИ ИТАЛЬЯНСКАЯ с/к в/у 1/250*8_120c ОСТАНКИНО</v>
          </cell>
          <cell r="D114">
            <v>195</v>
          </cell>
        </row>
        <row r="115">
          <cell r="A115" t="str">
            <v>5246 ДОКТОРСКАЯ ПРЕМИУМ вар б/о мгс_30с ОСТАНКИНО</v>
          </cell>
          <cell r="D115">
            <v>29.858000000000001</v>
          </cell>
        </row>
        <row r="116">
          <cell r="A116" t="str">
            <v>5247 РУССКАЯ ПРЕМИУМ вар б/о мгс_30с ОСТАНКИНО</v>
          </cell>
          <cell r="D116">
            <v>13.43</v>
          </cell>
        </row>
        <row r="117">
          <cell r="A117" t="str">
            <v>5483 ЭКСТРА Папа может с/к в/у 1/250 8шт.   ОСТАНКИНО</v>
          </cell>
          <cell r="D117">
            <v>358</v>
          </cell>
        </row>
        <row r="118">
          <cell r="A118" t="str">
            <v>5544 Сервелат Финский в/к в/у_45с НОВАЯ ОСТАНКИНО</v>
          </cell>
          <cell r="D118">
            <v>386.26400000000001</v>
          </cell>
        </row>
        <row r="119">
          <cell r="A119" t="str">
            <v>5679 САЛЯМИ ИТАЛЬЯНСКАЯ с/к в/у 1/150_60с ОСТАНКИНО</v>
          </cell>
          <cell r="D119">
            <v>117</v>
          </cell>
        </row>
        <row r="120">
          <cell r="A120" t="str">
            <v>5682 САЛЯМИ МЕЛКОЗЕРНЕНАЯ с/к в/у 1/120_60с   ОСТАНКИНО</v>
          </cell>
          <cell r="D120">
            <v>922</v>
          </cell>
        </row>
        <row r="121">
          <cell r="A121" t="str">
            <v>5706 АРОМАТНАЯ Папа может с/к в/у 1/250 8шт.  ОСТАНКИНО</v>
          </cell>
          <cell r="D121">
            <v>346</v>
          </cell>
        </row>
        <row r="122">
          <cell r="A122" t="str">
            <v>5708 ПОСОЛЬСКАЯ Папа может с/к в/у ОСТАНКИНО</v>
          </cell>
          <cell r="D122">
            <v>19.654</v>
          </cell>
        </row>
        <row r="123">
          <cell r="A123" t="str">
            <v>5851 ЭКСТРА Папа может вар п/о   ОСТАНКИНО</v>
          </cell>
          <cell r="D123">
            <v>124.149</v>
          </cell>
        </row>
        <row r="124">
          <cell r="A124" t="str">
            <v>5931 ОХОТНИЧЬЯ Папа может с/к в/у 1/220 8шт.   ОСТАНКИНО</v>
          </cell>
          <cell r="D124">
            <v>513</v>
          </cell>
        </row>
        <row r="125">
          <cell r="A125" t="str">
            <v>5992 ВРЕМЯ ОКРОШКИ Папа может вар п/о 0.4кг   ОСТАНКИНО</v>
          </cell>
          <cell r="D125">
            <v>409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166</v>
          </cell>
        </row>
        <row r="128">
          <cell r="A128" t="str">
            <v>6228 МЯСНОЕ АССОРТИ к/з с/н мгс 1/90 10шт.  ОСТАНКИНО</v>
          </cell>
          <cell r="D128">
            <v>214</v>
          </cell>
        </row>
        <row r="129">
          <cell r="A129" t="str">
            <v>6247 ДОМАШНЯЯ Папа может вар п/о 0,4кг 8шт.  ОСТАНКИНО</v>
          </cell>
          <cell r="D129">
            <v>44</v>
          </cell>
        </row>
        <row r="130">
          <cell r="A130" t="str">
            <v>6268 ГОВЯЖЬЯ Папа может вар п/о 0,4кг 8 шт.  ОСТАНКИНО</v>
          </cell>
          <cell r="D130">
            <v>136</v>
          </cell>
        </row>
        <row r="131">
          <cell r="A131" t="str">
            <v>6279 КОРЕЙКА ПО-ОСТ.к/в в/с с/н в/у 1/150_45с  ОСТАНКИНО</v>
          </cell>
          <cell r="D131">
            <v>173</v>
          </cell>
        </row>
        <row r="132">
          <cell r="A132" t="str">
            <v>6303 МЯСНЫЕ Папа может сос п/о мгс 1.5*3  ОСТАНКИНО</v>
          </cell>
          <cell r="D132">
            <v>191.21799999999999</v>
          </cell>
        </row>
        <row r="133">
          <cell r="A133" t="str">
            <v>6324 ДОКТОРСКАЯ ГОСТ вар п/о 0.4кг 8шт.  ОСТАНКИНО</v>
          </cell>
          <cell r="D133">
            <v>26</v>
          </cell>
        </row>
        <row r="134">
          <cell r="A134" t="str">
            <v>6325 ДОКТОРСКАЯ ПРЕМИУМ вар п/о 0.4кг 8шт.  ОСТАНКИНО</v>
          </cell>
          <cell r="D134">
            <v>742</v>
          </cell>
        </row>
        <row r="135">
          <cell r="A135" t="str">
            <v>6333 МЯСНАЯ Папа может вар п/о 0.4кг 8шт.  ОСТАНКИНО</v>
          </cell>
          <cell r="D135">
            <v>1774</v>
          </cell>
        </row>
        <row r="136">
          <cell r="A136" t="str">
            <v>6340 ДОМАШНИЙ РЕЦЕПТ Коровино 0.5кг 8шт.  ОСТАНКИНО</v>
          </cell>
          <cell r="D136">
            <v>101</v>
          </cell>
        </row>
        <row r="137">
          <cell r="A137" t="str">
            <v>6353 ЭКСТРА Папа может вар п/о 0.4кг 8шт.  ОСТАНКИНО</v>
          </cell>
          <cell r="D137">
            <v>815</v>
          </cell>
        </row>
        <row r="138">
          <cell r="A138" t="str">
            <v>6392 ФИЛЕЙНАЯ Папа может вар п/о 0.4кг. ОСТАНКИНО</v>
          </cell>
          <cell r="D138">
            <v>2124</v>
          </cell>
        </row>
        <row r="139">
          <cell r="A139" t="str">
            <v>6411 ВЕТЧ.РУБЛЕНАЯ ПМ в/у срез 0.3кг 6шт.  ОСТАНКИНО</v>
          </cell>
          <cell r="D139">
            <v>-2</v>
          </cell>
        </row>
        <row r="140">
          <cell r="A140" t="str">
            <v>6426 КЛАССИЧЕСКАЯ ПМ вар п/о 0.3кг 8шт.  ОСТАНКИНО</v>
          </cell>
        </row>
        <row r="141">
          <cell r="A141" t="str">
            <v>6448 СВИНИНА МАДЕРА с/к с/н в/у 1/100 10шт.   ОСТАНКИНО</v>
          </cell>
          <cell r="D141">
            <v>122</v>
          </cell>
        </row>
        <row r="142">
          <cell r="A142" t="str">
            <v>6453 ЭКСТРА Папа может с/к с/н в/у 1/100 14шт.   ОСТАНКИНО</v>
          </cell>
          <cell r="D142">
            <v>807</v>
          </cell>
        </row>
        <row r="143">
          <cell r="A143" t="str">
            <v>6454 АРОМАТНАЯ с/к с/н в/у 1/100 14шт.  ОСТАНКИНО</v>
          </cell>
          <cell r="D143">
            <v>840</v>
          </cell>
        </row>
        <row r="144">
          <cell r="A144" t="str">
            <v>6459 СЕРВЕЛАТ ШВЕЙЦАРСК. в/к с/н в/у 1/100*10  ОСТАНКИНО</v>
          </cell>
          <cell r="D144">
            <v>376</v>
          </cell>
        </row>
        <row r="145">
          <cell r="A145" t="str">
            <v>6470 ВЕТЧ.МРАМОРНАЯ в/у_45с  ОСТАНКИНО</v>
          </cell>
          <cell r="D145">
            <v>1.9450000000000001</v>
          </cell>
        </row>
        <row r="146">
          <cell r="A146" t="str">
            <v>6495 ВЕТЧ.МРАМОРНАЯ в/у срез 0.3кг 6шт_45с  ОСТАНКИНО</v>
          </cell>
          <cell r="D146">
            <v>225</v>
          </cell>
        </row>
        <row r="147">
          <cell r="A147" t="str">
            <v>6527 ШПИКАЧКИ СОЧНЫЕ ПМ сар б/о мгс 1*3 45с ОСТАНКИНО</v>
          </cell>
          <cell r="D147">
            <v>169.79599999999999</v>
          </cell>
        </row>
        <row r="148">
          <cell r="A148" t="str">
            <v>6586 МРАМОРНАЯ И БАЛЫКОВАЯ в/к с/н мгс 1/90 ОСТАНКИНО</v>
          </cell>
          <cell r="D148">
            <v>72</v>
          </cell>
        </row>
        <row r="149">
          <cell r="A149" t="str">
            <v>6609 С ГОВЯДИНОЙ ПМ сар б/о мгс 0.4кг_45с ОСТАНКИНО</v>
          </cell>
          <cell r="D149">
            <v>21</v>
          </cell>
        </row>
        <row r="150">
          <cell r="A150" t="str">
            <v>6616 МОЛОЧНЫЕ КЛАССИЧЕСКИЕ сос п/о в/у 0.3кг  ОСТАНКИНО</v>
          </cell>
          <cell r="D150">
            <v>396</v>
          </cell>
        </row>
        <row r="151">
          <cell r="A151" t="str">
            <v>6666 БОЯНСКАЯ Папа может п/к в/у 0,28кг 8 шт. ОСТАНКИНО</v>
          </cell>
          <cell r="D151">
            <v>-1</v>
          </cell>
        </row>
        <row r="152">
          <cell r="A152" t="str">
            <v>6697 СЕРВЕЛАТ ФИНСКИЙ ПМ в/к в/у 0,35кг 8шт.  ОСТАНКИНО</v>
          </cell>
          <cell r="D152">
            <v>1734</v>
          </cell>
        </row>
        <row r="153">
          <cell r="A153" t="str">
            <v>6713 СОЧНЫЙ ГРИЛЬ ПМ сос п/о мгс 0.41кг 8шт.  ОСТАНКИНО</v>
          </cell>
          <cell r="D153">
            <v>1079</v>
          </cell>
        </row>
        <row r="154">
          <cell r="A154" t="str">
            <v>6724 МОЛОЧНЫЕ ПМ сос п/о мгс 0.41кг 10шт.  ОСТАНКИНО</v>
          </cell>
          <cell r="D154">
            <v>197</v>
          </cell>
        </row>
        <row r="155">
          <cell r="A155" t="str">
            <v>6762 СЛИВОЧНЫЕ сос ц/о мгс 0.41кг 8шт.  ОСТАНКИНО</v>
          </cell>
          <cell r="D155">
            <v>33</v>
          </cell>
        </row>
        <row r="156">
          <cell r="A156" t="str">
            <v>6765 РУБЛЕНЫЕ сос ц/о мгс 0.36кг 6шт.  ОСТАНКИНО</v>
          </cell>
          <cell r="D156">
            <v>185</v>
          </cell>
        </row>
        <row r="157">
          <cell r="A157" t="str">
            <v>6767 РУБЛЕНЫЕ сос ц/о мгс 1*4  ОСТАНКИНО</v>
          </cell>
          <cell r="D157">
            <v>-0.56200000000000006</v>
          </cell>
        </row>
        <row r="158">
          <cell r="A158" t="str">
            <v>6785 ВЕНСКАЯ САЛЯМИ п/к в/у 0.33кг 8шт.  ОСТАНКИНО</v>
          </cell>
          <cell r="D158">
            <v>88</v>
          </cell>
        </row>
        <row r="159">
          <cell r="A159" t="str">
            <v>6787 СЕРВЕЛАТ КРЕМЛЕВСКИЙ в/к в/у 0,33кг 8шт.  ОСТАНКИНО</v>
          </cell>
          <cell r="D159">
            <v>76</v>
          </cell>
        </row>
        <row r="160">
          <cell r="A160" t="str">
            <v>6793 БАЛЫКОВАЯ в/к в/у 0,33кг 8шт.  ОСТАНКИНО</v>
          </cell>
          <cell r="D160">
            <v>145</v>
          </cell>
        </row>
        <row r="161">
          <cell r="A161" t="str">
            <v>6801 ОСТАНКИНСКАЯ вар п/о 0.4кг 8шт.  ОСТАНКИНО</v>
          </cell>
          <cell r="D161">
            <v>-1</v>
          </cell>
        </row>
        <row r="162">
          <cell r="A162" t="str">
            <v>6829 МОЛОЧНЫЕ КЛАССИЧЕСКИЕ сос п/о мгс 2*4_С  ОСТАНКИНО</v>
          </cell>
          <cell r="D162">
            <v>172.17</v>
          </cell>
        </row>
        <row r="163">
          <cell r="A163" t="str">
            <v>6837 ФИЛЕЙНЫЕ Папа Может сос ц/о мгс 0.4кг  ОСТАНКИНО</v>
          </cell>
          <cell r="D163">
            <v>337</v>
          </cell>
        </row>
        <row r="164">
          <cell r="A164" t="str">
            <v>6842 ДЫМОВИЦА ИЗ ОКОРОКА к/в мл/к в/у 0,3кг  ОСТАНКИНО</v>
          </cell>
          <cell r="D164">
            <v>37</v>
          </cell>
        </row>
        <row r="165">
          <cell r="A165" t="str">
            <v>6861 ДОМАШНИЙ РЕЦЕПТ Коровино вар п/о  ОСТАНКИНО</v>
          </cell>
          <cell r="D165">
            <v>98.966999999999999</v>
          </cell>
        </row>
        <row r="166">
          <cell r="A166" t="str">
            <v>6866 ВЕТЧ.НЕЖНАЯ Коровино п/о_Маяк  ОСТАНКИНО</v>
          </cell>
          <cell r="D166">
            <v>73.238</v>
          </cell>
        </row>
        <row r="167">
          <cell r="A167" t="str">
            <v>6872 ШАШЛЫК ИЗ СВИНИНЫ зам. ВЕС ОСТАНКИНО</v>
          </cell>
          <cell r="D167">
            <v>27.814</v>
          </cell>
        </row>
        <row r="168">
          <cell r="A168" t="str">
            <v>6909 ДЛЯ ДЕТЕЙ сос п/о мгс 0.33кг 8шт.  ОСТАНКИНО</v>
          </cell>
          <cell r="D168">
            <v>91</v>
          </cell>
        </row>
        <row r="169">
          <cell r="A169" t="str">
            <v>7001 КЛАССИЧЕСКИЕ Папа может сар б/о мгс 1*3  ОСТАНКИНО</v>
          </cell>
          <cell r="D169">
            <v>73.938999999999993</v>
          </cell>
        </row>
        <row r="170">
          <cell r="A170" t="str">
            <v>7038 С ГОВЯДИНОЙ ПМ сос п/о мгс 1.5*4  ОСТАНКИНО</v>
          </cell>
          <cell r="D170">
            <v>62.543999999999997</v>
          </cell>
        </row>
        <row r="171">
          <cell r="A171" t="str">
            <v>7040 С ИНДЕЙКОЙ ПМ сос ц/о в/у 1/270 8шт.  ОСТАНКИНО</v>
          </cell>
          <cell r="D171">
            <v>10</v>
          </cell>
        </row>
        <row r="172">
          <cell r="A172" t="str">
            <v>7059 ШПИКАЧКИ СОЧНЫЕ С БЕК. п/о мгс 0.3кг_60с  ОСТАНКИНО</v>
          </cell>
          <cell r="D172">
            <v>26</v>
          </cell>
        </row>
        <row r="173">
          <cell r="A173" t="str">
            <v>7066 СОЧНЫЕ ПМ сос п/о мгс 0.41кг 10шт_50с  ОСТАНКИНО</v>
          </cell>
          <cell r="D173">
            <v>2299</v>
          </cell>
        </row>
        <row r="174">
          <cell r="A174" t="str">
            <v>7070 СОЧНЫЕ ПМ сос п/о мгс 1.5*4_А_50с  ОСТАНКИНО</v>
          </cell>
          <cell r="D174">
            <v>1244.595</v>
          </cell>
        </row>
        <row r="175">
          <cell r="A175" t="str">
            <v>7073 МОЛОЧ.ПРЕМИУМ ПМ сос п/о в/у 1/350_50с  ОСТАНКИНО</v>
          </cell>
          <cell r="D175">
            <v>848</v>
          </cell>
        </row>
        <row r="176">
          <cell r="A176" t="str">
            <v>7074 МОЛОЧ.ПРЕМИУМ ПМ сос п/о мгс 0.6кг_50с  ОСТАНКИНО</v>
          </cell>
          <cell r="D176">
            <v>40</v>
          </cell>
        </row>
        <row r="177">
          <cell r="A177" t="str">
            <v>7075 МОЛОЧ.ПРЕМИУМ ПМ сос п/о мгс 1.5*4_О_50с  ОСТАНКИНО</v>
          </cell>
          <cell r="D177">
            <v>57.067</v>
          </cell>
        </row>
        <row r="178">
          <cell r="A178" t="str">
            <v>7077 МЯСНЫЕ С ГОВЯД.ПМ сос п/о мгс 0.4кг_50с  ОСТАНКИНО</v>
          </cell>
          <cell r="D178">
            <v>514</v>
          </cell>
        </row>
        <row r="179">
          <cell r="A179" t="str">
            <v>7080 СЛИВОЧНЫЕ ПМ сос п/о мгс 0.41кг 10шт. 50с  ОСТАНКИНО</v>
          </cell>
          <cell r="D179">
            <v>1447</v>
          </cell>
        </row>
        <row r="180">
          <cell r="A180" t="str">
            <v>7082 СЛИВОЧНЫЕ ПМ сос п/о мгс 1.5*4_50с  ОСТАНКИНО</v>
          </cell>
          <cell r="D180">
            <v>51.570999999999998</v>
          </cell>
        </row>
        <row r="181">
          <cell r="A181" t="str">
            <v>7087 ШПИК С ЧЕСНОК.И ПЕРЦЕМ к/в в/у 0.3кг_50с  ОСТАНКИНО</v>
          </cell>
          <cell r="D181">
            <v>31</v>
          </cell>
        </row>
        <row r="182">
          <cell r="A182" t="str">
            <v>7090 СВИНИНА ПО-ДОМ. к/в мл/к в/у 0.3кг_50с  ОСТАНКИНО</v>
          </cell>
          <cell r="D182">
            <v>280</v>
          </cell>
        </row>
        <row r="183">
          <cell r="A183" t="str">
            <v>7092 БЕКОН Папа может с/к с/н в/у 1/140_50с  ОСТАНКИНО</v>
          </cell>
          <cell r="D183">
            <v>556</v>
          </cell>
        </row>
        <row r="184">
          <cell r="A184" t="str">
            <v>7105 МИЛАНО с/к с/н мгс 1/90 12шт.  ОСТАНКИНО</v>
          </cell>
          <cell r="D184">
            <v>16</v>
          </cell>
        </row>
        <row r="185">
          <cell r="A185" t="str">
            <v>7106 ТОСКАНО с/к с/н мгс 1/90 12шт.  ОСТАНКИНО</v>
          </cell>
          <cell r="D185">
            <v>37</v>
          </cell>
        </row>
        <row r="186">
          <cell r="A186" t="str">
            <v>7107 САН-РЕМО с/в с/н мгс 1/90 12шт.  ОСТАНКИНО</v>
          </cell>
          <cell r="D186">
            <v>26</v>
          </cell>
        </row>
        <row r="187">
          <cell r="A187" t="str">
            <v>7126 МОЛОЧНАЯ Останкино вар п/о 0.4кг 8шт.  ОСТАНКИНО</v>
          </cell>
          <cell r="D187">
            <v>18</v>
          </cell>
        </row>
        <row r="188">
          <cell r="A188" t="str">
            <v>7131 БАЛЫКОВАЯ в/к в/у 0,84кг ВЕС ОСТАНКИНО</v>
          </cell>
          <cell r="D188">
            <v>7.51</v>
          </cell>
        </row>
        <row r="189">
          <cell r="A189" t="str">
            <v>7143 БРАУНШВЕЙГСКАЯ ГОСТ с/к в/у 1/220 8шт. ОСТАНКИНО</v>
          </cell>
          <cell r="D189">
            <v>1</v>
          </cell>
        </row>
        <row r="190">
          <cell r="A190" t="str">
            <v>7149 БАЛЫКОВАЯ Коровино п/к в/у 0.84кг_50с  ОСТАНКИНО</v>
          </cell>
          <cell r="D190">
            <v>5</v>
          </cell>
        </row>
        <row r="191">
          <cell r="A191" t="str">
            <v>7154 СЕРВЕЛАТ ЗЕРНИСТЫЙ ПМ в/к в/у 0.35кг_50с  ОСТАНКИНО</v>
          </cell>
          <cell r="D191">
            <v>1249</v>
          </cell>
        </row>
        <row r="192">
          <cell r="A192" t="str">
            <v>7166 СЕРВЕЛТ ОХОТНИЧИЙ ПМ в/к в/у_50с  ОСТАНКИНО</v>
          </cell>
          <cell r="D192">
            <v>168.07599999999999</v>
          </cell>
        </row>
        <row r="193">
          <cell r="A193" t="str">
            <v>7169 СЕРВЕЛАТ ОХОТНИЧИЙ ПМ в/к в/у 0.35кг_50с  ОСТАНКИНО</v>
          </cell>
          <cell r="D193">
            <v>1439</v>
          </cell>
        </row>
        <row r="194">
          <cell r="A194" t="str">
            <v>7187 ГРУДИНКА ПРЕМИУМ к/в мл/к в/у 0,3кг_50с ОСТАНКИНО</v>
          </cell>
          <cell r="D194">
            <v>210</v>
          </cell>
        </row>
        <row r="195">
          <cell r="A195" t="str">
            <v>7231 КЛАССИЧЕСКАЯ ПМ вар п/о 0,3кг 8шт_209к ОСТАНКИНО</v>
          </cell>
          <cell r="D195">
            <v>641</v>
          </cell>
        </row>
        <row r="196">
          <cell r="A196" t="str">
            <v>7232 БОЯNСКАЯ ПМ п/к в/у 0,28кг 8шт_209к ОСТАНКИНО</v>
          </cell>
          <cell r="D196">
            <v>588</v>
          </cell>
        </row>
        <row r="197">
          <cell r="A197" t="str">
            <v>7234 ФИЛЕЙНЫЕ ПМ сос ц/о в/у 1/495 8шт.  ОСТАНКИНО</v>
          </cell>
          <cell r="D197">
            <v>12</v>
          </cell>
        </row>
        <row r="198">
          <cell r="A198" t="str">
            <v>7235 ВЕТЧ.КЛАССИЧЕСКАЯ ПМ п/о 0,35кг 8шт_209к ОСТАНКИНО</v>
          </cell>
          <cell r="D198">
            <v>1</v>
          </cell>
        </row>
        <row r="199">
          <cell r="A199" t="str">
            <v>7236 СЕРВЕЛАТ КАРЕЛЬСКИЙ в/к в/у 0,28кг_209к ОСТАНКИНО</v>
          </cell>
          <cell r="D199">
            <v>1321</v>
          </cell>
        </row>
        <row r="200">
          <cell r="A200" t="str">
            <v>7241 САЛЯМИ Папа может п/к в/у 0,28кг_209к ОСТАНКИНО</v>
          </cell>
          <cell r="D200">
            <v>260</v>
          </cell>
        </row>
        <row r="201">
          <cell r="A201" t="str">
            <v>7244 ФИЛЕЙНЫЕ Папа может сос ц/о мгс 0,72*4 ОСТАНКИНО</v>
          </cell>
          <cell r="D201">
            <v>9.61</v>
          </cell>
        </row>
        <row r="202">
          <cell r="A202" t="str">
            <v>7245 ВЕТЧ.ФИЛЕЙНАЯ ПМ п/о 0,4кг 8шт ОСТАНКИНО</v>
          </cell>
          <cell r="D202">
            <v>103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51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-9</v>
          </cell>
        </row>
        <row r="205">
          <cell r="A205" t="str">
            <v>Балыковая с/к 200 гр. срез "Эликатессе" термоформ.пак.  СПК</v>
          </cell>
          <cell r="D205">
            <v>30</v>
          </cell>
        </row>
        <row r="206">
          <cell r="A206" t="str">
            <v>БОНУС МОЛОЧНЫЕ КЛАССИЧЕСКИЕ сос п/о в/у 0.3кг (6084)  ОСТАНКИНО</v>
          </cell>
          <cell r="D206">
            <v>22</v>
          </cell>
        </row>
        <row r="207">
          <cell r="A207" t="str">
            <v>БОНУС СОЧНЫЕ Папа может сос п/о мгс 1.5*4 (6954)  ОСТАНКИНО</v>
          </cell>
          <cell r="D207">
            <v>60.390999999999998</v>
          </cell>
        </row>
        <row r="208">
          <cell r="A208" t="str">
            <v>БОНУС СОЧНЫЕ сос п/о мгс 0.41кг_UZ (6087)  ОСТАНКИНО</v>
          </cell>
          <cell r="D208">
            <v>126</v>
          </cell>
        </row>
        <row r="209">
          <cell r="A209" t="str">
            <v>БОНУС_ 017  Сосиски Вязанка Сливочные, Вязанка амицел ВЕС.ПОКОМ</v>
          </cell>
          <cell r="D209">
            <v>195.16300000000001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797.03</v>
          </cell>
        </row>
        <row r="211">
          <cell r="A211" t="str">
            <v>БОНУС_307 Колбаса Сервелат Мясорубский с мелкорубленным окороком 0,35 кг срез ТМ Стародворье   Поком</v>
          </cell>
          <cell r="D211">
            <v>117</v>
          </cell>
        </row>
        <row r="212">
          <cell r="A212" t="str">
            <v>БОНУС_319  Колбаса вареная Филейская ТМ Вязанка ТС Классическая, 0,45 кг. ПОКОМ</v>
          </cell>
          <cell r="D212">
            <v>817</v>
          </cell>
        </row>
        <row r="213">
          <cell r="A213" t="str">
            <v>БОНУС_412  Сосиски Баварские ТМ Стародворье 0,35 кг ПОКОМ</v>
          </cell>
          <cell r="D213">
            <v>4</v>
          </cell>
        </row>
        <row r="214">
          <cell r="A214" t="str">
            <v>БОНУС_Готовые чебупели сочные с мясом ТМ Горячая штучка  0,3кг зам    ПОКОМ</v>
          </cell>
          <cell r="D214">
            <v>370</v>
          </cell>
        </row>
        <row r="215">
          <cell r="A215" t="str">
            <v>БОНУС_Колбаса вареная Филейская ТМ Вязанка. ВЕС  ПОКОМ</v>
          </cell>
          <cell r="D215">
            <v>12.5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3</v>
          </cell>
        </row>
        <row r="217">
          <cell r="A217" t="str">
            <v>БОНУС_Пельмени Бульмени с говядиной и свининой ТМ Горячая штучка. флоу-пак сфера 0,4 кг ПОКОМ</v>
          </cell>
          <cell r="D217">
            <v>6</v>
          </cell>
        </row>
        <row r="218">
          <cell r="A218" t="str">
            <v>БОНУС_Пельмени Бульмени с говядиной и свининой ТМ Горячая штучка. флоу-пак сфера 0,7 кг ПОКОМ</v>
          </cell>
          <cell r="D218">
            <v>165</v>
          </cell>
        </row>
        <row r="219">
          <cell r="A219" t="str">
            <v>Брошетт с/в 160 гр.шт. "Высокий вкус"  СПК</v>
          </cell>
          <cell r="D219">
            <v>1</v>
          </cell>
        </row>
        <row r="220">
          <cell r="A220" t="str">
            <v>Бутербродная вареная 0,47 кг шт.  СПК</v>
          </cell>
          <cell r="D220">
            <v>28</v>
          </cell>
        </row>
        <row r="221">
          <cell r="A221" t="str">
            <v>Вацлавская п/к (черева) 390 гр.шт. термоус.пак  СПК</v>
          </cell>
          <cell r="D221">
            <v>33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154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758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381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137</v>
          </cell>
        </row>
        <row r="227">
          <cell r="A227" t="str">
            <v>Грудинка "По-московски" в/к термоус.пак.  СПК</v>
          </cell>
          <cell r="D227">
            <v>6.3540000000000001</v>
          </cell>
        </row>
        <row r="228">
          <cell r="A228" t="str">
            <v>Гуцульская с/к "КолбасГрад" 160 гр.шт. термоус. пак  СПК</v>
          </cell>
          <cell r="D228">
            <v>78</v>
          </cell>
        </row>
        <row r="229">
          <cell r="A229" t="str">
            <v>Дельгаро с/в "Эликатессе" 140 гр.шт.  СПК</v>
          </cell>
          <cell r="D229">
            <v>37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93</v>
          </cell>
        </row>
        <row r="231">
          <cell r="A231" t="str">
            <v>Для праздника с/к "Просто выгодно" 260 гр.шт.  СПК</v>
          </cell>
          <cell r="D231">
            <v>6</v>
          </cell>
        </row>
        <row r="232">
          <cell r="A232" t="str">
            <v>Докторская вареная в/с  СПК</v>
          </cell>
          <cell r="D232">
            <v>-1.212</v>
          </cell>
        </row>
        <row r="233">
          <cell r="A233" t="str">
            <v>Докторская вареная в/с 0,47 кг шт.  СПК</v>
          </cell>
          <cell r="D233">
            <v>39</v>
          </cell>
        </row>
        <row r="234">
          <cell r="A234" t="str">
            <v>Докторская вареная термоус.пак. "Высокий вкус"  СПК</v>
          </cell>
          <cell r="D234">
            <v>18.562000000000001</v>
          </cell>
        </row>
        <row r="235">
          <cell r="A235" t="str">
            <v>ЖАР-ладушки с клубникой и вишней ТМ Стародворье 0,2 кг ПОКОМ</v>
          </cell>
          <cell r="D235">
            <v>3</v>
          </cell>
        </row>
        <row r="236">
          <cell r="A236" t="str">
            <v>ЖАР-ладушки с мясом 0,2кг ТМ Стародворье  ПОКОМ</v>
          </cell>
          <cell r="D236">
            <v>55</v>
          </cell>
        </row>
        <row r="237">
          <cell r="A237" t="str">
            <v>Карбонад Юбилейный термоус.пак.  СПК</v>
          </cell>
          <cell r="D237">
            <v>17.826000000000001</v>
          </cell>
        </row>
        <row r="238">
          <cell r="A238" t="str">
            <v>Классическая с/к 80 гр.шт.нар. (лоток с ср.защ.атм.)  СПК</v>
          </cell>
          <cell r="D238">
            <v>6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196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211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191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280</v>
          </cell>
        </row>
        <row r="244">
          <cell r="A244" t="str">
            <v>Ла Фаворте с/в "Эликатессе" 140 гр.шт.  СПК</v>
          </cell>
          <cell r="D244">
            <v>18</v>
          </cell>
        </row>
        <row r="245">
          <cell r="A245" t="str">
            <v>Любительская вареная термоус.пак. "Высокий вкус"  СПК</v>
          </cell>
          <cell r="D245">
            <v>30.666</v>
          </cell>
        </row>
        <row r="246">
          <cell r="A246" t="str">
            <v>Мини-пицца с ветчиной и сыром ТМ Зареченские ВЕС,  ПОКОМ</v>
          </cell>
          <cell r="D246">
            <v>3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33.301000000000002</v>
          </cell>
        </row>
        <row r="248">
          <cell r="A248" t="str">
            <v>Мини-чебуречки с мясом ВЕС 5,5кг ТМ Зареченские  ПОКОМ</v>
          </cell>
          <cell r="D248">
            <v>44</v>
          </cell>
        </row>
        <row r="249">
          <cell r="A249" t="str">
            <v>Мини-шарики с курочкой и сыром ТМ Зареченские ВЕС  ПОКОМ</v>
          </cell>
          <cell r="D249">
            <v>48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930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462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676</v>
          </cell>
        </row>
        <row r="253">
          <cell r="A253" t="str">
            <v>Наггетсы с куриным филе и сыром ТМ Вязанка 0,25 кг ПОКОМ</v>
          </cell>
          <cell r="D253">
            <v>529</v>
          </cell>
        </row>
        <row r="254">
          <cell r="A254" t="str">
            <v>Наггетсы Хрустящие 0,3кг ТМ Зареченские  ПОКОМ</v>
          </cell>
          <cell r="D254">
            <v>27</v>
          </cell>
        </row>
        <row r="255">
          <cell r="A255" t="str">
            <v>Наггетсы Хрустящие ТМ Зареченские. ВЕС ПОКОМ</v>
          </cell>
          <cell r="D255">
            <v>186</v>
          </cell>
        </row>
        <row r="256">
          <cell r="A256" t="str">
            <v>Оригинальная с перцем с/к  СПК</v>
          </cell>
          <cell r="D256">
            <v>39.862000000000002</v>
          </cell>
        </row>
        <row r="257">
          <cell r="A257" t="str">
            <v>Оригинальная с перцем с/к 0,235 кг.шт.  СПК</v>
          </cell>
          <cell r="D257">
            <v>1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83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137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37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205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61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685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1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51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218</v>
          </cell>
        </row>
        <row r="268">
          <cell r="A268" t="str">
            <v>Пельмени Бульмени мини с мясом и оливковым маслом 0,7 кг ТМ Горячая штучка  ПОКОМ</v>
          </cell>
          <cell r="D268">
            <v>186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21.6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425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294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601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378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831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184</v>
          </cell>
        </row>
        <row r="276">
          <cell r="A276" t="str">
            <v>Пельмени Медвежьи ушки с фермерскими сливками 0,7кг  ПОКОМ</v>
          </cell>
          <cell r="D276">
            <v>43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47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37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389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159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185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165</v>
          </cell>
        </row>
        <row r="283">
          <cell r="A283" t="str">
            <v>Пельмени Сочные сфера 0,8 кг ТМ Стародворье  ПОКОМ</v>
          </cell>
          <cell r="D283">
            <v>18</v>
          </cell>
        </row>
        <row r="284">
          <cell r="A284" t="str">
            <v>Пирожки с мясом 0,3кг ТМ Зареченские  ПОКОМ</v>
          </cell>
          <cell r="D284">
            <v>6</v>
          </cell>
        </row>
        <row r="285">
          <cell r="A285" t="str">
            <v>Пирожки с мясом 3,7кг ВЕС ТМ Зареченские  ПОКОМ</v>
          </cell>
          <cell r="D285">
            <v>25.9</v>
          </cell>
        </row>
        <row r="286">
          <cell r="A286" t="str">
            <v>Ричеза с/к 230 гр.шт.  СПК</v>
          </cell>
          <cell r="D286">
            <v>21</v>
          </cell>
        </row>
        <row r="287">
          <cell r="A287" t="str">
            <v>Сальчетти с/к 230 гр.шт.  СПК</v>
          </cell>
          <cell r="D287">
            <v>58</v>
          </cell>
        </row>
        <row r="288">
          <cell r="A288" t="str">
            <v>Салями Русская с/к "Просто выгодно" 0,26 кг.шт. термофор.пак.  СПК</v>
          </cell>
          <cell r="D288">
            <v>5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62</v>
          </cell>
        </row>
        <row r="290">
          <cell r="A290" t="str">
            <v>Салями с/к 100 гр.шт.нар. (лоток с ср.защ.атм.)  СПК</v>
          </cell>
          <cell r="D290">
            <v>9</v>
          </cell>
        </row>
        <row r="291">
          <cell r="A291" t="str">
            <v>Салями Трюфель с/в "Эликатессе" 0,16 кг.шт.  СПК</v>
          </cell>
          <cell r="D291">
            <v>29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14.865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12.965</v>
          </cell>
        </row>
        <row r="294">
          <cell r="A294" t="str">
            <v>Семейная с чесночком Экстра вареная  СПК</v>
          </cell>
          <cell r="D294">
            <v>4.8140000000000001</v>
          </cell>
        </row>
        <row r="295">
          <cell r="A295" t="str">
            <v>Сервелат Европейский в/к, в/с 0,38 кг.шт.термофор.пак  СПК</v>
          </cell>
          <cell r="D295">
            <v>40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-2</v>
          </cell>
        </row>
        <row r="297">
          <cell r="A297" t="str">
            <v>Сервелат Финский в/к 0,38 кг.шт. термофор.пак.  СПК</v>
          </cell>
          <cell r="D297">
            <v>20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60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51</v>
          </cell>
        </row>
        <row r="300">
          <cell r="A300" t="str">
            <v>Сибирская особая с/к 0,235 кг шт.  СПК</v>
          </cell>
          <cell r="D300">
            <v>74</v>
          </cell>
        </row>
        <row r="301">
          <cell r="A301" t="str">
            <v>Сосиски "Баварские" 0,36 кг.шт. вак.упак.  СПК</v>
          </cell>
          <cell r="D301">
            <v>3</v>
          </cell>
        </row>
        <row r="302">
          <cell r="A302" t="str">
            <v>Сосиски "Молочные" 0,36 кг.шт. вак.упак.  СПК</v>
          </cell>
          <cell r="D302">
            <v>3</v>
          </cell>
        </row>
        <row r="303">
          <cell r="A303" t="str">
            <v>Сосиски Классические (в ср.защ.атм.) СПК</v>
          </cell>
          <cell r="D303">
            <v>-0.16</v>
          </cell>
        </row>
        <row r="304">
          <cell r="A304" t="str">
            <v>Сосиски Мусульманские "Просто выгодно" (в ср.защ.атм.)  СПК</v>
          </cell>
          <cell r="D304">
            <v>3.6949999999999998</v>
          </cell>
        </row>
        <row r="305">
          <cell r="A305" t="str">
            <v>Сочный мегачебурек ТМ Зареченские ВЕС ПОКОМ</v>
          </cell>
          <cell r="D305">
            <v>49.28</v>
          </cell>
        </row>
        <row r="306">
          <cell r="A306" t="str">
            <v>Торо Неро с/в "Эликатессе" 140 гр.шт.  СПК</v>
          </cell>
          <cell r="D306">
            <v>8</v>
          </cell>
        </row>
        <row r="307">
          <cell r="A307" t="str">
            <v>У_517  Сосиски С сыром ТМ Ядрена копоть 0,3кг  ПОКОМ</v>
          </cell>
          <cell r="D307">
            <v>-3</v>
          </cell>
        </row>
        <row r="308">
          <cell r="A308" t="str">
            <v>Уши свиные копченые к пиву 0,15кг нар. д/ф шт.  СПК</v>
          </cell>
          <cell r="D308">
            <v>3</v>
          </cell>
        </row>
        <row r="309">
          <cell r="A309" t="str">
            <v>Фестивальная пора с/к 100 гр.шт.нар. (лоток с ср.защ.атм.)  СПК</v>
          </cell>
          <cell r="D309">
            <v>97</v>
          </cell>
        </row>
        <row r="310">
          <cell r="A310" t="str">
            <v>Фестивальная пора с/к 235 гр.шт.  СПК</v>
          </cell>
          <cell r="D310">
            <v>151</v>
          </cell>
        </row>
        <row r="311">
          <cell r="A311" t="str">
            <v>Фестивальная пора с/к термоус.пак  СПК</v>
          </cell>
          <cell r="D311">
            <v>10.162000000000001</v>
          </cell>
        </row>
        <row r="312">
          <cell r="A312" t="str">
            <v>Фирменная с/к 200 гр. срез "Эликатессе" термоформ.пак.  СПК</v>
          </cell>
          <cell r="D312">
            <v>27</v>
          </cell>
        </row>
        <row r="313">
          <cell r="A313" t="str">
            <v>Фуэт с/в "Эликатессе" 160 гр.шт.  СПК</v>
          </cell>
          <cell r="D313">
            <v>36</v>
          </cell>
        </row>
        <row r="314">
          <cell r="A314" t="str">
            <v>Хинкали Классические ТМ Зареченские ВЕС ПОКОМ</v>
          </cell>
          <cell r="D314">
            <v>30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121</v>
          </cell>
        </row>
        <row r="316">
          <cell r="A316" t="str">
            <v>Хотстеры с сыром 0,25кг ТМ Горячая штучка  ПОКОМ</v>
          </cell>
          <cell r="D316">
            <v>213</v>
          </cell>
        </row>
        <row r="317">
          <cell r="A317" t="str">
            <v>Хотстеры ТМ Горячая штучка ТС Хотстеры 0,25 кг зам  ПОКОМ</v>
          </cell>
          <cell r="D317">
            <v>465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144</v>
          </cell>
        </row>
        <row r="319">
          <cell r="A319" t="str">
            <v>Хрустящие крылышки ТМ Горячая штучка 0,3 кг зам  ПОКОМ</v>
          </cell>
          <cell r="D319">
            <v>155</v>
          </cell>
        </row>
        <row r="320">
          <cell r="A320" t="str">
            <v>Чебупели Курочка гриль ТМ Горячая штучка, 0,3 кг зам  ПОКОМ</v>
          </cell>
          <cell r="D320">
            <v>126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642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1160</v>
          </cell>
        </row>
        <row r="323">
          <cell r="A323" t="str">
            <v>Чебуреки Мясные вес 2,7 кг ТМ Зареченские ВЕС ПОКОМ</v>
          </cell>
          <cell r="D323">
            <v>10.8</v>
          </cell>
        </row>
        <row r="324">
          <cell r="A324" t="str">
            <v>Чебуреки сочные ВЕС ТМ Зареченские  ПОКОМ</v>
          </cell>
          <cell r="D324">
            <v>120</v>
          </cell>
        </row>
        <row r="325">
          <cell r="A325" t="str">
            <v>Шпикачки Русские (черева) (в ср.защ.атм.) "Высокий вкус"  СПК</v>
          </cell>
          <cell r="D325">
            <v>29.664999999999999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-1</v>
          </cell>
        </row>
        <row r="327">
          <cell r="A327" t="str">
            <v>Юбилейная с/к 0,235 кг.шт.  СПК</v>
          </cell>
          <cell r="D327">
            <v>216</v>
          </cell>
        </row>
        <row r="328">
          <cell r="A328" t="str">
            <v>Итого</v>
          </cell>
          <cell r="D328">
            <v>84065.467000000004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01.05.2025 - 07.05.2025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936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792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2180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910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1230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1002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1440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2520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1416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852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580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610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930</v>
          </cell>
        </row>
        <row r="25">
          <cell r="A25" t="str">
            <v>Хотстеры ТМ Горячая штучка ТС Хотстеры 0,25 кг зам  ПОКОМ</v>
          </cell>
          <cell r="D25">
            <v>1308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1764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2004</v>
          </cell>
        </row>
        <row r="28">
          <cell r="A28" t="str">
            <v>Итого</v>
          </cell>
          <cell r="D28">
            <v>23808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5" sqref="AQ5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3" width="6.5" style="5" bestFit="1" customWidth="1"/>
    <col min="14" max="19" width="0.5" style="5" customWidth="1"/>
    <col min="20" max="20" width="6.6640625" style="5" bestFit="1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8.33203125" style="5" bestFit="1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.1640625" style="5" customWidth="1"/>
    <col min="36" max="36" width="5.6640625" style="5" bestFit="1" customWidth="1"/>
    <col min="37" max="39" width="6.6640625" style="5" bestFit="1" customWidth="1"/>
    <col min="40" max="41" width="0.83203125" style="5" customWidth="1"/>
    <col min="42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AK3" s="19" t="s">
        <v>145</v>
      </c>
      <c r="AL3" s="19" t="s">
        <v>146</v>
      </c>
      <c r="AM3" s="19" t="s">
        <v>146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118</v>
      </c>
      <c r="H4" s="10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 t="s">
        <v>123</v>
      </c>
      <c r="Q4" s="9" t="s">
        <v>123</v>
      </c>
      <c r="R4" s="9" t="s">
        <v>123</v>
      </c>
      <c r="S4" s="11" t="s">
        <v>123</v>
      </c>
      <c r="T4" s="9" t="s">
        <v>124</v>
      </c>
      <c r="U4" s="11" t="s">
        <v>123</v>
      </c>
      <c r="V4" s="11" t="s">
        <v>123</v>
      </c>
      <c r="W4" s="9" t="s">
        <v>120</v>
      </c>
      <c r="X4" s="11" t="s">
        <v>123</v>
      </c>
      <c r="Y4" s="9" t="s">
        <v>125</v>
      </c>
      <c r="Z4" s="11" t="s">
        <v>126</v>
      </c>
      <c r="AA4" s="9" t="s">
        <v>127</v>
      </c>
      <c r="AB4" s="9" t="s">
        <v>128</v>
      </c>
      <c r="AC4" s="9" t="s">
        <v>129</v>
      </c>
      <c r="AD4" s="9" t="s">
        <v>130</v>
      </c>
      <c r="AE4" s="9" t="s">
        <v>120</v>
      </c>
      <c r="AF4" s="9" t="s">
        <v>120</v>
      </c>
      <c r="AG4" s="9" t="s">
        <v>120</v>
      </c>
      <c r="AH4" s="9" t="s">
        <v>131</v>
      </c>
      <c r="AI4" s="9" t="s">
        <v>132</v>
      </c>
      <c r="AJ4" s="11" t="s">
        <v>133</v>
      </c>
      <c r="AK4" s="11" t="s">
        <v>133</v>
      </c>
      <c r="AL4" s="11" t="s">
        <v>133</v>
      </c>
      <c r="AM4" s="11" t="s">
        <v>133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134</v>
      </c>
      <c r="M5" s="14" t="s">
        <v>135</v>
      </c>
      <c r="T5" s="14" t="s">
        <v>136</v>
      </c>
      <c r="U5" s="14" t="s">
        <v>137</v>
      </c>
      <c r="V5" s="14" t="s">
        <v>138</v>
      </c>
      <c r="X5" s="14" t="s">
        <v>139</v>
      </c>
      <c r="AE5" s="14" t="s">
        <v>140</v>
      </c>
      <c r="AF5" s="14" t="s">
        <v>141</v>
      </c>
      <c r="AG5" s="14" t="s">
        <v>142</v>
      </c>
      <c r="AH5" s="14" t="s">
        <v>134</v>
      </c>
      <c r="AJ5" s="14" t="s">
        <v>124</v>
      </c>
      <c r="AK5" s="14" t="s">
        <v>143</v>
      </c>
      <c r="AL5" s="14" t="s">
        <v>144</v>
      </c>
      <c r="AM5" s="14" t="s">
        <v>139</v>
      </c>
    </row>
    <row r="6" spans="1:42" ht="11.1" customHeight="1" x14ac:dyDescent="0.2">
      <c r="A6" s="6"/>
      <c r="B6" s="6"/>
      <c r="C6" s="3"/>
      <c r="D6" s="3"/>
      <c r="E6" s="12">
        <f>SUM(E7:E156)</f>
        <v>146113.46400000001</v>
      </c>
      <c r="F6" s="12">
        <f>SUM(F7:F156)</f>
        <v>41080.744999999988</v>
      </c>
      <c r="J6" s="12">
        <f>SUM(J7:J156)</f>
        <v>153896.6099999999</v>
      </c>
      <c r="K6" s="12">
        <f t="shared" ref="K6:X6" si="0">SUM(K7:K156)</f>
        <v>-7783.1460000000006</v>
      </c>
      <c r="L6" s="12">
        <f t="shared" si="0"/>
        <v>9900</v>
      </c>
      <c r="M6" s="12">
        <f t="shared" si="0"/>
        <v>30160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10630</v>
      </c>
      <c r="U6" s="12">
        <f t="shared" si="0"/>
        <v>20760</v>
      </c>
      <c r="V6" s="12">
        <f t="shared" si="0"/>
        <v>28550</v>
      </c>
      <c r="W6" s="12">
        <f t="shared" si="0"/>
        <v>26593.892799999998</v>
      </c>
      <c r="X6" s="12">
        <f t="shared" si="0"/>
        <v>27790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13144</v>
      </c>
      <c r="AE6" s="12">
        <f t="shared" ref="AE6" si="5">SUM(AE7:AE156)</f>
        <v>22434.0684</v>
      </c>
      <c r="AF6" s="12">
        <f t="shared" ref="AF6" si="6">SUM(AF7:AF156)</f>
        <v>19031.104599999999</v>
      </c>
      <c r="AG6" s="12">
        <f t="shared" ref="AG6" si="7">SUM(AG7:AG156)</f>
        <v>20693.035399999986</v>
      </c>
      <c r="AH6" s="12">
        <f t="shared" ref="AH6" si="8">SUM(AH7:AH156)</f>
        <v>35509.093000000001</v>
      </c>
      <c r="AI6" s="12"/>
      <c r="AJ6" s="12">
        <f t="shared" ref="AJ6" si="9">SUM(AJ7:AJ156)</f>
        <v>4426.5</v>
      </c>
      <c r="AK6" s="12">
        <f t="shared" ref="AK6" si="10">SUM(AK7:AK156)</f>
        <v>12634.1</v>
      </c>
      <c r="AL6" s="12">
        <f t="shared" ref="AL6" si="11">SUM(AL7:AL156)</f>
        <v>17259</v>
      </c>
      <c r="AM6" s="12">
        <f t="shared" ref="AM6" si="12">SUM(AM7:AM156)</f>
        <v>17269.2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363.95499999999998</v>
      </c>
      <c r="D7" s="8">
        <v>467.42899999999997</v>
      </c>
      <c r="E7" s="8">
        <v>663.697</v>
      </c>
      <c r="F7" s="8">
        <v>145.08600000000001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678.32</v>
      </c>
      <c r="K7" s="13">
        <f>E7-J7</f>
        <v>-14.623000000000047</v>
      </c>
      <c r="L7" s="13">
        <f>VLOOKUP(A:A,[1]TDSheet!$A:$O,15,0)</f>
        <v>0</v>
      </c>
      <c r="M7" s="13">
        <f>VLOOKUP(A:A,[1]TDSheet!$A:$X,24,0)</f>
        <v>220</v>
      </c>
      <c r="N7" s="13"/>
      <c r="O7" s="13"/>
      <c r="P7" s="13"/>
      <c r="Q7" s="13"/>
      <c r="R7" s="13"/>
      <c r="S7" s="13"/>
      <c r="T7" s="13"/>
      <c r="U7" s="15">
        <v>100</v>
      </c>
      <c r="V7" s="15">
        <v>160</v>
      </c>
      <c r="W7" s="13">
        <f>(E7-AD7)/5</f>
        <v>132.73939999999999</v>
      </c>
      <c r="X7" s="15">
        <v>150</v>
      </c>
      <c r="Y7" s="16">
        <f>(F7+L7+M7+U7+V7+X7)/W7</f>
        <v>5.8391555182560726</v>
      </c>
      <c r="Z7" s="13">
        <f>F7/W7</f>
        <v>1.0930138301062082</v>
      </c>
      <c r="AA7" s="13"/>
      <c r="AB7" s="13"/>
      <c r="AC7" s="13"/>
      <c r="AD7" s="13">
        <v>0</v>
      </c>
      <c r="AE7" s="13">
        <f>VLOOKUP(A:A,[1]TDSheet!$A:$AF,32,0)</f>
        <v>103.22059999999999</v>
      </c>
      <c r="AF7" s="13">
        <f>VLOOKUP(A:A,[1]TDSheet!$A:$AG,33,0)</f>
        <v>98.616</v>
      </c>
      <c r="AG7" s="13">
        <f>VLOOKUP(A:A,[1]TDSheet!$A:$W,23,0)</f>
        <v>96.965800000000002</v>
      </c>
      <c r="AH7" s="13">
        <f>VLOOKUP(A:A,[3]TDSheet!$A:$D,4,0)</f>
        <v>156.18700000000001</v>
      </c>
      <c r="AI7" s="13" t="str">
        <f>VLOOKUP(A:A,[1]TDSheet!$A:$AI,35,0)</f>
        <v>майяб</v>
      </c>
      <c r="AJ7" s="13">
        <f>T7*H7</f>
        <v>0</v>
      </c>
      <c r="AK7" s="13">
        <f>U7*H7</f>
        <v>100</v>
      </c>
      <c r="AL7" s="13">
        <f>V7*H7</f>
        <v>160</v>
      </c>
      <c r="AM7" s="13">
        <f>X7*H7</f>
        <v>150</v>
      </c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369.84399999999999</v>
      </c>
      <c r="D8" s="8">
        <v>610.88599999999997</v>
      </c>
      <c r="E8" s="8">
        <v>786.41200000000003</v>
      </c>
      <c r="F8" s="8">
        <v>154.298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807.29700000000003</v>
      </c>
      <c r="K8" s="13">
        <f t="shared" ref="K8:K71" si="13">E8-J8</f>
        <v>-20.884999999999991</v>
      </c>
      <c r="L8" s="13">
        <f>VLOOKUP(A:A,[1]TDSheet!$A:$O,15,0)</f>
        <v>80</v>
      </c>
      <c r="M8" s="13">
        <f>VLOOKUP(A:A,[1]TDSheet!$A:$X,24,0)</f>
        <v>170</v>
      </c>
      <c r="N8" s="13"/>
      <c r="O8" s="13"/>
      <c r="P8" s="13"/>
      <c r="Q8" s="13"/>
      <c r="R8" s="13"/>
      <c r="S8" s="13"/>
      <c r="T8" s="13"/>
      <c r="U8" s="15">
        <v>120</v>
      </c>
      <c r="V8" s="15">
        <v>200</v>
      </c>
      <c r="W8" s="13">
        <f t="shared" ref="W8:W71" si="14">(E8-AD8)/5</f>
        <v>157.2824</v>
      </c>
      <c r="X8" s="15">
        <v>170</v>
      </c>
      <c r="Y8" s="16">
        <f t="shared" ref="Y8:Y71" si="15">(F8+L8+M8+U8+V8+X8)/W8</f>
        <v>5.6859381596415108</v>
      </c>
      <c r="Z8" s="13">
        <f t="shared" ref="Z8:Z71" si="16">F8/W8</f>
        <v>0.98102521324700032</v>
      </c>
      <c r="AA8" s="13"/>
      <c r="AB8" s="13"/>
      <c r="AC8" s="13"/>
      <c r="AD8" s="13">
        <v>0</v>
      </c>
      <c r="AE8" s="13">
        <f>VLOOKUP(A:A,[1]TDSheet!$A:$AF,32,0)</f>
        <v>123.9046</v>
      </c>
      <c r="AF8" s="13">
        <f>VLOOKUP(A:A,[1]TDSheet!$A:$AG,33,0)</f>
        <v>96.839200000000005</v>
      </c>
      <c r="AG8" s="13">
        <f>VLOOKUP(A:A,[1]TDSheet!$A:$W,23,0)</f>
        <v>118.47639999999998</v>
      </c>
      <c r="AH8" s="13">
        <f>VLOOKUP(A:A,[3]TDSheet!$A:$D,4,0)</f>
        <v>240.322</v>
      </c>
      <c r="AI8" s="13">
        <f>VLOOKUP(A:A,[1]TDSheet!$A:$AI,35,0)</f>
        <v>0</v>
      </c>
      <c r="AJ8" s="13">
        <f t="shared" ref="AJ8:AJ71" si="17">T8*H8</f>
        <v>0</v>
      </c>
      <c r="AK8" s="13">
        <f t="shared" ref="AK8:AK71" si="18">U8*H8</f>
        <v>120</v>
      </c>
      <c r="AL8" s="13">
        <f t="shared" ref="AL8:AL71" si="19">V8*H8</f>
        <v>200</v>
      </c>
      <c r="AM8" s="13">
        <f t="shared" ref="AM8:AM71" si="20">X8*H8</f>
        <v>170</v>
      </c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839.81200000000001</v>
      </c>
      <c r="D9" s="8">
        <v>2757.7359999999999</v>
      </c>
      <c r="E9" s="17">
        <v>2967</v>
      </c>
      <c r="F9" s="17">
        <v>453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2594.904</v>
      </c>
      <c r="K9" s="13">
        <f t="shared" si="13"/>
        <v>372.096</v>
      </c>
      <c r="L9" s="13">
        <f>VLOOKUP(A:A,[1]TDSheet!$A:$O,15,0)</f>
        <v>0</v>
      </c>
      <c r="M9" s="13">
        <f>VLOOKUP(A:A,[1]TDSheet!$A:$X,24,0)</f>
        <v>550</v>
      </c>
      <c r="N9" s="13"/>
      <c r="O9" s="13"/>
      <c r="P9" s="13"/>
      <c r="Q9" s="13"/>
      <c r="R9" s="13"/>
      <c r="S9" s="13"/>
      <c r="T9" s="13"/>
      <c r="U9" s="15">
        <v>700</v>
      </c>
      <c r="V9" s="15">
        <v>1000</v>
      </c>
      <c r="W9" s="13">
        <f t="shared" si="14"/>
        <v>593.4</v>
      </c>
      <c r="X9" s="15">
        <v>700</v>
      </c>
      <c r="Y9" s="16">
        <f t="shared" si="15"/>
        <v>5.7347489046174589</v>
      </c>
      <c r="Z9" s="13">
        <f t="shared" si="16"/>
        <v>0.76339737108190098</v>
      </c>
      <c r="AA9" s="13"/>
      <c r="AB9" s="13"/>
      <c r="AC9" s="13"/>
      <c r="AD9" s="13">
        <v>0</v>
      </c>
      <c r="AE9" s="13">
        <f>VLOOKUP(A:A,[1]TDSheet!$A:$AF,32,0)</f>
        <v>534.4</v>
      </c>
      <c r="AF9" s="13">
        <f>VLOOKUP(A:A,[1]TDSheet!$A:$AG,33,0)</f>
        <v>367</v>
      </c>
      <c r="AG9" s="13">
        <f>VLOOKUP(A:A,[1]TDSheet!$A:$W,23,0)</f>
        <v>415.2</v>
      </c>
      <c r="AH9" s="13">
        <f>VLOOKUP(A:A,[3]TDSheet!$A:$D,4,0)</f>
        <v>749.35500000000002</v>
      </c>
      <c r="AI9" s="13" t="str">
        <f>VLOOKUP(A:A,[1]TDSheet!$A:$AI,35,0)</f>
        <v>продмай</v>
      </c>
      <c r="AJ9" s="13">
        <f t="shared" si="17"/>
        <v>0</v>
      </c>
      <c r="AK9" s="13">
        <f t="shared" si="18"/>
        <v>700</v>
      </c>
      <c r="AL9" s="13">
        <f t="shared" si="19"/>
        <v>1000</v>
      </c>
      <c r="AM9" s="13">
        <f t="shared" si="20"/>
        <v>700</v>
      </c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1755</v>
      </c>
      <c r="D10" s="8">
        <v>2737</v>
      </c>
      <c r="E10" s="8">
        <v>3912</v>
      </c>
      <c r="F10" s="8">
        <v>476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4021</v>
      </c>
      <c r="K10" s="13">
        <f t="shared" si="13"/>
        <v>-109</v>
      </c>
      <c r="L10" s="13">
        <f>VLOOKUP(A:A,[1]TDSheet!$A:$O,15,0)</f>
        <v>200</v>
      </c>
      <c r="M10" s="13">
        <f>VLOOKUP(A:A,[1]TDSheet!$A:$X,24,0)</f>
        <v>1000</v>
      </c>
      <c r="N10" s="13"/>
      <c r="O10" s="13"/>
      <c r="P10" s="13"/>
      <c r="Q10" s="13"/>
      <c r="R10" s="13"/>
      <c r="S10" s="13"/>
      <c r="T10" s="13">
        <v>780</v>
      </c>
      <c r="U10" s="15">
        <v>500</v>
      </c>
      <c r="V10" s="15">
        <v>500</v>
      </c>
      <c r="W10" s="13">
        <f t="shared" si="14"/>
        <v>576.4</v>
      </c>
      <c r="X10" s="15">
        <v>600</v>
      </c>
      <c r="Y10" s="16">
        <f t="shared" si="15"/>
        <v>5.683553088133241</v>
      </c>
      <c r="Z10" s="13">
        <f t="shared" si="16"/>
        <v>0.82581540596807779</v>
      </c>
      <c r="AA10" s="13"/>
      <c r="AB10" s="13"/>
      <c r="AC10" s="13"/>
      <c r="AD10" s="13">
        <f>VLOOKUP(A:A,[4]TDSheet!$A:$D,4,0)</f>
        <v>1030</v>
      </c>
      <c r="AE10" s="13">
        <f>VLOOKUP(A:A,[1]TDSheet!$A:$AF,32,0)</f>
        <v>514.6</v>
      </c>
      <c r="AF10" s="13">
        <f>VLOOKUP(A:A,[1]TDSheet!$A:$AG,33,0)</f>
        <v>432</v>
      </c>
      <c r="AG10" s="13">
        <f>VLOOKUP(A:A,[1]TDSheet!$A:$W,23,0)</f>
        <v>508.6</v>
      </c>
      <c r="AH10" s="13">
        <f>VLOOKUP(A:A,[3]TDSheet!$A:$D,4,0)</f>
        <v>872</v>
      </c>
      <c r="AI10" s="13" t="str">
        <f>VLOOKUP(A:A,[1]TDSheet!$A:$AI,35,0)</f>
        <v>оконч</v>
      </c>
      <c r="AJ10" s="13">
        <f t="shared" si="17"/>
        <v>312</v>
      </c>
      <c r="AK10" s="13">
        <f t="shared" si="18"/>
        <v>200</v>
      </c>
      <c r="AL10" s="13">
        <f t="shared" si="19"/>
        <v>200</v>
      </c>
      <c r="AM10" s="13">
        <f t="shared" si="20"/>
        <v>240</v>
      </c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2338</v>
      </c>
      <c r="D11" s="8">
        <v>5750</v>
      </c>
      <c r="E11" s="8">
        <v>6565</v>
      </c>
      <c r="F11" s="8">
        <v>1377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6717</v>
      </c>
      <c r="K11" s="13">
        <f t="shared" si="13"/>
        <v>-152</v>
      </c>
      <c r="L11" s="13">
        <f>VLOOKUP(A:A,[1]TDSheet!$A:$O,15,0)</f>
        <v>0</v>
      </c>
      <c r="M11" s="13">
        <f>VLOOKUP(A:A,[1]TDSheet!$A:$X,24,0)</f>
        <v>1600</v>
      </c>
      <c r="N11" s="13"/>
      <c r="O11" s="13"/>
      <c r="P11" s="13"/>
      <c r="Q11" s="13"/>
      <c r="R11" s="13"/>
      <c r="S11" s="13"/>
      <c r="T11" s="13">
        <v>1020</v>
      </c>
      <c r="U11" s="15">
        <v>1100</v>
      </c>
      <c r="V11" s="15">
        <v>1100</v>
      </c>
      <c r="W11" s="13">
        <f t="shared" si="14"/>
        <v>1112.5999999999999</v>
      </c>
      <c r="X11" s="15">
        <v>1200</v>
      </c>
      <c r="Y11" s="16">
        <f t="shared" si="15"/>
        <v>5.7316196296962074</v>
      </c>
      <c r="Z11" s="13">
        <f t="shared" si="16"/>
        <v>1.2376415603091857</v>
      </c>
      <c r="AA11" s="13"/>
      <c r="AB11" s="13"/>
      <c r="AC11" s="13"/>
      <c r="AD11" s="13">
        <f>VLOOKUP(A:A,[4]TDSheet!$A:$D,4,0)</f>
        <v>1002</v>
      </c>
      <c r="AE11" s="13">
        <f>VLOOKUP(A:A,[1]TDSheet!$A:$AF,32,0)</f>
        <v>975.8</v>
      </c>
      <c r="AF11" s="13">
        <f>VLOOKUP(A:A,[1]TDSheet!$A:$AG,33,0)</f>
        <v>719.8</v>
      </c>
      <c r="AG11" s="13">
        <f>VLOOKUP(A:A,[1]TDSheet!$A:$W,23,0)</f>
        <v>902.6</v>
      </c>
      <c r="AH11" s="13">
        <f>VLOOKUP(A:A,[3]TDSheet!$A:$D,4,0)</f>
        <v>1610</v>
      </c>
      <c r="AI11" s="13" t="str">
        <f>VLOOKUP(A:A,[1]TDSheet!$A:$AI,35,0)</f>
        <v>продмай</v>
      </c>
      <c r="AJ11" s="13">
        <f t="shared" si="17"/>
        <v>459</v>
      </c>
      <c r="AK11" s="13">
        <f t="shared" si="18"/>
        <v>495</v>
      </c>
      <c r="AL11" s="13">
        <f t="shared" si="19"/>
        <v>495</v>
      </c>
      <c r="AM11" s="13">
        <f t="shared" si="20"/>
        <v>540</v>
      </c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1971</v>
      </c>
      <c r="D12" s="8">
        <v>5108</v>
      </c>
      <c r="E12" s="8">
        <v>6195</v>
      </c>
      <c r="F12" s="8">
        <v>719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6778</v>
      </c>
      <c r="K12" s="13">
        <f t="shared" si="13"/>
        <v>-583</v>
      </c>
      <c r="L12" s="13">
        <f>VLOOKUP(A:A,[1]TDSheet!$A:$O,15,0)</f>
        <v>200</v>
      </c>
      <c r="M12" s="13">
        <f>VLOOKUP(A:A,[1]TDSheet!$A:$X,24,0)</f>
        <v>1600</v>
      </c>
      <c r="N12" s="13"/>
      <c r="O12" s="13"/>
      <c r="P12" s="13"/>
      <c r="Q12" s="13"/>
      <c r="R12" s="13"/>
      <c r="S12" s="13"/>
      <c r="T12" s="13">
        <v>1134</v>
      </c>
      <c r="U12" s="15">
        <v>1100</v>
      </c>
      <c r="V12" s="15">
        <v>1100</v>
      </c>
      <c r="W12" s="13">
        <f t="shared" si="14"/>
        <v>1051.8</v>
      </c>
      <c r="X12" s="15">
        <v>1200</v>
      </c>
      <c r="Y12" s="16">
        <f t="shared" si="15"/>
        <v>5.6274957216200798</v>
      </c>
      <c r="Z12" s="13">
        <f t="shared" si="16"/>
        <v>0.68359003612854152</v>
      </c>
      <c r="AA12" s="13"/>
      <c r="AB12" s="13"/>
      <c r="AC12" s="13"/>
      <c r="AD12" s="13">
        <f>VLOOKUP(A:A,[4]TDSheet!$A:$D,4,0)</f>
        <v>936</v>
      </c>
      <c r="AE12" s="13">
        <f>VLOOKUP(A:A,[1]TDSheet!$A:$AF,32,0)</f>
        <v>850.8</v>
      </c>
      <c r="AF12" s="13">
        <f>VLOOKUP(A:A,[1]TDSheet!$A:$AG,33,0)</f>
        <v>661</v>
      </c>
      <c r="AG12" s="13">
        <f>VLOOKUP(A:A,[1]TDSheet!$A:$W,23,0)</f>
        <v>813.4</v>
      </c>
      <c r="AH12" s="13">
        <f>VLOOKUP(A:A,[3]TDSheet!$A:$D,4,0)</f>
        <v>1290</v>
      </c>
      <c r="AI12" s="13">
        <f>VLOOKUP(A:A,[1]TDSheet!$A:$AI,35,0)</f>
        <v>0</v>
      </c>
      <c r="AJ12" s="13">
        <f t="shared" si="17"/>
        <v>510.3</v>
      </c>
      <c r="AK12" s="13">
        <f t="shared" si="18"/>
        <v>495</v>
      </c>
      <c r="AL12" s="13">
        <f t="shared" si="19"/>
        <v>495</v>
      </c>
      <c r="AM12" s="13">
        <f t="shared" si="20"/>
        <v>540</v>
      </c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42</v>
      </c>
      <c r="D13" s="8">
        <v>15</v>
      </c>
      <c r="E13" s="8">
        <v>41</v>
      </c>
      <c r="F13" s="8">
        <v>11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74</v>
      </c>
      <c r="K13" s="13">
        <f t="shared" si="13"/>
        <v>-33</v>
      </c>
      <c r="L13" s="13">
        <f>VLOOKUP(A:A,[1]TDSheet!$A:$O,15,0)</f>
        <v>20</v>
      </c>
      <c r="M13" s="13">
        <f>VLOOKUP(A:A,[1]TDSheet!$A:$X,24,0)</f>
        <v>30</v>
      </c>
      <c r="N13" s="13"/>
      <c r="O13" s="13"/>
      <c r="P13" s="13"/>
      <c r="Q13" s="13"/>
      <c r="R13" s="13"/>
      <c r="S13" s="13"/>
      <c r="T13" s="13"/>
      <c r="U13" s="15"/>
      <c r="V13" s="15">
        <v>20</v>
      </c>
      <c r="W13" s="13">
        <f t="shared" si="14"/>
        <v>8.1999999999999993</v>
      </c>
      <c r="X13" s="15"/>
      <c r="Y13" s="16">
        <f t="shared" si="15"/>
        <v>9.8780487804878057</v>
      </c>
      <c r="Z13" s="13">
        <f t="shared" si="16"/>
        <v>1.3414634146341464</v>
      </c>
      <c r="AA13" s="13"/>
      <c r="AB13" s="13"/>
      <c r="AC13" s="13"/>
      <c r="AD13" s="13">
        <v>0</v>
      </c>
      <c r="AE13" s="13">
        <f>VLOOKUP(A:A,[1]TDSheet!$A:$AF,32,0)</f>
        <v>9.6</v>
      </c>
      <c r="AF13" s="13">
        <f>VLOOKUP(A:A,[1]TDSheet!$A:$AG,33,0)</f>
        <v>5.2</v>
      </c>
      <c r="AG13" s="13">
        <f>VLOOKUP(A:A,[1]TDSheet!$A:$W,23,0)</f>
        <v>9.4</v>
      </c>
      <c r="AH13" s="13">
        <f>VLOOKUP(A:A,[3]TDSheet!$A:$D,4,0)</f>
        <v>5</v>
      </c>
      <c r="AI13" s="13">
        <f>VLOOKUP(A:A,[1]TDSheet!$A:$AI,35,0)</f>
        <v>0</v>
      </c>
      <c r="AJ13" s="13">
        <f t="shared" si="17"/>
        <v>0</v>
      </c>
      <c r="AK13" s="13">
        <f t="shared" si="18"/>
        <v>0</v>
      </c>
      <c r="AL13" s="13">
        <f t="shared" si="19"/>
        <v>8</v>
      </c>
      <c r="AM13" s="13">
        <f t="shared" si="20"/>
        <v>0</v>
      </c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782</v>
      </c>
      <c r="D14" s="8">
        <v>403</v>
      </c>
      <c r="E14" s="8">
        <v>368</v>
      </c>
      <c r="F14" s="8">
        <v>589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377</v>
      </c>
      <c r="K14" s="13">
        <f t="shared" si="13"/>
        <v>-9</v>
      </c>
      <c r="L14" s="13">
        <f>VLOOKUP(A:A,[1]TDSheet!$A:$O,15,0)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5"/>
      <c r="V14" s="15">
        <v>200</v>
      </c>
      <c r="W14" s="13">
        <f t="shared" si="14"/>
        <v>73.599999999999994</v>
      </c>
      <c r="X14" s="15"/>
      <c r="Y14" s="16">
        <f t="shared" si="15"/>
        <v>10.720108695652176</v>
      </c>
      <c r="Z14" s="13">
        <f t="shared" si="16"/>
        <v>8.0027173913043477</v>
      </c>
      <c r="AA14" s="13"/>
      <c r="AB14" s="13"/>
      <c r="AC14" s="13"/>
      <c r="AD14" s="13">
        <v>0</v>
      </c>
      <c r="AE14" s="13">
        <f>VLOOKUP(A:A,[1]TDSheet!$A:$AF,32,0)</f>
        <v>66.599999999999994</v>
      </c>
      <c r="AF14" s="13">
        <f>VLOOKUP(A:A,[1]TDSheet!$A:$AG,33,0)</f>
        <v>56.6</v>
      </c>
      <c r="AG14" s="13">
        <f>VLOOKUP(A:A,[1]TDSheet!$A:$W,23,0)</f>
        <v>50.4</v>
      </c>
      <c r="AH14" s="13">
        <f>VLOOKUP(A:A,[3]TDSheet!$A:$D,4,0)</f>
        <v>97</v>
      </c>
      <c r="AI14" s="13" t="str">
        <f>VLOOKUP(A:A,[1]TDSheet!$A:$AI,35,0)</f>
        <v>склад</v>
      </c>
      <c r="AJ14" s="13">
        <f t="shared" si="17"/>
        <v>0</v>
      </c>
      <c r="AK14" s="13">
        <f t="shared" si="18"/>
        <v>0</v>
      </c>
      <c r="AL14" s="13">
        <f t="shared" si="19"/>
        <v>34</v>
      </c>
      <c r="AM14" s="13">
        <f t="shared" si="20"/>
        <v>0</v>
      </c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89</v>
      </c>
      <c r="D15" s="8">
        <v>540</v>
      </c>
      <c r="E15" s="8">
        <v>324</v>
      </c>
      <c r="F15" s="8">
        <v>112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387</v>
      </c>
      <c r="K15" s="13">
        <f t="shared" si="13"/>
        <v>-63</v>
      </c>
      <c r="L15" s="13">
        <f>VLOOKUP(A:A,[1]TDSheet!$A:$O,15,0)</f>
        <v>60</v>
      </c>
      <c r="M15" s="13">
        <f>VLOOKUP(A:A,[1]TDSheet!$A:$X,24,0)</f>
        <v>120</v>
      </c>
      <c r="N15" s="13"/>
      <c r="O15" s="13"/>
      <c r="P15" s="13"/>
      <c r="Q15" s="13"/>
      <c r="R15" s="13"/>
      <c r="S15" s="13"/>
      <c r="T15" s="13"/>
      <c r="U15" s="15">
        <v>20</v>
      </c>
      <c r="V15" s="15"/>
      <c r="W15" s="13">
        <f t="shared" si="14"/>
        <v>64.8</v>
      </c>
      <c r="X15" s="15">
        <v>60</v>
      </c>
      <c r="Y15" s="16">
        <f t="shared" si="15"/>
        <v>5.7407407407407414</v>
      </c>
      <c r="Z15" s="13">
        <f t="shared" si="16"/>
        <v>1.7283950617283952</v>
      </c>
      <c r="AA15" s="13"/>
      <c r="AB15" s="13"/>
      <c r="AC15" s="13"/>
      <c r="AD15" s="13">
        <v>0</v>
      </c>
      <c r="AE15" s="13">
        <f>VLOOKUP(A:A,[1]TDSheet!$A:$AF,32,0)</f>
        <v>38.799999999999997</v>
      </c>
      <c r="AF15" s="13">
        <f>VLOOKUP(A:A,[1]TDSheet!$A:$AG,33,0)</f>
        <v>38.4</v>
      </c>
      <c r="AG15" s="13">
        <f>VLOOKUP(A:A,[1]TDSheet!$A:$W,23,0)</f>
        <v>59</v>
      </c>
      <c r="AH15" s="13">
        <f>VLOOKUP(A:A,[3]TDSheet!$A:$D,4,0)</f>
        <v>87</v>
      </c>
      <c r="AI15" s="13">
        <f>VLOOKUP(A:A,[1]TDSheet!$A:$AI,35,0)</f>
        <v>0</v>
      </c>
      <c r="AJ15" s="13">
        <f t="shared" si="17"/>
        <v>0</v>
      </c>
      <c r="AK15" s="13">
        <f t="shared" si="18"/>
        <v>6</v>
      </c>
      <c r="AL15" s="13">
        <f t="shared" si="19"/>
        <v>0</v>
      </c>
      <c r="AM15" s="13">
        <f t="shared" si="20"/>
        <v>18</v>
      </c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3950</v>
      </c>
      <c r="D16" s="8">
        <v>880</v>
      </c>
      <c r="E16" s="8">
        <v>1741</v>
      </c>
      <c r="F16" s="8">
        <v>2735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1814</v>
      </c>
      <c r="K16" s="13">
        <f t="shared" si="13"/>
        <v>-73</v>
      </c>
      <c r="L16" s="13">
        <f>VLOOKUP(A:A,[1]TDSheet!$A:$O,15,0)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5"/>
      <c r="V16" s="15">
        <v>1000</v>
      </c>
      <c r="W16" s="13">
        <f t="shared" si="14"/>
        <v>348.2</v>
      </c>
      <c r="X16" s="15"/>
      <c r="Y16" s="16">
        <f t="shared" si="15"/>
        <v>10.726593911545089</v>
      </c>
      <c r="Z16" s="13">
        <f t="shared" si="16"/>
        <v>7.8546812176909828</v>
      </c>
      <c r="AA16" s="13"/>
      <c r="AB16" s="13"/>
      <c r="AC16" s="13"/>
      <c r="AD16" s="13">
        <v>0</v>
      </c>
      <c r="AE16" s="13">
        <f>VLOOKUP(A:A,[1]TDSheet!$A:$AF,32,0)</f>
        <v>331.6</v>
      </c>
      <c r="AF16" s="13">
        <f>VLOOKUP(A:A,[1]TDSheet!$A:$AG,33,0)</f>
        <v>257</v>
      </c>
      <c r="AG16" s="13">
        <f>VLOOKUP(A:A,[1]TDSheet!$A:$W,23,0)</f>
        <v>257.39999999999998</v>
      </c>
      <c r="AH16" s="13">
        <f>VLOOKUP(A:A,[3]TDSheet!$A:$D,4,0)</f>
        <v>478</v>
      </c>
      <c r="AI16" s="13">
        <f>VLOOKUP(A:A,[1]TDSheet!$A:$AI,35,0)</f>
        <v>0</v>
      </c>
      <c r="AJ16" s="13">
        <f t="shared" si="17"/>
        <v>0</v>
      </c>
      <c r="AK16" s="13">
        <f t="shared" si="18"/>
        <v>0</v>
      </c>
      <c r="AL16" s="13">
        <f t="shared" si="19"/>
        <v>170</v>
      </c>
      <c r="AM16" s="13">
        <f t="shared" si="20"/>
        <v>0</v>
      </c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587</v>
      </c>
      <c r="D17" s="8">
        <v>1325</v>
      </c>
      <c r="E17" s="8">
        <v>823</v>
      </c>
      <c r="F17" s="8">
        <v>369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835</v>
      </c>
      <c r="K17" s="13">
        <f t="shared" si="13"/>
        <v>-12</v>
      </c>
      <c r="L17" s="13">
        <f>VLOOKUP(A:A,[1]TDSheet!$A:$O,15,0)</f>
        <v>100</v>
      </c>
      <c r="M17" s="13">
        <f>VLOOKUP(A:A,[1]TDSheet!$A:$X,24,0)</f>
        <v>220</v>
      </c>
      <c r="N17" s="13"/>
      <c r="O17" s="13"/>
      <c r="P17" s="13"/>
      <c r="Q17" s="13"/>
      <c r="R17" s="13"/>
      <c r="S17" s="13"/>
      <c r="T17" s="13"/>
      <c r="U17" s="15">
        <v>100</v>
      </c>
      <c r="V17" s="15">
        <v>120</v>
      </c>
      <c r="W17" s="13">
        <f t="shared" si="14"/>
        <v>164.6</v>
      </c>
      <c r="X17" s="15">
        <v>200</v>
      </c>
      <c r="Y17" s="16">
        <f t="shared" si="15"/>
        <v>6.7375455650060756</v>
      </c>
      <c r="Z17" s="13">
        <f t="shared" si="16"/>
        <v>2.2417982989064398</v>
      </c>
      <c r="AA17" s="13"/>
      <c r="AB17" s="13"/>
      <c r="AC17" s="13"/>
      <c r="AD17" s="13">
        <v>0</v>
      </c>
      <c r="AE17" s="13">
        <f>VLOOKUP(A:A,[1]TDSheet!$A:$AF,32,0)</f>
        <v>164.2</v>
      </c>
      <c r="AF17" s="13">
        <f>VLOOKUP(A:A,[1]TDSheet!$A:$AG,33,0)</f>
        <v>145.6</v>
      </c>
      <c r="AG17" s="13">
        <f>VLOOKUP(A:A,[1]TDSheet!$A:$W,23,0)</f>
        <v>142</v>
      </c>
      <c r="AH17" s="13">
        <f>VLOOKUP(A:A,[3]TDSheet!$A:$D,4,0)</f>
        <v>235</v>
      </c>
      <c r="AI17" s="13" t="str">
        <f>VLOOKUP(A:A,[1]TDSheet!$A:$AI,35,0)</f>
        <v>продмай</v>
      </c>
      <c r="AJ17" s="13">
        <f t="shared" si="17"/>
        <v>0</v>
      </c>
      <c r="AK17" s="13">
        <f t="shared" si="18"/>
        <v>35</v>
      </c>
      <c r="AL17" s="13">
        <f t="shared" si="19"/>
        <v>42</v>
      </c>
      <c r="AM17" s="13">
        <f t="shared" si="20"/>
        <v>70</v>
      </c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102</v>
      </c>
      <c r="D18" s="8">
        <v>321</v>
      </c>
      <c r="E18" s="8">
        <v>211</v>
      </c>
      <c r="F18" s="8">
        <v>32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234</v>
      </c>
      <c r="K18" s="13">
        <f t="shared" si="13"/>
        <v>-23</v>
      </c>
      <c r="L18" s="13">
        <f>VLOOKUP(A:A,[1]TDSheet!$A:$O,15,0)</f>
        <v>40</v>
      </c>
      <c r="M18" s="13">
        <f>VLOOKUP(A:A,[1]TDSheet!$A:$X,24,0)</f>
        <v>70</v>
      </c>
      <c r="N18" s="13"/>
      <c r="O18" s="13"/>
      <c r="P18" s="13"/>
      <c r="Q18" s="13"/>
      <c r="R18" s="13"/>
      <c r="S18" s="13"/>
      <c r="T18" s="13">
        <v>132</v>
      </c>
      <c r="U18" s="15">
        <v>30</v>
      </c>
      <c r="V18" s="15"/>
      <c r="W18" s="13">
        <f t="shared" si="14"/>
        <v>26.6</v>
      </c>
      <c r="X18" s="15">
        <v>30</v>
      </c>
      <c r="Y18" s="16">
        <f t="shared" si="15"/>
        <v>7.5939849624060143</v>
      </c>
      <c r="Z18" s="13">
        <f t="shared" si="16"/>
        <v>1.2030075187969924</v>
      </c>
      <c r="AA18" s="13"/>
      <c r="AB18" s="13"/>
      <c r="AC18" s="13"/>
      <c r="AD18" s="13">
        <f>VLOOKUP(A:A,[4]TDSheet!$A:$D,4,0)</f>
        <v>78</v>
      </c>
      <c r="AE18" s="13">
        <f>VLOOKUP(A:A,[1]TDSheet!$A:$AF,32,0)</f>
        <v>25.6</v>
      </c>
      <c r="AF18" s="13">
        <f>VLOOKUP(A:A,[1]TDSheet!$A:$AG,33,0)</f>
        <v>18.399999999999999</v>
      </c>
      <c r="AG18" s="13">
        <f>VLOOKUP(A:A,[1]TDSheet!$A:$W,23,0)</f>
        <v>27.6</v>
      </c>
      <c r="AH18" s="13">
        <f>VLOOKUP(A:A,[3]TDSheet!$A:$D,4,0)</f>
        <v>34</v>
      </c>
      <c r="AI18" s="13">
        <f>VLOOKUP(A:A,[1]TDSheet!$A:$AI,35,0)</f>
        <v>0</v>
      </c>
      <c r="AJ18" s="13">
        <f t="shared" si="17"/>
        <v>46.199999999999996</v>
      </c>
      <c r="AK18" s="13">
        <f t="shared" si="18"/>
        <v>10.5</v>
      </c>
      <c r="AL18" s="13">
        <f t="shared" si="19"/>
        <v>0</v>
      </c>
      <c r="AM18" s="13">
        <f t="shared" si="20"/>
        <v>10.5</v>
      </c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150</v>
      </c>
      <c r="D19" s="8">
        <v>304</v>
      </c>
      <c r="E19" s="8">
        <v>226</v>
      </c>
      <c r="F19" s="8">
        <v>54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261</v>
      </c>
      <c r="K19" s="13">
        <f t="shared" si="13"/>
        <v>-35</v>
      </c>
      <c r="L19" s="13">
        <f>VLOOKUP(A:A,[1]TDSheet!$A:$O,15,0)</f>
        <v>60</v>
      </c>
      <c r="M19" s="13">
        <f>VLOOKUP(A:A,[1]TDSheet!$A:$X,24,0)</f>
        <v>30</v>
      </c>
      <c r="N19" s="13"/>
      <c r="O19" s="13"/>
      <c r="P19" s="13"/>
      <c r="Q19" s="13"/>
      <c r="R19" s="13"/>
      <c r="S19" s="13"/>
      <c r="T19" s="13"/>
      <c r="U19" s="15">
        <v>50</v>
      </c>
      <c r="V19" s="15">
        <v>50</v>
      </c>
      <c r="W19" s="13">
        <f t="shared" si="14"/>
        <v>40.4</v>
      </c>
      <c r="X19" s="15">
        <v>40</v>
      </c>
      <c r="Y19" s="16">
        <f t="shared" si="15"/>
        <v>7.0297029702970297</v>
      </c>
      <c r="Z19" s="13">
        <f t="shared" si="16"/>
        <v>1.3366336633663367</v>
      </c>
      <c r="AA19" s="13"/>
      <c r="AB19" s="13"/>
      <c r="AC19" s="13"/>
      <c r="AD19" s="13">
        <f>VLOOKUP(A:A,[4]TDSheet!$A:$D,4,0)</f>
        <v>24</v>
      </c>
      <c r="AE19" s="13">
        <f>VLOOKUP(A:A,[1]TDSheet!$A:$AF,32,0)</f>
        <v>42.4</v>
      </c>
      <c r="AF19" s="13">
        <f>VLOOKUP(A:A,[1]TDSheet!$A:$AG,33,0)</f>
        <v>28.6</v>
      </c>
      <c r="AG19" s="13">
        <f>VLOOKUP(A:A,[1]TDSheet!$A:$W,23,0)</f>
        <v>33</v>
      </c>
      <c r="AH19" s="13">
        <f>VLOOKUP(A:A,[3]TDSheet!$A:$D,4,0)</f>
        <v>58</v>
      </c>
      <c r="AI19" s="13" t="str">
        <f>VLOOKUP(A:A,[1]TDSheet!$A:$AI,35,0)</f>
        <v>увел</v>
      </c>
      <c r="AJ19" s="13">
        <f t="shared" si="17"/>
        <v>0</v>
      </c>
      <c r="AK19" s="13">
        <f t="shared" si="18"/>
        <v>17.5</v>
      </c>
      <c r="AL19" s="13">
        <f t="shared" si="19"/>
        <v>17.5</v>
      </c>
      <c r="AM19" s="13">
        <f t="shared" si="20"/>
        <v>14</v>
      </c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566</v>
      </c>
      <c r="D20" s="8">
        <v>376</v>
      </c>
      <c r="E20" s="8">
        <v>783</v>
      </c>
      <c r="F20" s="8">
        <v>137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820</v>
      </c>
      <c r="K20" s="13">
        <f t="shared" si="13"/>
        <v>-37</v>
      </c>
      <c r="L20" s="13">
        <f>VLOOKUP(A:A,[1]TDSheet!$A:$O,15,0)</f>
        <v>0</v>
      </c>
      <c r="M20" s="13">
        <f>VLOOKUP(A:A,[1]TDSheet!$A:$X,24,0)</f>
        <v>270</v>
      </c>
      <c r="N20" s="13"/>
      <c r="O20" s="13"/>
      <c r="P20" s="13"/>
      <c r="Q20" s="13"/>
      <c r="R20" s="13"/>
      <c r="S20" s="13"/>
      <c r="T20" s="13"/>
      <c r="U20" s="15">
        <v>150</v>
      </c>
      <c r="V20" s="15">
        <v>200</v>
      </c>
      <c r="W20" s="13">
        <f t="shared" si="14"/>
        <v>156.6</v>
      </c>
      <c r="X20" s="15">
        <v>200</v>
      </c>
      <c r="Y20" s="16">
        <f t="shared" si="15"/>
        <v>6.1111111111111116</v>
      </c>
      <c r="Z20" s="13">
        <f t="shared" si="16"/>
        <v>0.87484035759897827</v>
      </c>
      <c r="AA20" s="13"/>
      <c r="AB20" s="13"/>
      <c r="AC20" s="13"/>
      <c r="AD20" s="13">
        <v>0</v>
      </c>
      <c r="AE20" s="13">
        <f>VLOOKUP(A:A,[1]TDSheet!$A:$AF,32,0)</f>
        <v>136.80000000000001</v>
      </c>
      <c r="AF20" s="13">
        <f>VLOOKUP(A:A,[1]TDSheet!$A:$AG,33,0)</f>
        <v>86.8</v>
      </c>
      <c r="AG20" s="13">
        <f>VLOOKUP(A:A,[1]TDSheet!$A:$W,23,0)</f>
        <v>113.6</v>
      </c>
      <c r="AH20" s="13">
        <f>VLOOKUP(A:A,[3]TDSheet!$A:$D,4,0)</f>
        <v>216</v>
      </c>
      <c r="AI20" s="13" t="str">
        <f>VLOOKUP(A:A,[1]TDSheet!$A:$AI,35,0)</f>
        <v>продмай</v>
      </c>
      <c r="AJ20" s="13">
        <f t="shared" si="17"/>
        <v>0</v>
      </c>
      <c r="AK20" s="13">
        <f t="shared" si="18"/>
        <v>52.5</v>
      </c>
      <c r="AL20" s="13">
        <f t="shared" si="19"/>
        <v>70</v>
      </c>
      <c r="AM20" s="13">
        <f t="shared" si="20"/>
        <v>70</v>
      </c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371.745</v>
      </c>
      <c r="D21" s="8">
        <v>490.82</v>
      </c>
      <c r="E21" s="8">
        <v>570.55899999999997</v>
      </c>
      <c r="F21" s="8">
        <v>260.94299999999998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572.16</v>
      </c>
      <c r="K21" s="13">
        <f t="shared" si="13"/>
        <v>-1.6009999999999991</v>
      </c>
      <c r="L21" s="13">
        <f>VLOOKUP(A:A,[1]TDSheet!$A:$O,15,0)</f>
        <v>0</v>
      </c>
      <c r="M21" s="13">
        <f>VLOOKUP(A:A,[1]TDSheet!$A:$X,24,0)</f>
        <v>120</v>
      </c>
      <c r="N21" s="13"/>
      <c r="O21" s="13"/>
      <c r="P21" s="13"/>
      <c r="Q21" s="13"/>
      <c r="R21" s="13"/>
      <c r="S21" s="13"/>
      <c r="T21" s="13"/>
      <c r="U21" s="15">
        <v>80</v>
      </c>
      <c r="V21" s="15">
        <v>100</v>
      </c>
      <c r="W21" s="13">
        <f t="shared" si="14"/>
        <v>114.11179999999999</v>
      </c>
      <c r="X21" s="15">
        <v>100</v>
      </c>
      <c r="Y21" s="16">
        <f t="shared" si="15"/>
        <v>5.7920653254089416</v>
      </c>
      <c r="Z21" s="13">
        <f t="shared" si="16"/>
        <v>2.2867310830255945</v>
      </c>
      <c r="AA21" s="13"/>
      <c r="AB21" s="13"/>
      <c r="AC21" s="13"/>
      <c r="AD21" s="13">
        <v>0</v>
      </c>
      <c r="AE21" s="13">
        <f>VLOOKUP(A:A,[1]TDSheet!$A:$AF,32,0)</f>
        <v>120.3356</v>
      </c>
      <c r="AF21" s="13">
        <f>VLOOKUP(A:A,[1]TDSheet!$A:$AG,33,0)</f>
        <v>87.061599999999999</v>
      </c>
      <c r="AG21" s="13">
        <f>VLOOKUP(A:A,[1]TDSheet!$A:$W,23,0)</f>
        <v>98.328400000000002</v>
      </c>
      <c r="AH21" s="13">
        <f>VLOOKUP(A:A,[3]TDSheet!$A:$D,4,0)</f>
        <v>139.41</v>
      </c>
      <c r="AI21" s="13">
        <f>VLOOKUP(A:A,[1]TDSheet!$A:$AI,35,0)</f>
        <v>0</v>
      </c>
      <c r="AJ21" s="13">
        <f t="shared" si="17"/>
        <v>0</v>
      </c>
      <c r="AK21" s="13">
        <f t="shared" si="18"/>
        <v>80</v>
      </c>
      <c r="AL21" s="13">
        <f t="shared" si="19"/>
        <v>100</v>
      </c>
      <c r="AM21" s="13">
        <f t="shared" si="20"/>
        <v>100</v>
      </c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3049.7289999999998</v>
      </c>
      <c r="D22" s="8">
        <v>5193.3019999999997</v>
      </c>
      <c r="E22" s="8">
        <v>5869.0519999999997</v>
      </c>
      <c r="F22" s="8">
        <v>2233.1640000000002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5934.8069999999998</v>
      </c>
      <c r="K22" s="13">
        <f t="shared" si="13"/>
        <v>-65.755000000000109</v>
      </c>
      <c r="L22" s="13">
        <f>VLOOKUP(A:A,[1]TDSheet!$A:$O,15,0)</f>
        <v>300</v>
      </c>
      <c r="M22" s="13">
        <f>VLOOKUP(A:A,[1]TDSheet!$A:$X,24,0)</f>
        <v>1100</v>
      </c>
      <c r="N22" s="13"/>
      <c r="O22" s="13"/>
      <c r="P22" s="13"/>
      <c r="Q22" s="13"/>
      <c r="R22" s="13"/>
      <c r="S22" s="13"/>
      <c r="T22" s="13"/>
      <c r="U22" s="15">
        <v>1000</v>
      </c>
      <c r="V22" s="15">
        <v>1000</v>
      </c>
      <c r="W22" s="13">
        <f t="shared" si="14"/>
        <v>1173.8103999999998</v>
      </c>
      <c r="X22" s="15">
        <v>1500</v>
      </c>
      <c r="Y22" s="16">
        <f t="shared" si="15"/>
        <v>6.0769303117437037</v>
      </c>
      <c r="Z22" s="13">
        <f t="shared" si="16"/>
        <v>1.902491237085649</v>
      </c>
      <c r="AA22" s="13"/>
      <c r="AB22" s="13"/>
      <c r="AC22" s="13"/>
      <c r="AD22" s="13">
        <v>0</v>
      </c>
      <c r="AE22" s="13">
        <f>VLOOKUP(A:A,[1]TDSheet!$A:$AF,32,0)</f>
        <v>1130.874</v>
      </c>
      <c r="AF22" s="13">
        <f>VLOOKUP(A:A,[1]TDSheet!$A:$AG,33,0)</f>
        <v>783.96580000000006</v>
      </c>
      <c r="AG22" s="13">
        <f>VLOOKUP(A:A,[1]TDSheet!$A:$W,23,0)</f>
        <v>899.3972</v>
      </c>
      <c r="AH22" s="13">
        <f>VLOOKUP(A:A,[3]TDSheet!$A:$D,4,0)</f>
        <v>1695.76</v>
      </c>
      <c r="AI22" s="13" t="str">
        <f>VLOOKUP(A:A,[1]TDSheet!$A:$AI,35,0)</f>
        <v>майяб</v>
      </c>
      <c r="AJ22" s="13">
        <f t="shared" si="17"/>
        <v>0</v>
      </c>
      <c r="AK22" s="13">
        <f t="shared" si="18"/>
        <v>1000</v>
      </c>
      <c r="AL22" s="13">
        <f t="shared" si="19"/>
        <v>1000</v>
      </c>
      <c r="AM22" s="13">
        <f t="shared" si="20"/>
        <v>1500</v>
      </c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142.55799999999999</v>
      </c>
      <c r="D23" s="8">
        <v>597.19799999999998</v>
      </c>
      <c r="E23" s="8">
        <v>483.07</v>
      </c>
      <c r="F23" s="8">
        <v>230.471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481.70400000000001</v>
      </c>
      <c r="K23" s="13">
        <f t="shared" si="13"/>
        <v>1.3659999999999854</v>
      </c>
      <c r="L23" s="13">
        <f>VLOOKUP(A:A,[1]TDSheet!$A:$O,15,0)</f>
        <v>0</v>
      </c>
      <c r="M23" s="13">
        <f>VLOOKUP(A:A,[1]TDSheet!$A:$X,24,0)</f>
        <v>50</v>
      </c>
      <c r="N23" s="13"/>
      <c r="O23" s="13"/>
      <c r="P23" s="13"/>
      <c r="Q23" s="13"/>
      <c r="R23" s="13"/>
      <c r="S23" s="13"/>
      <c r="T23" s="13"/>
      <c r="U23" s="15">
        <v>80</v>
      </c>
      <c r="V23" s="15">
        <v>100</v>
      </c>
      <c r="W23" s="13">
        <f t="shared" si="14"/>
        <v>96.614000000000004</v>
      </c>
      <c r="X23" s="15">
        <v>100</v>
      </c>
      <c r="Y23" s="16">
        <f t="shared" si="15"/>
        <v>5.8011364812553046</v>
      </c>
      <c r="Z23" s="13">
        <f t="shared" si="16"/>
        <v>2.3854824352578299</v>
      </c>
      <c r="AA23" s="13"/>
      <c r="AB23" s="13"/>
      <c r="AC23" s="13"/>
      <c r="AD23" s="13">
        <v>0</v>
      </c>
      <c r="AE23" s="13">
        <f>VLOOKUP(A:A,[1]TDSheet!$A:$AF,32,0)</f>
        <v>77.552999999999997</v>
      </c>
      <c r="AF23" s="13">
        <f>VLOOKUP(A:A,[1]TDSheet!$A:$AG,33,0)</f>
        <v>79.462000000000003</v>
      </c>
      <c r="AG23" s="13">
        <f>VLOOKUP(A:A,[1]TDSheet!$A:$W,23,0)</f>
        <v>78.962000000000003</v>
      </c>
      <c r="AH23" s="13">
        <f>VLOOKUP(A:A,[3]TDSheet!$A:$D,4,0)</f>
        <v>169.55699999999999</v>
      </c>
      <c r="AI23" s="13">
        <f>VLOOKUP(A:A,[1]TDSheet!$A:$AI,35,0)</f>
        <v>0</v>
      </c>
      <c r="AJ23" s="13">
        <f t="shared" si="17"/>
        <v>0</v>
      </c>
      <c r="AK23" s="13">
        <f t="shared" si="18"/>
        <v>80</v>
      </c>
      <c r="AL23" s="13">
        <f t="shared" si="19"/>
        <v>100</v>
      </c>
      <c r="AM23" s="13">
        <f t="shared" si="20"/>
        <v>100</v>
      </c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992.17700000000002</v>
      </c>
      <c r="D24" s="8">
        <v>141.108</v>
      </c>
      <c r="E24" s="8">
        <v>1146.9770000000001</v>
      </c>
      <c r="F24" s="8">
        <v>-52.398000000000003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1252.5219999999999</v>
      </c>
      <c r="K24" s="13">
        <f t="shared" si="13"/>
        <v>-105.54499999999985</v>
      </c>
      <c r="L24" s="13">
        <f>VLOOKUP(A:A,[1]TDSheet!$A:$O,15,0)</f>
        <v>100</v>
      </c>
      <c r="M24" s="13">
        <f>VLOOKUP(A:A,[1]TDSheet!$A:$X,24,0)</f>
        <v>450</v>
      </c>
      <c r="N24" s="13"/>
      <c r="O24" s="13"/>
      <c r="P24" s="13"/>
      <c r="Q24" s="13"/>
      <c r="R24" s="13"/>
      <c r="S24" s="13"/>
      <c r="T24" s="13"/>
      <c r="U24" s="15">
        <v>300</v>
      </c>
      <c r="V24" s="15">
        <v>300</v>
      </c>
      <c r="W24" s="13">
        <f t="shared" si="14"/>
        <v>229.39540000000002</v>
      </c>
      <c r="X24" s="15">
        <v>300</v>
      </c>
      <c r="Y24" s="16">
        <f t="shared" si="15"/>
        <v>6.0925458836576487</v>
      </c>
      <c r="Z24" s="13">
        <f t="shared" si="16"/>
        <v>-0.22841783226690682</v>
      </c>
      <c r="AA24" s="13"/>
      <c r="AB24" s="13"/>
      <c r="AC24" s="13"/>
      <c r="AD24" s="13">
        <v>0</v>
      </c>
      <c r="AE24" s="13">
        <f>VLOOKUP(A:A,[1]TDSheet!$A:$AF,32,0)</f>
        <v>203.018</v>
      </c>
      <c r="AF24" s="13">
        <f>VLOOKUP(A:A,[1]TDSheet!$A:$AG,33,0)</f>
        <v>123.87260000000001</v>
      </c>
      <c r="AG24" s="13">
        <f>VLOOKUP(A:A,[1]TDSheet!$A:$W,23,0)</f>
        <v>165.87100000000001</v>
      </c>
      <c r="AH24" s="13">
        <f>VLOOKUP(A:A,[3]TDSheet!$A:$D,4,0)</f>
        <v>266.31099999999998</v>
      </c>
      <c r="AI24" s="13">
        <f>VLOOKUP(A:A,[1]TDSheet!$A:$AI,35,0)</f>
        <v>0</v>
      </c>
      <c r="AJ24" s="13">
        <f t="shared" si="17"/>
        <v>0</v>
      </c>
      <c r="AK24" s="13">
        <f t="shared" si="18"/>
        <v>300</v>
      </c>
      <c r="AL24" s="13">
        <f t="shared" si="19"/>
        <v>300</v>
      </c>
      <c r="AM24" s="13">
        <f t="shared" si="20"/>
        <v>300</v>
      </c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299.63200000000001</v>
      </c>
      <c r="D25" s="8">
        <v>661.20799999999997</v>
      </c>
      <c r="E25" s="8">
        <v>717.75300000000004</v>
      </c>
      <c r="F25" s="8">
        <v>208.678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725.63699999999994</v>
      </c>
      <c r="K25" s="13">
        <f t="shared" si="13"/>
        <v>-7.8839999999999009</v>
      </c>
      <c r="L25" s="13">
        <f>VLOOKUP(A:A,[1]TDSheet!$A:$O,15,0)</f>
        <v>50</v>
      </c>
      <c r="M25" s="13">
        <f>VLOOKUP(A:A,[1]TDSheet!$A:$X,24,0)</f>
        <v>180</v>
      </c>
      <c r="N25" s="13"/>
      <c r="O25" s="13"/>
      <c r="P25" s="13"/>
      <c r="Q25" s="13"/>
      <c r="R25" s="13"/>
      <c r="S25" s="13"/>
      <c r="T25" s="13"/>
      <c r="U25" s="15">
        <v>110</v>
      </c>
      <c r="V25" s="15">
        <v>120</v>
      </c>
      <c r="W25" s="13">
        <f t="shared" si="14"/>
        <v>143.5506</v>
      </c>
      <c r="X25" s="15">
        <v>150</v>
      </c>
      <c r="Y25" s="16">
        <f t="shared" si="15"/>
        <v>5.7030621954906495</v>
      </c>
      <c r="Z25" s="13">
        <f t="shared" si="16"/>
        <v>1.4536895004270272</v>
      </c>
      <c r="AA25" s="13"/>
      <c r="AB25" s="13"/>
      <c r="AC25" s="13"/>
      <c r="AD25" s="13">
        <v>0</v>
      </c>
      <c r="AE25" s="13">
        <f>VLOOKUP(A:A,[1]TDSheet!$A:$AF,32,0)</f>
        <v>121.9254</v>
      </c>
      <c r="AF25" s="13">
        <f>VLOOKUP(A:A,[1]TDSheet!$A:$AG,33,0)</f>
        <v>99.508600000000001</v>
      </c>
      <c r="AG25" s="13">
        <f>VLOOKUP(A:A,[1]TDSheet!$A:$W,23,0)</f>
        <v>118.724</v>
      </c>
      <c r="AH25" s="13">
        <f>VLOOKUP(A:A,[3]TDSheet!$A:$D,4,0)</f>
        <v>191.12700000000001</v>
      </c>
      <c r="AI25" s="13">
        <f>VLOOKUP(A:A,[1]TDSheet!$A:$AI,35,0)</f>
        <v>0</v>
      </c>
      <c r="AJ25" s="13">
        <f t="shared" si="17"/>
        <v>0</v>
      </c>
      <c r="AK25" s="13">
        <f t="shared" si="18"/>
        <v>110</v>
      </c>
      <c r="AL25" s="13">
        <f t="shared" si="19"/>
        <v>120</v>
      </c>
      <c r="AM25" s="13">
        <f t="shared" si="20"/>
        <v>150</v>
      </c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148.78899999999999</v>
      </c>
      <c r="D26" s="8">
        <v>110.48399999999999</v>
      </c>
      <c r="E26" s="8">
        <v>196.91900000000001</v>
      </c>
      <c r="F26" s="8">
        <v>59.731999999999999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272.71199999999999</v>
      </c>
      <c r="K26" s="13">
        <f t="shared" si="13"/>
        <v>-75.792999999999978</v>
      </c>
      <c r="L26" s="13">
        <f>VLOOKUP(A:A,[1]TDSheet!$A:$O,15,0)</f>
        <v>20</v>
      </c>
      <c r="M26" s="13">
        <f>VLOOKUP(A:A,[1]TDSheet!$A:$X,24,0)</f>
        <v>50</v>
      </c>
      <c r="N26" s="13"/>
      <c r="O26" s="13"/>
      <c r="P26" s="13"/>
      <c r="Q26" s="13"/>
      <c r="R26" s="13"/>
      <c r="S26" s="13"/>
      <c r="T26" s="13"/>
      <c r="U26" s="15">
        <v>30</v>
      </c>
      <c r="V26" s="15">
        <v>30</v>
      </c>
      <c r="W26" s="13">
        <f t="shared" si="14"/>
        <v>39.383800000000001</v>
      </c>
      <c r="X26" s="15">
        <v>40</v>
      </c>
      <c r="Y26" s="16">
        <f t="shared" si="15"/>
        <v>5.8331598271370462</v>
      </c>
      <c r="Z26" s="13">
        <f t="shared" si="16"/>
        <v>1.5166642121887679</v>
      </c>
      <c r="AA26" s="13"/>
      <c r="AB26" s="13"/>
      <c r="AC26" s="13"/>
      <c r="AD26" s="13">
        <v>0</v>
      </c>
      <c r="AE26" s="13">
        <f>VLOOKUP(A:A,[1]TDSheet!$A:$AF,32,0)</f>
        <v>41.4086</v>
      </c>
      <c r="AF26" s="13">
        <f>VLOOKUP(A:A,[1]TDSheet!$A:$AG,33,0)</f>
        <v>28.322600000000001</v>
      </c>
      <c r="AG26" s="13">
        <f>VLOOKUP(A:A,[1]TDSheet!$A:$W,23,0)</f>
        <v>32.559600000000003</v>
      </c>
      <c r="AH26" s="13">
        <f>VLOOKUP(A:A,[3]TDSheet!$A:$D,4,0)</f>
        <v>65.424000000000007</v>
      </c>
      <c r="AI26" s="13">
        <f>VLOOKUP(A:A,[1]TDSheet!$A:$AI,35,0)</f>
        <v>0</v>
      </c>
      <c r="AJ26" s="13">
        <f t="shared" si="17"/>
        <v>0</v>
      </c>
      <c r="AK26" s="13">
        <f t="shared" si="18"/>
        <v>30</v>
      </c>
      <c r="AL26" s="13">
        <f t="shared" si="19"/>
        <v>30</v>
      </c>
      <c r="AM26" s="13">
        <f t="shared" si="20"/>
        <v>40</v>
      </c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117.309</v>
      </c>
      <c r="D27" s="8">
        <v>182.39400000000001</v>
      </c>
      <c r="E27" s="8">
        <v>220.54</v>
      </c>
      <c r="F27" s="8">
        <v>75.625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267.28399999999999</v>
      </c>
      <c r="K27" s="13">
        <f t="shared" si="13"/>
        <v>-46.744</v>
      </c>
      <c r="L27" s="13">
        <f>VLOOKUP(A:A,[1]TDSheet!$A:$O,15,0)</f>
        <v>0</v>
      </c>
      <c r="M27" s="13">
        <f>VLOOKUP(A:A,[1]TDSheet!$A:$X,24,0)</f>
        <v>0</v>
      </c>
      <c r="N27" s="13"/>
      <c r="O27" s="13"/>
      <c r="P27" s="13"/>
      <c r="Q27" s="13"/>
      <c r="R27" s="13"/>
      <c r="S27" s="13"/>
      <c r="T27" s="13"/>
      <c r="U27" s="15">
        <v>60</v>
      </c>
      <c r="V27" s="15">
        <v>60</v>
      </c>
      <c r="W27" s="13">
        <f t="shared" si="14"/>
        <v>44.107999999999997</v>
      </c>
      <c r="X27" s="15">
        <v>60</v>
      </c>
      <c r="Y27" s="16">
        <f t="shared" si="15"/>
        <v>5.7954339348870958</v>
      </c>
      <c r="Z27" s="13">
        <f t="shared" si="16"/>
        <v>1.714541579758774</v>
      </c>
      <c r="AA27" s="13"/>
      <c r="AB27" s="13"/>
      <c r="AC27" s="13"/>
      <c r="AD27" s="13">
        <v>0</v>
      </c>
      <c r="AE27" s="13">
        <f>VLOOKUP(A:A,[1]TDSheet!$A:$AF,32,0)</f>
        <v>39.557000000000002</v>
      </c>
      <c r="AF27" s="13">
        <f>VLOOKUP(A:A,[1]TDSheet!$A:$AG,33,0)</f>
        <v>30.242399999999996</v>
      </c>
      <c r="AG27" s="13">
        <f>VLOOKUP(A:A,[1]TDSheet!$A:$W,23,0)</f>
        <v>28.206</v>
      </c>
      <c r="AH27" s="13">
        <f>VLOOKUP(A:A,[3]TDSheet!$A:$D,4,0)</f>
        <v>68.94</v>
      </c>
      <c r="AI27" s="13">
        <f>VLOOKUP(A:A,[1]TDSheet!$A:$AI,35,0)</f>
        <v>0</v>
      </c>
      <c r="AJ27" s="13">
        <f t="shared" si="17"/>
        <v>0</v>
      </c>
      <c r="AK27" s="13">
        <f t="shared" si="18"/>
        <v>60</v>
      </c>
      <c r="AL27" s="13">
        <f t="shared" si="19"/>
        <v>60</v>
      </c>
      <c r="AM27" s="13">
        <f t="shared" si="20"/>
        <v>60</v>
      </c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434.80700000000002</v>
      </c>
      <c r="D28" s="8">
        <v>435.77699999999999</v>
      </c>
      <c r="E28" s="8">
        <v>666.35</v>
      </c>
      <c r="F28" s="8">
        <v>188.46899999999999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680.15099999999995</v>
      </c>
      <c r="K28" s="13">
        <f t="shared" si="13"/>
        <v>-13.800999999999931</v>
      </c>
      <c r="L28" s="13">
        <f>VLOOKUP(A:A,[1]TDSheet!$A:$O,15,0)</f>
        <v>80</v>
      </c>
      <c r="M28" s="13">
        <f>VLOOKUP(A:A,[1]TDSheet!$A:$X,24,0)</f>
        <v>280</v>
      </c>
      <c r="N28" s="13"/>
      <c r="O28" s="13"/>
      <c r="P28" s="13"/>
      <c r="Q28" s="13"/>
      <c r="R28" s="13"/>
      <c r="S28" s="13"/>
      <c r="T28" s="13"/>
      <c r="U28" s="15">
        <v>50</v>
      </c>
      <c r="V28" s="15">
        <v>50</v>
      </c>
      <c r="W28" s="13">
        <f t="shared" si="14"/>
        <v>133.27000000000001</v>
      </c>
      <c r="X28" s="15">
        <v>120</v>
      </c>
      <c r="Y28" s="16">
        <f t="shared" si="15"/>
        <v>5.766256471824116</v>
      </c>
      <c r="Z28" s="13">
        <f t="shared" si="16"/>
        <v>1.4141892398889471</v>
      </c>
      <c r="AA28" s="13"/>
      <c r="AB28" s="13"/>
      <c r="AC28" s="13"/>
      <c r="AD28" s="13">
        <v>0</v>
      </c>
      <c r="AE28" s="13">
        <f>VLOOKUP(A:A,[1]TDSheet!$A:$AF,32,0)</f>
        <v>111.55940000000001</v>
      </c>
      <c r="AF28" s="13">
        <f>VLOOKUP(A:A,[1]TDSheet!$A:$AG,33,0)</f>
        <v>70.067599999999999</v>
      </c>
      <c r="AG28" s="13">
        <f>VLOOKUP(A:A,[1]TDSheet!$A:$W,23,0)</f>
        <v>119.14100000000001</v>
      </c>
      <c r="AH28" s="13">
        <f>VLOOKUP(A:A,[3]TDSheet!$A:$D,4,0)</f>
        <v>148.03100000000001</v>
      </c>
      <c r="AI28" s="13" t="str">
        <f>VLOOKUP(A:A,[1]TDSheet!$A:$AI,35,0)</f>
        <v>увел</v>
      </c>
      <c r="AJ28" s="13">
        <f t="shared" si="17"/>
        <v>0</v>
      </c>
      <c r="AK28" s="13">
        <f t="shared" si="18"/>
        <v>50</v>
      </c>
      <c r="AL28" s="13">
        <f t="shared" si="19"/>
        <v>50</v>
      </c>
      <c r="AM28" s="13">
        <f t="shared" si="20"/>
        <v>120</v>
      </c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104.73399999999999</v>
      </c>
      <c r="D29" s="8">
        <v>165.88800000000001</v>
      </c>
      <c r="E29" s="8">
        <v>192.10599999999999</v>
      </c>
      <c r="F29" s="8">
        <v>74.150999999999996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205.65199999999999</v>
      </c>
      <c r="K29" s="13">
        <f t="shared" si="13"/>
        <v>-13.545999999999992</v>
      </c>
      <c r="L29" s="13">
        <f>VLOOKUP(A:A,[1]TDSheet!$A:$O,15,0)</f>
        <v>20</v>
      </c>
      <c r="M29" s="13">
        <f>VLOOKUP(A:A,[1]TDSheet!$A:$X,24,0)</f>
        <v>80</v>
      </c>
      <c r="N29" s="13"/>
      <c r="O29" s="13"/>
      <c r="P29" s="13"/>
      <c r="Q29" s="13"/>
      <c r="R29" s="13"/>
      <c r="S29" s="13"/>
      <c r="T29" s="13"/>
      <c r="U29" s="15">
        <v>20</v>
      </c>
      <c r="V29" s="15"/>
      <c r="W29" s="13">
        <f t="shared" si="14"/>
        <v>38.421199999999999</v>
      </c>
      <c r="X29" s="15">
        <v>30</v>
      </c>
      <c r="Y29" s="16">
        <f t="shared" si="15"/>
        <v>5.8340447461297416</v>
      </c>
      <c r="Z29" s="13">
        <f t="shared" si="16"/>
        <v>1.9299501316981249</v>
      </c>
      <c r="AA29" s="13"/>
      <c r="AB29" s="13"/>
      <c r="AC29" s="13"/>
      <c r="AD29" s="13">
        <v>0</v>
      </c>
      <c r="AE29" s="13">
        <f>VLOOKUP(A:A,[1]TDSheet!$A:$AF,32,0)</f>
        <v>35.486000000000004</v>
      </c>
      <c r="AF29" s="13">
        <f>VLOOKUP(A:A,[1]TDSheet!$A:$AG,33,0)</f>
        <v>32.340199999999996</v>
      </c>
      <c r="AG29" s="13">
        <f>VLOOKUP(A:A,[1]TDSheet!$A:$W,23,0)</f>
        <v>36.742800000000003</v>
      </c>
      <c r="AH29" s="13">
        <f>VLOOKUP(A:A,[3]TDSheet!$A:$D,4,0)</f>
        <v>29.754000000000001</v>
      </c>
      <c r="AI29" s="13">
        <f>VLOOKUP(A:A,[1]TDSheet!$A:$AI,35,0)</f>
        <v>0</v>
      </c>
      <c r="AJ29" s="13">
        <f t="shared" si="17"/>
        <v>0</v>
      </c>
      <c r="AK29" s="13">
        <f t="shared" si="18"/>
        <v>20</v>
      </c>
      <c r="AL29" s="13">
        <f t="shared" si="19"/>
        <v>0</v>
      </c>
      <c r="AM29" s="13">
        <f t="shared" si="20"/>
        <v>30</v>
      </c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93.227999999999994</v>
      </c>
      <c r="D30" s="8">
        <v>41.88</v>
      </c>
      <c r="E30" s="8">
        <v>113.29600000000001</v>
      </c>
      <c r="F30" s="8">
        <v>13.02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174.64500000000001</v>
      </c>
      <c r="K30" s="13">
        <f t="shared" si="13"/>
        <v>-61.349000000000004</v>
      </c>
      <c r="L30" s="13">
        <f>VLOOKUP(A:A,[1]TDSheet!$A:$O,15,0)</f>
        <v>60</v>
      </c>
      <c r="M30" s="13">
        <f>VLOOKUP(A:A,[1]TDSheet!$A:$X,24,0)</f>
        <v>70</v>
      </c>
      <c r="N30" s="13"/>
      <c r="O30" s="13"/>
      <c r="P30" s="13"/>
      <c r="Q30" s="13"/>
      <c r="R30" s="13"/>
      <c r="S30" s="13"/>
      <c r="T30" s="13"/>
      <c r="U30" s="15">
        <v>30</v>
      </c>
      <c r="V30" s="15"/>
      <c r="W30" s="13">
        <f t="shared" si="14"/>
        <v>22.659200000000002</v>
      </c>
      <c r="X30" s="15">
        <v>30</v>
      </c>
      <c r="Y30" s="16">
        <f t="shared" si="15"/>
        <v>8.9597161417878812</v>
      </c>
      <c r="Z30" s="13">
        <f t="shared" si="16"/>
        <v>0.5746010450501341</v>
      </c>
      <c r="AA30" s="13"/>
      <c r="AB30" s="13"/>
      <c r="AC30" s="13"/>
      <c r="AD30" s="13">
        <v>0</v>
      </c>
      <c r="AE30" s="13">
        <f>VLOOKUP(A:A,[1]TDSheet!$A:$AF,32,0)</f>
        <v>28.4788</v>
      </c>
      <c r="AF30" s="13">
        <f>VLOOKUP(A:A,[1]TDSheet!$A:$AG,33,0)</f>
        <v>17.306999999999999</v>
      </c>
      <c r="AG30" s="13">
        <f>VLOOKUP(A:A,[1]TDSheet!$A:$W,23,0)</f>
        <v>29.814600000000002</v>
      </c>
      <c r="AH30" s="13">
        <f>VLOOKUP(A:A,[3]TDSheet!$A:$D,4,0)</f>
        <v>29.841999999999999</v>
      </c>
      <c r="AI30" s="13">
        <f>VLOOKUP(A:A,[1]TDSheet!$A:$AI,35,0)</f>
        <v>0</v>
      </c>
      <c r="AJ30" s="13">
        <f t="shared" si="17"/>
        <v>0</v>
      </c>
      <c r="AK30" s="13">
        <f t="shared" si="18"/>
        <v>30</v>
      </c>
      <c r="AL30" s="13">
        <f t="shared" si="19"/>
        <v>0</v>
      </c>
      <c r="AM30" s="13">
        <f t="shared" si="20"/>
        <v>30</v>
      </c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459.38600000000002</v>
      </c>
      <c r="D31" s="8">
        <v>1701.8330000000001</v>
      </c>
      <c r="E31" s="8">
        <v>1710.5139999999999</v>
      </c>
      <c r="F31" s="8">
        <v>390.67200000000003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1884.075</v>
      </c>
      <c r="K31" s="13">
        <f t="shared" si="13"/>
        <v>-173.56100000000015</v>
      </c>
      <c r="L31" s="13">
        <f>VLOOKUP(A:A,[1]TDSheet!$A:$O,15,0)</f>
        <v>150</v>
      </c>
      <c r="M31" s="13">
        <f>VLOOKUP(A:A,[1]TDSheet!$A:$X,24,0)</f>
        <v>450</v>
      </c>
      <c r="N31" s="13"/>
      <c r="O31" s="13"/>
      <c r="P31" s="13"/>
      <c r="Q31" s="13"/>
      <c r="R31" s="13"/>
      <c r="S31" s="13"/>
      <c r="T31" s="13"/>
      <c r="U31" s="15">
        <v>300</v>
      </c>
      <c r="V31" s="15">
        <v>300</v>
      </c>
      <c r="W31" s="13">
        <f t="shared" si="14"/>
        <v>342.1028</v>
      </c>
      <c r="X31" s="15">
        <v>350</v>
      </c>
      <c r="Y31" s="16">
        <f t="shared" si="15"/>
        <v>5.6727743824370922</v>
      </c>
      <c r="Z31" s="13">
        <f t="shared" si="16"/>
        <v>1.1419725298945229</v>
      </c>
      <c r="AA31" s="13"/>
      <c r="AB31" s="13"/>
      <c r="AC31" s="13"/>
      <c r="AD31" s="13">
        <v>0</v>
      </c>
      <c r="AE31" s="13">
        <f>VLOOKUP(A:A,[1]TDSheet!$A:$AF,32,0)</f>
        <v>244.63180000000003</v>
      </c>
      <c r="AF31" s="13">
        <f>VLOOKUP(A:A,[1]TDSheet!$A:$AG,33,0)</f>
        <v>213.4272</v>
      </c>
      <c r="AG31" s="13">
        <f>VLOOKUP(A:A,[1]TDSheet!$A:$W,23,0)</f>
        <v>267.05520000000001</v>
      </c>
      <c r="AH31" s="13">
        <f>VLOOKUP(A:A,[3]TDSheet!$A:$D,4,0)</f>
        <v>434.61</v>
      </c>
      <c r="AI31" s="13" t="str">
        <f>VLOOKUP(A:A,[1]TDSheet!$A:$AI,35,0)</f>
        <v>майяб</v>
      </c>
      <c r="AJ31" s="13">
        <f t="shared" si="17"/>
        <v>0</v>
      </c>
      <c r="AK31" s="13">
        <f t="shared" si="18"/>
        <v>300</v>
      </c>
      <c r="AL31" s="13">
        <f t="shared" si="19"/>
        <v>300</v>
      </c>
      <c r="AM31" s="13">
        <f t="shared" si="20"/>
        <v>350</v>
      </c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59.651000000000003</v>
      </c>
      <c r="D32" s="8">
        <v>96.382999999999996</v>
      </c>
      <c r="E32" s="8">
        <v>76.900999999999996</v>
      </c>
      <c r="F32" s="8">
        <v>77.590999999999994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79.400999999999996</v>
      </c>
      <c r="K32" s="13">
        <f t="shared" si="13"/>
        <v>-2.5</v>
      </c>
      <c r="L32" s="13">
        <f>VLOOKUP(A:A,[1]TDSheet!$A:$O,15,0)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5"/>
      <c r="V32" s="15"/>
      <c r="W32" s="13">
        <f t="shared" si="14"/>
        <v>15.380199999999999</v>
      </c>
      <c r="X32" s="15">
        <v>20</v>
      </c>
      <c r="Y32" s="16">
        <f t="shared" si="15"/>
        <v>6.3452360827557515</v>
      </c>
      <c r="Z32" s="13">
        <f t="shared" si="16"/>
        <v>5.0448628756453102</v>
      </c>
      <c r="AA32" s="13"/>
      <c r="AB32" s="13"/>
      <c r="AC32" s="13"/>
      <c r="AD32" s="13">
        <v>0</v>
      </c>
      <c r="AE32" s="13">
        <f>VLOOKUP(A:A,[1]TDSheet!$A:$AF,32,0)</f>
        <v>12.8934</v>
      </c>
      <c r="AF32" s="13">
        <f>VLOOKUP(A:A,[1]TDSheet!$A:$AG,33,0)</f>
        <v>12.8042</v>
      </c>
      <c r="AG32" s="13">
        <f>VLOOKUP(A:A,[1]TDSheet!$A:$W,23,0)</f>
        <v>14.2212</v>
      </c>
      <c r="AH32" s="13">
        <f>VLOOKUP(A:A,[3]TDSheet!$A:$D,4,0)</f>
        <v>20.945</v>
      </c>
      <c r="AI32" s="13" t="str">
        <f>VLOOKUP(A:A,[1]TDSheet!$A:$AI,35,0)</f>
        <v>склад</v>
      </c>
      <c r="AJ32" s="13">
        <f t="shared" si="17"/>
        <v>0</v>
      </c>
      <c r="AK32" s="13">
        <f t="shared" si="18"/>
        <v>0</v>
      </c>
      <c r="AL32" s="13">
        <f t="shared" si="19"/>
        <v>0</v>
      </c>
      <c r="AM32" s="13">
        <f t="shared" si="20"/>
        <v>20</v>
      </c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59.106000000000002</v>
      </c>
      <c r="D33" s="8">
        <v>222.38399999999999</v>
      </c>
      <c r="E33" s="8">
        <v>130.58699999999999</v>
      </c>
      <c r="F33" s="8">
        <v>147.60499999999999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134.001</v>
      </c>
      <c r="K33" s="13">
        <f t="shared" si="13"/>
        <v>-3.4140000000000157</v>
      </c>
      <c r="L33" s="13">
        <f>VLOOKUP(A:A,[1]TDSheet!$A:$O,15,0)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5"/>
      <c r="V33" s="15"/>
      <c r="W33" s="13">
        <f t="shared" si="14"/>
        <v>26.117399999999996</v>
      </c>
      <c r="X33" s="15"/>
      <c r="Y33" s="16">
        <f t="shared" si="15"/>
        <v>5.6515962538384379</v>
      </c>
      <c r="Z33" s="13">
        <f t="shared" si="16"/>
        <v>5.6515962538384379</v>
      </c>
      <c r="AA33" s="13"/>
      <c r="AB33" s="13"/>
      <c r="AC33" s="13"/>
      <c r="AD33" s="13">
        <v>0</v>
      </c>
      <c r="AE33" s="13">
        <f>VLOOKUP(A:A,[1]TDSheet!$A:$AF,32,0)</f>
        <v>27.756999999999998</v>
      </c>
      <c r="AF33" s="13">
        <f>VLOOKUP(A:A,[1]TDSheet!$A:$AG,33,0)</f>
        <v>28.387400000000003</v>
      </c>
      <c r="AG33" s="13">
        <f>VLOOKUP(A:A,[1]TDSheet!$A:$W,23,0)</f>
        <v>26.519400000000001</v>
      </c>
      <c r="AH33" s="13">
        <f>VLOOKUP(A:A,[3]TDSheet!$A:$D,4,0)</f>
        <v>44.040999999999997</v>
      </c>
      <c r="AI33" s="13">
        <f>VLOOKUP(A:A,[1]TDSheet!$A:$AI,35,0)</f>
        <v>0</v>
      </c>
      <c r="AJ33" s="13">
        <f t="shared" si="17"/>
        <v>0</v>
      </c>
      <c r="AK33" s="13">
        <f t="shared" si="18"/>
        <v>0</v>
      </c>
      <c r="AL33" s="13">
        <f t="shared" si="19"/>
        <v>0</v>
      </c>
      <c r="AM33" s="13">
        <f t="shared" si="20"/>
        <v>0</v>
      </c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35.274999999999999</v>
      </c>
      <c r="D34" s="8">
        <v>53.658000000000001</v>
      </c>
      <c r="E34" s="8">
        <v>64.418000000000006</v>
      </c>
      <c r="F34" s="8">
        <v>23.135000000000002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194.20500000000001</v>
      </c>
      <c r="K34" s="13">
        <f t="shared" si="13"/>
        <v>-129.78700000000001</v>
      </c>
      <c r="L34" s="13">
        <f>VLOOKUP(A:A,[1]TDSheet!$A:$O,15,0)</f>
        <v>30</v>
      </c>
      <c r="M34" s="13">
        <f>VLOOKUP(A:A,[1]TDSheet!$A:$X,24,0)</f>
        <v>20</v>
      </c>
      <c r="N34" s="13"/>
      <c r="O34" s="13"/>
      <c r="P34" s="13"/>
      <c r="Q34" s="13"/>
      <c r="R34" s="13"/>
      <c r="S34" s="13"/>
      <c r="T34" s="13"/>
      <c r="U34" s="15">
        <v>20</v>
      </c>
      <c r="V34" s="15">
        <v>20</v>
      </c>
      <c r="W34" s="13">
        <f t="shared" si="14"/>
        <v>12.883600000000001</v>
      </c>
      <c r="X34" s="15">
        <v>10</v>
      </c>
      <c r="Y34" s="16">
        <f t="shared" si="15"/>
        <v>9.5574994566736002</v>
      </c>
      <c r="Z34" s="13">
        <f t="shared" si="16"/>
        <v>1.7956937501940451</v>
      </c>
      <c r="AA34" s="13"/>
      <c r="AB34" s="13"/>
      <c r="AC34" s="13"/>
      <c r="AD34" s="13">
        <v>0</v>
      </c>
      <c r="AE34" s="13">
        <f>VLOOKUP(A:A,[1]TDSheet!$A:$AF,32,0)</f>
        <v>16.7682</v>
      </c>
      <c r="AF34" s="13">
        <f>VLOOKUP(A:A,[1]TDSheet!$A:$AG,33,0)</f>
        <v>19.377000000000002</v>
      </c>
      <c r="AG34" s="13">
        <f>VLOOKUP(A:A,[1]TDSheet!$A:$W,23,0)</f>
        <v>14.8256</v>
      </c>
      <c r="AH34" s="13">
        <f>VLOOKUP(A:A,[3]TDSheet!$A:$D,4,0)</f>
        <v>20.440000000000001</v>
      </c>
      <c r="AI34" s="13" t="str">
        <f>VLOOKUP(A:A,[1]TDSheet!$A:$AI,35,0)</f>
        <v>склад</v>
      </c>
      <c r="AJ34" s="13">
        <f t="shared" si="17"/>
        <v>0</v>
      </c>
      <c r="AK34" s="13">
        <f t="shared" si="18"/>
        <v>20</v>
      </c>
      <c r="AL34" s="13">
        <f t="shared" si="19"/>
        <v>20</v>
      </c>
      <c r="AM34" s="13">
        <f t="shared" si="20"/>
        <v>10</v>
      </c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27.991</v>
      </c>
      <c r="D35" s="8">
        <v>2.7290000000000001</v>
      </c>
      <c r="E35" s="8">
        <v>31.515999999999998</v>
      </c>
      <c r="F35" s="8">
        <v>-3.5249999999999999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48.042000000000002</v>
      </c>
      <c r="K35" s="13">
        <f t="shared" si="13"/>
        <v>-16.526000000000003</v>
      </c>
      <c r="L35" s="13">
        <f>VLOOKUP(A:A,[1]TDSheet!$A:$O,15,0)</f>
        <v>10</v>
      </c>
      <c r="M35" s="13">
        <f>VLOOKUP(A:A,[1]TDSheet!$A:$X,24,0)</f>
        <v>20</v>
      </c>
      <c r="N35" s="13"/>
      <c r="O35" s="13"/>
      <c r="P35" s="13"/>
      <c r="Q35" s="13"/>
      <c r="R35" s="13"/>
      <c r="S35" s="13"/>
      <c r="T35" s="13"/>
      <c r="U35" s="15">
        <v>10</v>
      </c>
      <c r="V35" s="15"/>
      <c r="W35" s="13">
        <f t="shared" si="14"/>
        <v>6.3031999999999995</v>
      </c>
      <c r="X35" s="15"/>
      <c r="Y35" s="16">
        <f t="shared" si="15"/>
        <v>5.7867432415281135</v>
      </c>
      <c r="Z35" s="13">
        <f t="shared" si="16"/>
        <v>-0.55923975123746672</v>
      </c>
      <c r="AA35" s="13"/>
      <c r="AB35" s="13"/>
      <c r="AC35" s="13"/>
      <c r="AD35" s="13">
        <v>0</v>
      </c>
      <c r="AE35" s="13">
        <f>VLOOKUP(A:A,[1]TDSheet!$A:$AF,32,0)</f>
        <v>5.0619999999999994</v>
      </c>
      <c r="AF35" s="13">
        <f>VLOOKUP(A:A,[1]TDSheet!$A:$AG,33,0)</f>
        <v>3.6271999999999998</v>
      </c>
      <c r="AG35" s="13">
        <f>VLOOKUP(A:A,[1]TDSheet!$A:$W,23,0)</f>
        <v>4.7050000000000001</v>
      </c>
      <c r="AH35" s="13">
        <f>VLOOKUP(A:A,[3]TDSheet!$A:$D,4,0)</f>
        <v>8.1539999999999999</v>
      </c>
      <c r="AI35" s="13" t="str">
        <f>VLOOKUP(A:A,[1]TDSheet!$A:$AI,35,0)</f>
        <v>склад</v>
      </c>
      <c r="AJ35" s="13">
        <f t="shared" si="17"/>
        <v>0</v>
      </c>
      <c r="AK35" s="13">
        <f t="shared" si="18"/>
        <v>10</v>
      </c>
      <c r="AL35" s="13">
        <f t="shared" si="19"/>
        <v>0</v>
      </c>
      <c r="AM35" s="13">
        <f t="shared" si="20"/>
        <v>0</v>
      </c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13.884</v>
      </c>
      <c r="D36" s="8">
        <v>23.2</v>
      </c>
      <c r="E36" s="8">
        <v>17.582999999999998</v>
      </c>
      <c r="F36" s="8">
        <v>18.573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25.901</v>
      </c>
      <c r="K36" s="13">
        <f t="shared" si="13"/>
        <v>-8.3180000000000014</v>
      </c>
      <c r="L36" s="13">
        <f>VLOOKUP(A:A,[1]TDSheet!$A:$O,15,0)</f>
        <v>0</v>
      </c>
      <c r="M36" s="13">
        <f>VLOOKUP(A:A,[1]TDSheet!$A:$X,24,0)</f>
        <v>10</v>
      </c>
      <c r="N36" s="13"/>
      <c r="O36" s="13"/>
      <c r="P36" s="13"/>
      <c r="Q36" s="13"/>
      <c r="R36" s="13"/>
      <c r="S36" s="13"/>
      <c r="T36" s="13"/>
      <c r="U36" s="15"/>
      <c r="V36" s="15"/>
      <c r="W36" s="13">
        <f t="shared" si="14"/>
        <v>3.5165999999999995</v>
      </c>
      <c r="X36" s="15"/>
      <c r="Y36" s="16">
        <f t="shared" si="15"/>
        <v>8.1251777284877456</v>
      </c>
      <c r="Z36" s="13">
        <f t="shared" si="16"/>
        <v>5.281521924586249</v>
      </c>
      <c r="AA36" s="13"/>
      <c r="AB36" s="13"/>
      <c r="AC36" s="13"/>
      <c r="AD36" s="13">
        <v>0</v>
      </c>
      <c r="AE36" s="13">
        <f>VLOOKUP(A:A,[1]TDSheet!$A:$AF,32,0)</f>
        <v>4.4184000000000001</v>
      </c>
      <c r="AF36" s="13">
        <f>VLOOKUP(A:A,[1]TDSheet!$A:$AG,33,0)</f>
        <v>3.6225999999999998</v>
      </c>
      <c r="AG36" s="13">
        <f>VLOOKUP(A:A,[1]TDSheet!$A:$W,23,0)</f>
        <v>3.8988</v>
      </c>
      <c r="AH36" s="13">
        <f>VLOOKUP(A:A,[3]TDSheet!$A:$D,4,0)</f>
        <v>2.0670000000000002</v>
      </c>
      <c r="AI36" s="13" t="str">
        <f>VLOOKUP(A:A,[1]TDSheet!$A:$AI,35,0)</f>
        <v>склад</v>
      </c>
      <c r="AJ36" s="13">
        <f t="shared" si="17"/>
        <v>0</v>
      </c>
      <c r="AK36" s="13">
        <f t="shared" si="18"/>
        <v>0</v>
      </c>
      <c r="AL36" s="13">
        <f t="shared" si="19"/>
        <v>0</v>
      </c>
      <c r="AM36" s="13">
        <f t="shared" si="20"/>
        <v>0</v>
      </c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29.984000000000002</v>
      </c>
      <c r="D37" s="8">
        <v>23.026</v>
      </c>
      <c r="E37" s="8">
        <v>24.873999999999999</v>
      </c>
      <c r="F37" s="8">
        <v>26.292000000000002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55.305</v>
      </c>
      <c r="K37" s="13">
        <f t="shared" si="13"/>
        <v>-30.431000000000001</v>
      </c>
      <c r="L37" s="13">
        <f>VLOOKUP(A:A,[1]TDSheet!$A:$O,15,0)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5"/>
      <c r="V37" s="15">
        <v>10</v>
      </c>
      <c r="W37" s="13">
        <f t="shared" si="14"/>
        <v>4.9748000000000001</v>
      </c>
      <c r="X37" s="15"/>
      <c r="Y37" s="16">
        <f t="shared" si="15"/>
        <v>7.2951676449304497</v>
      </c>
      <c r="Z37" s="13">
        <f t="shared" si="16"/>
        <v>5.2850365843853018</v>
      </c>
      <c r="AA37" s="13"/>
      <c r="AB37" s="13"/>
      <c r="AC37" s="13"/>
      <c r="AD37" s="13">
        <v>0</v>
      </c>
      <c r="AE37" s="13">
        <f>VLOOKUP(A:A,[1]TDSheet!$A:$AF,32,0)</f>
        <v>5.4802</v>
      </c>
      <c r="AF37" s="13">
        <f>VLOOKUP(A:A,[1]TDSheet!$A:$AG,33,0)</f>
        <v>6.0347999999999997</v>
      </c>
      <c r="AG37" s="13">
        <f>VLOOKUP(A:A,[1]TDSheet!$A:$W,23,0)</f>
        <v>4.5438000000000001</v>
      </c>
      <c r="AH37" s="13">
        <f>VLOOKUP(A:A,[3]TDSheet!$A:$D,4,0)</f>
        <v>6.4359999999999999</v>
      </c>
      <c r="AI37" s="13" t="str">
        <f>VLOOKUP(A:A,[1]TDSheet!$A:$AI,35,0)</f>
        <v>склад</v>
      </c>
      <c r="AJ37" s="13">
        <f t="shared" si="17"/>
        <v>0</v>
      </c>
      <c r="AK37" s="13">
        <f t="shared" si="18"/>
        <v>0</v>
      </c>
      <c r="AL37" s="13">
        <f t="shared" si="19"/>
        <v>10</v>
      </c>
      <c r="AM37" s="13">
        <f t="shared" si="20"/>
        <v>0</v>
      </c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910</v>
      </c>
      <c r="D38" s="8">
        <v>1236</v>
      </c>
      <c r="E38" s="8">
        <v>1494</v>
      </c>
      <c r="F38" s="17">
        <v>890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1509</v>
      </c>
      <c r="K38" s="13">
        <f t="shared" si="13"/>
        <v>-15</v>
      </c>
      <c r="L38" s="13">
        <f>VLOOKUP(A:A,[1]TDSheet!$A:$O,15,0)</f>
        <v>0</v>
      </c>
      <c r="M38" s="13">
        <f>VLOOKUP(A:A,[1]TDSheet!$A:$X,24,0)</f>
        <v>200</v>
      </c>
      <c r="N38" s="13"/>
      <c r="O38" s="13"/>
      <c r="P38" s="13"/>
      <c r="Q38" s="13"/>
      <c r="R38" s="13"/>
      <c r="S38" s="13"/>
      <c r="T38" s="13"/>
      <c r="U38" s="15">
        <v>150</v>
      </c>
      <c r="V38" s="15">
        <v>200</v>
      </c>
      <c r="W38" s="13">
        <f t="shared" si="14"/>
        <v>298.8</v>
      </c>
      <c r="X38" s="15">
        <v>300</v>
      </c>
      <c r="Y38" s="16">
        <f t="shared" si="15"/>
        <v>5.8232931726907626</v>
      </c>
      <c r="Z38" s="13">
        <f t="shared" si="16"/>
        <v>2.9785809906291831</v>
      </c>
      <c r="AA38" s="13"/>
      <c r="AB38" s="13"/>
      <c r="AC38" s="13"/>
      <c r="AD38" s="13">
        <v>0</v>
      </c>
      <c r="AE38" s="13">
        <f>VLOOKUP(A:A,[1]TDSheet!$A:$AF,32,0)</f>
        <v>321.39999999999998</v>
      </c>
      <c r="AF38" s="13">
        <f>VLOOKUP(A:A,[1]TDSheet!$A:$AG,33,0)</f>
        <v>254.8</v>
      </c>
      <c r="AG38" s="13">
        <f>VLOOKUP(A:A,[1]TDSheet!$A:$W,23,0)</f>
        <v>195.8</v>
      </c>
      <c r="AH38" s="13">
        <f>VLOOKUP(A:A,[3]TDSheet!$A:$D,4,0)</f>
        <v>509</v>
      </c>
      <c r="AI38" s="13" t="str">
        <f>VLOOKUP(A:A,[1]TDSheet!$A:$AI,35,0)</f>
        <v>майяб</v>
      </c>
      <c r="AJ38" s="13">
        <f t="shared" si="17"/>
        <v>0</v>
      </c>
      <c r="AK38" s="13">
        <f t="shared" si="18"/>
        <v>52.5</v>
      </c>
      <c r="AL38" s="13">
        <f t="shared" si="19"/>
        <v>70</v>
      </c>
      <c r="AM38" s="13">
        <f t="shared" si="20"/>
        <v>105</v>
      </c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1350</v>
      </c>
      <c r="D39" s="8">
        <v>3970</v>
      </c>
      <c r="E39" s="8">
        <v>4596</v>
      </c>
      <c r="F39" s="8">
        <v>573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4817</v>
      </c>
      <c r="K39" s="13">
        <f t="shared" si="13"/>
        <v>-221</v>
      </c>
      <c r="L39" s="13">
        <f>VLOOKUP(A:A,[1]TDSheet!$A:$O,15,0)</f>
        <v>600</v>
      </c>
      <c r="M39" s="13">
        <f>VLOOKUP(A:A,[1]TDSheet!$A:$X,24,0)</f>
        <v>1100</v>
      </c>
      <c r="N39" s="13"/>
      <c r="O39" s="13"/>
      <c r="P39" s="13"/>
      <c r="Q39" s="13"/>
      <c r="R39" s="13"/>
      <c r="S39" s="13"/>
      <c r="T39" s="13">
        <v>858</v>
      </c>
      <c r="U39" s="15">
        <v>700</v>
      </c>
      <c r="V39" s="15">
        <v>700</v>
      </c>
      <c r="W39" s="13">
        <f t="shared" si="14"/>
        <v>760.8</v>
      </c>
      <c r="X39" s="15">
        <v>700</v>
      </c>
      <c r="Y39" s="16">
        <f t="shared" si="15"/>
        <v>5.7478969505783386</v>
      </c>
      <c r="Z39" s="13">
        <f t="shared" si="16"/>
        <v>0.7531545741324922</v>
      </c>
      <c r="AA39" s="13"/>
      <c r="AB39" s="13"/>
      <c r="AC39" s="13"/>
      <c r="AD39" s="13">
        <f>VLOOKUP(A:A,[4]TDSheet!$A:$D,4,0)</f>
        <v>792</v>
      </c>
      <c r="AE39" s="13">
        <f>VLOOKUP(A:A,[1]TDSheet!$A:$AF,32,0)</f>
        <v>601</v>
      </c>
      <c r="AF39" s="13">
        <f>VLOOKUP(A:A,[1]TDSheet!$A:$AG,33,0)</f>
        <v>480.6</v>
      </c>
      <c r="AG39" s="13">
        <f>VLOOKUP(A:A,[1]TDSheet!$A:$W,23,0)</f>
        <v>607.4</v>
      </c>
      <c r="AH39" s="13">
        <f>VLOOKUP(A:A,[3]TDSheet!$A:$D,4,0)</f>
        <v>1040</v>
      </c>
      <c r="AI39" s="13">
        <f>VLOOKUP(A:A,[1]TDSheet!$A:$AI,35,0)</f>
        <v>0</v>
      </c>
      <c r="AJ39" s="13">
        <f t="shared" si="17"/>
        <v>343.20000000000005</v>
      </c>
      <c r="AK39" s="13">
        <f t="shared" si="18"/>
        <v>280</v>
      </c>
      <c r="AL39" s="13">
        <f t="shared" si="19"/>
        <v>280</v>
      </c>
      <c r="AM39" s="13">
        <f t="shared" si="20"/>
        <v>280</v>
      </c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1363</v>
      </c>
      <c r="D40" s="8">
        <v>6555</v>
      </c>
      <c r="E40" s="8">
        <v>6095</v>
      </c>
      <c r="F40" s="8">
        <v>1745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6176</v>
      </c>
      <c r="K40" s="13">
        <f t="shared" si="13"/>
        <v>-81</v>
      </c>
      <c r="L40" s="13">
        <f>VLOOKUP(A:A,[1]TDSheet!$A:$O,15,0)</f>
        <v>0</v>
      </c>
      <c r="M40" s="13">
        <f>VLOOKUP(A:A,[1]TDSheet!$A:$X,24,0)</f>
        <v>800</v>
      </c>
      <c r="N40" s="13"/>
      <c r="O40" s="13"/>
      <c r="P40" s="13"/>
      <c r="Q40" s="13"/>
      <c r="R40" s="13"/>
      <c r="S40" s="13"/>
      <c r="T40" s="13">
        <v>2020</v>
      </c>
      <c r="U40" s="15">
        <v>800</v>
      </c>
      <c r="V40" s="15">
        <v>800</v>
      </c>
      <c r="W40" s="13">
        <f t="shared" si="14"/>
        <v>783</v>
      </c>
      <c r="X40" s="15">
        <v>1000</v>
      </c>
      <c r="Y40" s="16">
        <f t="shared" si="15"/>
        <v>6.5708812260536398</v>
      </c>
      <c r="Z40" s="13">
        <f t="shared" si="16"/>
        <v>2.2286079182630907</v>
      </c>
      <c r="AA40" s="13"/>
      <c r="AB40" s="13"/>
      <c r="AC40" s="13"/>
      <c r="AD40" s="13">
        <f>VLOOKUP(A:A,[4]TDSheet!$A:$D,4,0)</f>
        <v>2180</v>
      </c>
      <c r="AE40" s="13">
        <f>VLOOKUP(A:A,[1]TDSheet!$A:$AF,32,0)</f>
        <v>534.4</v>
      </c>
      <c r="AF40" s="13">
        <f>VLOOKUP(A:A,[1]TDSheet!$A:$AG,33,0)</f>
        <v>542.6</v>
      </c>
      <c r="AG40" s="13">
        <f>VLOOKUP(A:A,[1]TDSheet!$A:$W,23,0)</f>
        <v>575.4</v>
      </c>
      <c r="AH40" s="13">
        <f>VLOOKUP(A:A,[3]TDSheet!$A:$D,4,0)</f>
        <v>1198</v>
      </c>
      <c r="AI40" s="13" t="str">
        <f>VLOOKUP(A:A,[1]TDSheet!$A:$AI,35,0)</f>
        <v>майяб</v>
      </c>
      <c r="AJ40" s="13">
        <f t="shared" si="17"/>
        <v>909</v>
      </c>
      <c r="AK40" s="13">
        <f t="shared" si="18"/>
        <v>360</v>
      </c>
      <c r="AL40" s="13">
        <f t="shared" si="19"/>
        <v>360</v>
      </c>
      <c r="AM40" s="13">
        <f t="shared" si="20"/>
        <v>450</v>
      </c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353.28199999999998</v>
      </c>
      <c r="D41" s="8">
        <v>367.16500000000002</v>
      </c>
      <c r="E41" s="8">
        <v>601.16700000000003</v>
      </c>
      <c r="F41" s="8">
        <v>94.183999999999997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597.274</v>
      </c>
      <c r="K41" s="13">
        <f t="shared" si="13"/>
        <v>3.8930000000000291</v>
      </c>
      <c r="L41" s="13">
        <f>VLOOKUP(A:A,[1]TDSheet!$A:$O,15,0)</f>
        <v>90</v>
      </c>
      <c r="M41" s="13">
        <f>VLOOKUP(A:A,[1]TDSheet!$A:$X,24,0)</f>
        <v>100</v>
      </c>
      <c r="N41" s="13"/>
      <c r="O41" s="13"/>
      <c r="P41" s="13"/>
      <c r="Q41" s="13"/>
      <c r="R41" s="13"/>
      <c r="S41" s="13"/>
      <c r="T41" s="13"/>
      <c r="U41" s="15">
        <v>120</v>
      </c>
      <c r="V41" s="15">
        <v>150</v>
      </c>
      <c r="W41" s="13">
        <f t="shared" si="14"/>
        <v>120.2334</v>
      </c>
      <c r="X41" s="15">
        <v>150</v>
      </c>
      <c r="Y41" s="16">
        <f t="shared" si="15"/>
        <v>5.8568085074530032</v>
      </c>
      <c r="Z41" s="13">
        <f t="shared" si="16"/>
        <v>0.78334306440639623</v>
      </c>
      <c r="AA41" s="13"/>
      <c r="AB41" s="13"/>
      <c r="AC41" s="13"/>
      <c r="AD41" s="13">
        <v>0</v>
      </c>
      <c r="AE41" s="13">
        <f>VLOOKUP(A:A,[1]TDSheet!$A:$AF,32,0)</f>
        <v>97.377399999999994</v>
      </c>
      <c r="AF41" s="13">
        <f>VLOOKUP(A:A,[1]TDSheet!$A:$AG,33,0)</f>
        <v>81.865600000000001</v>
      </c>
      <c r="AG41" s="13">
        <f>VLOOKUP(A:A,[1]TDSheet!$A:$W,23,0)</f>
        <v>89.097400000000007</v>
      </c>
      <c r="AH41" s="13">
        <f>VLOOKUP(A:A,[3]TDSheet!$A:$D,4,0)</f>
        <v>163.84700000000001</v>
      </c>
      <c r="AI41" s="13">
        <f>VLOOKUP(A:A,[1]TDSheet!$A:$AI,35,0)</f>
        <v>0</v>
      </c>
      <c r="AJ41" s="13">
        <f t="shared" si="17"/>
        <v>0</v>
      </c>
      <c r="AK41" s="13">
        <f t="shared" si="18"/>
        <v>120</v>
      </c>
      <c r="AL41" s="13">
        <f t="shared" si="19"/>
        <v>150</v>
      </c>
      <c r="AM41" s="13">
        <f t="shared" si="20"/>
        <v>150</v>
      </c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620</v>
      </c>
      <c r="D42" s="8">
        <v>1562</v>
      </c>
      <c r="E42" s="8">
        <v>759</v>
      </c>
      <c r="F42" s="8">
        <v>1355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831</v>
      </c>
      <c r="K42" s="13">
        <f t="shared" si="13"/>
        <v>-72</v>
      </c>
      <c r="L42" s="13">
        <f>VLOOKUP(A:A,[1]TDSheet!$A:$O,15,0)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5"/>
      <c r="V42" s="15"/>
      <c r="W42" s="13">
        <f t="shared" si="14"/>
        <v>151.80000000000001</v>
      </c>
      <c r="X42" s="15"/>
      <c r="Y42" s="16">
        <f t="shared" si="15"/>
        <v>8.9262187088274043</v>
      </c>
      <c r="Z42" s="13">
        <f t="shared" si="16"/>
        <v>8.9262187088274043</v>
      </c>
      <c r="AA42" s="13"/>
      <c r="AB42" s="13"/>
      <c r="AC42" s="13"/>
      <c r="AD42" s="13">
        <v>0</v>
      </c>
      <c r="AE42" s="13">
        <f>VLOOKUP(A:A,[1]TDSheet!$A:$AF,32,0)</f>
        <v>104.4</v>
      </c>
      <c r="AF42" s="13">
        <f>VLOOKUP(A:A,[1]TDSheet!$A:$AG,33,0)</f>
        <v>123</v>
      </c>
      <c r="AG42" s="13">
        <f>VLOOKUP(A:A,[1]TDSheet!$A:$W,23,0)</f>
        <v>117.8</v>
      </c>
      <c r="AH42" s="13">
        <f>VLOOKUP(A:A,[3]TDSheet!$A:$D,4,0)</f>
        <v>179</v>
      </c>
      <c r="AI42" s="13">
        <f>VLOOKUP(A:A,[1]TDSheet!$A:$AI,35,0)</f>
        <v>0</v>
      </c>
      <c r="AJ42" s="13">
        <f t="shared" si="17"/>
        <v>0</v>
      </c>
      <c r="AK42" s="13">
        <f t="shared" si="18"/>
        <v>0</v>
      </c>
      <c r="AL42" s="13">
        <f t="shared" si="19"/>
        <v>0</v>
      </c>
      <c r="AM42" s="13">
        <f t="shared" si="20"/>
        <v>0</v>
      </c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887</v>
      </c>
      <c r="D43" s="8">
        <v>914</v>
      </c>
      <c r="E43" s="8">
        <v>1294</v>
      </c>
      <c r="F43" s="8">
        <v>470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1797</v>
      </c>
      <c r="K43" s="13">
        <f t="shared" si="13"/>
        <v>-503</v>
      </c>
      <c r="L43" s="13">
        <f>VLOOKUP(A:A,[1]TDSheet!$A:$O,15,0)</f>
        <v>200</v>
      </c>
      <c r="M43" s="13">
        <f>VLOOKUP(A:A,[1]TDSheet!$A:$X,24,0)</f>
        <v>450</v>
      </c>
      <c r="N43" s="13"/>
      <c r="O43" s="13"/>
      <c r="P43" s="13"/>
      <c r="Q43" s="13"/>
      <c r="R43" s="13"/>
      <c r="S43" s="13"/>
      <c r="T43" s="13"/>
      <c r="U43" s="15">
        <v>150</v>
      </c>
      <c r="V43" s="15">
        <v>200</v>
      </c>
      <c r="W43" s="13">
        <f t="shared" si="14"/>
        <v>258.8</v>
      </c>
      <c r="X43" s="15">
        <v>200</v>
      </c>
      <c r="Y43" s="16">
        <f t="shared" si="15"/>
        <v>6.4528593508500771</v>
      </c>
      <c r="Z43" s="13">
        <f t="shared" si="16"/>
        <v>1.8160741885625966</v>
      </c>
      <c r="AA43" s="13"/>
      <c r="AB43" s="13"/>
      <c r="AC43" s="13"/>
      <c r="AD43" s="13">
        <v>0</v>
      </c>
      <c r="AE43" s="13">
        <f>VLOOKUP(A:A,[1]TDSheet!$A:$AF,32,0)</f>
        <v>173.4</v>
      </c>
      <c r="AF43" s="13">
        <f>VLOOKUP(A:A,[1]TDSheet!$A:$AG,33,0)</f>
        <v>132.6</v>
      </c>
      <c r="AG43" s="13">
        <f>VLOOKUP(A:A,[1]TDSheet!$A:$W,23,0)</f>
        <v>246.2</v>
      </c>
      <c r="AH43" s="13">
        <f>VLOOKUP(A:A,[3]TDSheet!$A:$D,4,0)</f>
        <v>256</v>
      </c>
      <c r="AI43" s="13" t="str">
        <f>VLOOKUP(A:A,[1]TDSheet!$A:$AI,35,0)</f>
        <v>склад</v>
      </c>
      <c r="AJ43" s="13">
        <f t="shared" si="17"/>
        <v>0</v>
      </c>
      <c r="AK43" s="13">
        <f t="shared" si="18"/>
        <v>52.5</v>
      </c>
      <c r="AL43" s="13">
        <f t="shared" si="19"/>
        <v>70</v>
      </c>
      <c r="AM43" s="13">
        <f t="shared" si="20"/>
        <v>70</v>
      </c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244.578</v>
      </c>
      <c r="D44" s="8">
        <v>120.55</v>
      </c>
      <c r="E44" s="8">
        <v>329.13799999999998</v>
      </c>
      <c r="F44" s="8">
        <v>30.85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344.16399999999999</v>
      </c>
      <c r="K44" s="13">
        <f t="shared" si="13"/>
        <v>-15.02600000000001</v>
      </c>
      <c r="L44" s="13">
        <f>VLOOKUP(A:A,[1]TDSheet!$A:$O,15,0)</f>
        <v>30</v>
      </c>
      <c r="M44" s="13">
        <f>VLOOKUP(A:A,[1]TDSheet!$A:$X,24,0)</f>
        <v>120</v>
      </c>
      <c r="N44" s="13"/>
      <c r="O44" s="13"/>
      <c r="P44" s="13"/>
      <c r="Q44" s="13"/>
      <c r="R44" s="13"/>
      <c r="S44" s="13"/>
      <c r="T44" s="13"/>
      <c r="U44" s="15">
        <v>60</v>
      </c>
      <c r="V44" s="15">
        <v>70</v>
      </c>
      <c r="W44" s="13">
        <f t="shared" si="14"/>
        <v>65.82759999999999</v>
      </c>
      <c r="X44" s="15">
        <v>70</v>
      </c>
      <c r="Y44" s="16">
        <f t="shared" si="15"/>
        <v>5.7855671481263187</v>
      </c>
      <c r="Z44" s="13">
        <f t="shared" si="16"/>
        <v>0.46864840887408937</v>
      </c>
      <c r="AA44" s="13"/>
      <c r="AB44" s="13"/>
      <c r="AC44" s="13"/>
      <c r="AD44" s="13">
        <v>0</v>
      </c>
      <c r="AE44" s="13">
        <f>VLOOKUP(A:A,[1]TDSheet!$A:$AF,32,0)</f>
        <v>62.302599999999998</v>
      </c>
      <c r="AF44" s="13">
        <f>VLOOKUP(A:A,[1]TDSheet!$A:$AG,33,0)</f>
        <v>39.347999999999999</v>
      </c>
      <c r="AG44" s="13">
        <f>VLOOKUP(A:A,[1]TDSheet!$A:$W,23,0)</f>
        <v>51.221799999999995</v>
      </c>
      <c r="AH44" s="13">
        <f>VLOOKUP(A:A,[3]TDSheet!$A:$D,4,0)</f>
        <v>67.718999999999994</v>
      </c>
      <c r="AI44" s="13" t="str">
        <f>VLOOKUP(A:A,[1]TDSheet!$A:$AI,35,0)</f>
        <v>увел</v>
      </c>
      <c r="AJ44" s="13">
        <f t="shared" si="17"/>
        <v>0</v>
      </c>
      <c r="AK44" s="13">
        <f t="shared" si="18"/>
        <v>60</v>
      </c>
      <c r="AL44" s="13">
        <f t="shared" si="19"/>
        <v>70</v>
      </c>
      <c r="AM44" s="13">
        <f t="shared" si="20"/>
        <v>70</v>
      </c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408</v>
      </c>
      <c r="D45" s="8">
        <v>1205</v>
      </c>
      <c r="E45" s="8">
        <v>1478</v>
      </c>
      <c r="F45" s="8">
        <v>98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2052</v>
      </c>
      <c r="K45" s="13">
        <f t="shared" si="13"/>
        <v>-574</v>
      </c>
      <c r="L45" s="13">
        <f>VLOOKUP(A:A,[1]TDSheet!$A:$O,15,0)</f>
        <v>200</v>
      </c>
      <c r="M45" s="13">
        <f>VLOOKUP(A:A,[1]TDSheet!$A:$X,24,0)</f>
        <v>400</v>
      </c>
      <c r="N45" s="13"/>
      <c r="O45" s="13"/>
      <c r="P45" s="13"/>
      <c r="Q45" s="13"/>
      <c r="R45" s="13"/>
      <c r="S45" s="13"/>
      <c r="T45" s="13"/>
      <c r="U45" s="15">
        <v>300</v>
      </c>
      <c r="V45" s="15">
        <v>300</v>
      </c>
      <c r="W45" s="13">
        <f t="shared" si="14"/>
        <v>295.60000000000002</v>
      </c>
      <c r="X45" s="15">
        <v>300</v>
      </c>
      <c r="Y45" s="16">
        <f t="shared" si="15"/>
        <v>5.4059539918809199</v>
      </c>
      <c r="Z45" s="13">
        <f t="shared" si="16"/>
        <v>0.3315290933694181</v>
      </c>
      <c r="AA45" s="13"/>
      <c r="AB45" s="13"/>
      <c r="AC45" s="13"/>
      <c r="AD45" s="13">
        <v>0</v>
      </c>
      <c r="AE45" s="13">
        <f>VLOOKUP(A:A,[1]TDSheet!$A:$AF,32,0)</f>
        <v>199</v>
      </c>
      <c r="AF45" s="13">
        <f>VLOOKUP(A:A,[1]TDSheet!$A:$AG,33,0)</f>
        <v>180.6</v>
      </c>
      <c r="AG45" s="13">
        <f>VLOOKUP(A:A,[1]TDSheet!$A:$W,23,0)</f>
        <v>215.2</v>
      </c>
      <c r="AH45" s="13">
        <f>VLOOKUP(A:A,[3]TDSheet!$A:$D,4,0)</f>
        <v>196</v>
      </c>
      <c r="AI45" s="13">
        <f>VLOOKUP(A:A,[1]TDSheet!$A:$AI,35,0)</f>
        <v>0</v>
      </c>
      <c r="AJ45" s="13">
        <f t="shared" si="17"/>
        <v>0</v>
      </c>
      <c r="AK45" s="13">
        <f t="shared" si="18"/>
        <v>120</v>
      </c>
      <c r="AL45" s="13">
        <f t="shared" si="19"/>
        <v>120</v>
      </c>
      <c r="AM45" s="13">
        <f t="shared" si="20"/>
        <v>120</v>
      </c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819</v>
      </c>
      <c r="D46" s="8">
        <v>2676</v>
      </c>
      <c r="E46" s="8">
        <v>3009</v>
      </c>
      <c r="F46" s="8">
        <v>440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3305</v>
      </c>
      <c r="K46" s="13">
        <f t="shared" si="13"/>
        <v>-296</v>
      </c>
      <c r="L46" s="13">
        <f>VLOOKUP(A:A,[1]TDSheet!$A:$O,15,0)</f>
        <v>300</v>
      </c>
      <c r="M46" s="13">
        <f>VLOOKUP(A:A,[1]TDSheet!$A:$X,24,0)</f>
        <v>700</v>
      </c>
      <c r="N46" s="13"/>
      <c r="O46" s="13"/>
      <c r="P46" s="13"/>
      <c r="Q46" s="13"/>
      <c r="R46" s="13"/>
      <c r="S46" s="13"/>
      <c r="T46" s="13"/>
      <c r="U46" s="15">
        <v>600</v>
      </c>
      <c r="V46" s="15">
        <v>700</v>
      </c>
      <c r="W46" s="13">
        <f t="shared" si="14"/>
        <v>601.79999999999995</v>
      </c>
      <c r="X46" s="15">
        <v>700</v>
      </c>
      <c r="Y46" s="16">
        <f t="shared" si="15"/>
        <v>5.7161847789963449</v>
      </c>
      <c r="Z46" s="13">
        <f t="shared" si="16"/>
        <v>0.7311399135925557</v>
      </c>
      <c r="AA46" s="13"/>
      <c r="AB46" s="13"/>
      <c r="AC46" s="13"/>
      <c r="AD46" s="13">
        <v>0</v>
      </c>
      <c r="AE46" s="13">
        <f>VLOOKUP(A:A,[1]TDSheet!$A:$AF,32,0)</f>
        <v>441.8</v>
      </c>
      <c r="AF46" s="13">
        <f>VLOOKUP(A:A,[1]TDSheet!$A:$AG,33,0)</f>
        <v>364</v>
      </c>
      <c r="AG46" s="13">
        <f>VLOOKUP(A:A,[1]TDSheet!$A:$W,23,0)</f>
        <v>463.2</v>
      </c>
      <c r="AH46" s="13">
        <f>VLOOKUP(A:A,[3]TDSheet!$A:$D,4,0)</f>
        <v>725</v>
      </c>
      <c r="AI46" s="13">
        <f>VLOOKUP(A:A,[1]TDSheet!$A:$AI,35,0)</f>
        <v>0</v>
      </c>
      <c r="AJ46" s="13">
        <f t="shared" si="17"/>
        <v>0</v>
      </c>
      <c r="AK46" s="13">
        <f t="shared" si="18"/>
        <v>240</v>
      </c>
      <c r="AL46" s="13">
        <f t="shared" si="19"/>
        <v>280</v>
      </c>
      <c r="AM46" s="13">
        <f t="shared" si="20"/>
        <v>280</v>
      </c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51.552999999999997</v>
      </c>
      <c r="D47" s="8">
        <v>176.304</v>
      </c>
      <c r="E47" s="8">
        <v>154.30099999999999</v>
      </c>
      <c r="F47" s="8">
        <v>70.656000000000006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158.702</v>
      </c>
      <c r="K47" s="13">
        <f t="shared" si="13"/>
        <v>-4.4010000000000105</v>
      </c>
      <c r="L47" s="13">
        <f>VLOOKUP(A:A,[1]TDSheet!$A:$O,15,0)</f>
        <v>0</v>
      </c>
      <c r="M47" s="13">
        <f>VLOOKUP(A:A,[1]TDSheet!$A:$X,24,0)</f>
        <v>70</v>
      </c>
      <c r="N47" s="13"/>
      <c r="O47" s="13"/>
      <c r="P47" s="13"/>
      <c r="Q47" s="13"/>
      <c r="R47" s="13"/>
      <c r="S47" s="13"/>
      <c r="T47" s="13"/>
      <c r="U47" s="15">
        <v>20</v>
      </c>
      <c r="V47" s="15"/>
      <c r="W47" s="13">
        <f t="shared" si="14"/>
        <v>30.860199999999999</v>
      </c>
      <c r="X47" s="15">
        <v>20</v>
      </c>
      <c r="Y47" s="16">
        <f t="shared" si="15"/>
        <v>5.8540126117134692</v>
      </c>
      <c r="Z47" s="13">
        <f t="shared" si="16"/>
        <v>2.2895509426380909</v>
      </c>
      <c r="AA47" s="13"/>
      <c r="AB47" s="13"/>
      <c r="AC47" s="13"/>
      <c r="AD47" s="13">
        <v>0</v>
      </c>
      <c r="AE47" s="13">
        <f>VLOOKUP(A:A,[1]TDSheet!$A:$AF,32,0)</f>
        <v>22.880199999999999</v>
      </c>
      <c r="AF47" s="13">
        <f>VLOOKUP(A:A,[1]TDSheet!$A:$AG,33,0)</f>
        <v>21.1188</v>
      </c>
      <c r="AG47" s="13">
        <f>VLOOKUP(A:A,[1]TDSheet!$A:$W,23,0)</f>
        <v>29.894600000000004</v>
      </c>
      <c r="AH47" s="13">
        <f>VLOOKUP(A:A,[3]TDSheet!$A:$D,4,0)</f>
        <v>25.666</v>
      </c>
      <c r="AI47" s="13" t="str">
        <f>VLOOKUP(A:A,[1]TDSheet!$A:$AI,35,0)</f>
        <v>склад</v>
      </c>
      <c r="AJ47" s="13">
        <f t="shared" si="17"/>
        <v>0</v>
      </c>
      <c r="AK47" s="13">
        <f t="shared" si="18"/>
        <v>20</v>
      </c>
      <c r="AL47" s="13">
        <f t="shared" si="19"/>
        <v>0</v>
      </c>
      <c r="AM47" s="13">
        <f t="shared" si="20"/>
        <v>20</v>
      </c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108.729</v>
      </c>
      <c r="D48" s="8">
        <v>723.74199999999996</v>
      </c>
      <c r="E48" s="8">
        <v>431.613</v>
      </c>
      <c r="F48" s="8">
        <v>382.74400000000003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468.154</v>
      </c>
      <c r="K48" s="13">
        <f t="shared" si="13"/>
        <v>-36.540999999999997</v>
      </c>
      <c r="L48" s="13">
        <f>VLOOKUP(A:A,[1]TDSheet!$A:$O,15,0)</f>
        <v>0</v>
      </c>
      <c r="M48" s="13">
        <f>VLOOKUP(A:A,[1]TDSheet!$A:$X,24,0)</f>
        <v>120</v>
      </c>
      <c r="N48" s="13"/>
      <c r="O48" s="13"/>
      <c r="P48" s="13"/>
      <c r="Q48" s="13"/>
      <c r="R48" s="13"/>
      <c r="S48" s="13"/>
      <c r="T48" s="13"/>
      <c r="U48" s="15"/>
      <c r="V48" s="15"/>
      <c r="W48" s="13">
        <f t="shared" si="14"/>
        <v>86.322599999999994</v>
      </c>
      <c r="X48" s="15">
        <v>80</v>
      </c>
      <c r="Y48" s="16">
        <f t="shared" si="15"/>
        <v>6.7507697868229188</v>
      </c>
      <c r="Z48" s="13">
        <f t="shared" si="16"/>
        <v>4.4338794243917592</v>
      </c>
      <c r="AA48" s="13"/>
      <c r="AB48" s="13"/>
      <c r="AC48" s="13"/>
      <c r="AD48" s="13">
        <v>0</v>
      </c>
      <c r="AE48" s="13">
        <f>VLOOKUP(A:A,[1]TDSheet!$A:$AF,32,0)</f>
        <v>75.3078</v>
      </c>
      <c r="AF48" s="13">
        <f>VLOOKUP(A:A,[1]TDSheet!$A:$AG,33,0)</f>
        <v>72.214200000000005</v>
      </c>
      <c r="AG48" s="13">
        <f>VLOOKUP(A:A,[1]TDSheet!$A:$W,23,0)</f>
        <v>95.174199999999999</v>
      </c>
      <c r="AH48" s="13">
        <f>VLOOKUP(A:A,[3]TDSheet!$A:$D,4,0)</f>
        <v>92.188999999999993</v>
      </c>
      <c r="AI48" s="13">
        <f>VLOOKUP(A:A,[1]TDSheet!$A:$AI,35,0)</f>
        <v>0</v>
      </c>
      <c r="AJ48" s="13">
        <f t="shared" si="17"/>
        <v>0</v>
      </c>
      <c r="AK48" s="13">
        <f t="shared" si="18"/>
        <v>0</v>
      </c>
      <c r="AL48" s="13">
        <f t="shared" si="19"/>
        <v>0</v>
      </c>
      <c r="AM48" s="13">
        <f t="shared" si="20"/>
        <v>80</v>
      </c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760</v>
      </c>
      <c r="D49" s="8">
        <v>1177</v>
      </c>
      <c r="E49" s="8">
        <v>1552</v>
      </c>
      <c r="F49" s="8">
        <v>331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1691</v>
      </c>
      <c r="K49" s="13">
        <f t="shared" si="13"/>
        <v>-139</v>
      </c>
      <c r="L49" s="13">
        <f>VLOOKUP(A:A,[1]TDSheet!$A:$O,15,0)</f>
        <v>300</v>
      </c>
      <c r="M49" s="13">
        <f>VLOOKUP(A:A,[1]TDSheet!$A:$X,24,0)</f>
        <v>550</v>
      </c>
      <c r="N49" s="13"/>
      <c r="O49" s="13"/>
      <c r="P49" s="13"/>
      <c r="Q49" s="13"/>
      <c r="R49" s="13"/>
      <c r="S49" s="13"/>
      <c r="T49" s="13"/>
      <c r="U49" s="15">
        <v>200</v>
      </c>
      <c r="V49" s="15">
        <v>200</v>
      </c>
      <c r="W49" s="13">
        <f t="shared" si="14"/>
        <v>310.39999999999998</v>
      </c>
      <c r="X49" s="15">
        <v>300</v>
      </c>
      <c r="Y49" s="16">
        <f t="shared" si="15"/>
        <v>6.0599226804123711</v>
      </c>
      <c r="Z49" s="13">
        <f t="shared" si="16"/>
        <v>1.0663659793814433</v>
      </c>
      <c r="AA49" s="13"/>
      <c r="AB49" s="13"/>
      <c r="AC49" s="13"/>
      <c r="AD49" s="13">
        <v>0</v>
      </c>
      <c r="AE49" s="13">
        <f>VLOOKUP(A:A,[1]TDSheet!$A:$AF,32,0)</f>
        <v>273.8</v>
      </c>
      <c r="AF49" s="13">
        <f>VLOOKUP(A:A,[1]TDSheet!$A:$AG,33,0)</f>
        <v>228.2</v>
      </c>
      <c r="AG49" s="13">
        <f>VLOOKUP(A:A,[1]TDSheet!$A:$W,23,0)</f>
        <v>274.39999999999998</v>
      </c>
      <c r="AH49" s="13">
        <f>VLOOKUP(A:A,[3]TDSheet!$A:$D,4,0)</f>
        <v>360</v>
      </c>
      <c r="AI49" s="13">
        <f>VLOOKUP(A:A,[1]TDSheet!$A:$AI,35,0)</f>
        <v>0</v>
      </c>
      <c r="AJ49" s="13">
        <f t="shared" si="17"/>
        <v>0</v>
      </c>
      <c r="AK49" s="13">
        <f t="shared" si="18"/>
        <v>70</v>
      </c>
      <c r="AL49" s="13">
        <f t="shared" si="19"/>
        <v>70</v>
      </c>
      <c r="AM49" s="13">
        <f t="shared" si="20"/>
        <v>105</v>
      </c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1270</v>
      </c>
      <c r="D50" s="8">
        <v>8352</v>
      </c>
      <c r="E50" s="17">
        <v>2504</v>
      </c>
      <c r="F50" s="17">
        <v>417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2565</v>
      </c>
      <c r="K50" s="13">
        <f t="shared" si="13"/>
        <v>-61</v>
      </c>
      <c r="L50" s="13">
        <f>VLOOKUP(A:A,[1]TDSheet!$A:$O,15,0)</f>
        <v>300</v>
      </c>
      <c r="M50" s="13">
        <f>VLOOKUP(A:A,[1]TDSheet!$A:$X,24,0)</f>
        <v>850</v>
      </c>
      <c r="N50" s="13"/>
      <c r="O50" s="13"/>
      <c r="P50" s="13"/>
      <c r="Q50" s="13"/>
      <c r="R50" s="13"/>
      <c r="S50" s="13"/>
      <c r="T50" s="13"/>
      <c r="U50" s="15">
        <v>300</v>
      </c>
      <c r="V50" s="15">
        <v>400</v>
      </c>
      <c r="W50" s="13">
        <f t="shared" si="14"/>
        <v>500.8</v>
      </c>
      <c r="X50" s="15">
        <v>700</v>
      </c>
      <c r="Y50" s="16">
        <f t="shared" si="15"/>
        <v>5.9245207667731625</v>
      </c>
      <c r="Z50" s="13">
        <f t="shared" si="16"/>
        <v>0.832667731629393</v>
      </c>
      <c r="AA50" s="13"/>
      <c r="AB50" s="13"/>
      <c r="AC50" s="13"/>
      <c r="AD50" s="13">
        <v>0</v>
      </c>
      <c r="AE50" s="13">
        <f>VLOOKUP(A:A,[1]TDSheet!$A:$AF,32,0)</f>
        <v>414.6</v>
      </c>
      <c r="AF50" s="13">
        <f>VLOOKUP(A:A,[1]TDSheet!$A:$AG,33,0)</f>
        <v>343.6</v>
      </c>
      <c r="AG50" s="13">
        <f>VLOOKUP(A:A,[1]TDSheet!$A:$W,23,0)</f>
        <v>394</v>
      </c>
      <c r="AH50" s="13">
        <f>VLOOKUP(A:A,[3]TDSheet!$A:$D,4,0)</f>
        <v>426</v>
      </c>
      <c r="AI50" s="13">
        <f>VLOOKUP(A:A,[1]TDSheet!$A:$AI,35,0)</f>
        <v>0</v>
      </c>
      <c r="AJ50" s="13">
        <f t="shared" si="17"/>
        <v>0</v>
      </c>
      <c r="AK50" s="13">
        <f t="shared" si="18"/>
        <v>105</v>
      </c>
      <c r="AL50" s="13">
        <f t="shared" si="19"/>
        <v>140</v>
      </c>
      <c r="AM50" s="13">
        <f t="shared" si="20"/>
        <v>244.99999999999997</v>
      </c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59</v>
      </c>
      <c r="D51" s="8">
        <v>483</v>
      </c>
      <c r="E51" s="8">
        <v>438</v>
      </c>
      <c r="F51" s="8">
        <v>68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1590</v>
      </c>
      <c r="K51" s="13">
        <f t="shared" si="13"/>
        <v>-1152</v>
      </c>
      <c r="L51" s="13">
        <f>VLOOKUP(A:A,[1]TDSheet!$A:$O,15,0)</f>
        <v>200</v>
      </c>
      <c r="M51" s="13">
        <f>VLOOKUP(A:A,[1]TDSheet!$A:$X,24,0)</f>
        <v>150</v>
      </c>
      <c r="N51" s="13"/>
      <c r="O51" s="13"/>
      <c r="P51" s="13"/>
      <c r="Q51" s="13"/>
      <c r="R51" s="13"/>
      <c r="S51" s="13"/>
      <c r="T51" s="13"/>
      <c r="U51" s="15">
        <v>200</v>
      </c>
      <c r="V51" s="15">
        <v>200</v>
      </c>
      <c r="W51" s="13">
        <f t="shared" si="14"/>
        <v>87.6</v>
      </c>
      <c r="X51" s="15">
        <v>200</v>
      </c>
      <c r="Y51" s="16">
        <f t="shared" si="15"/>
        <v>11.621004566210047</v>
      </c>
      <c r="Z51" s="13">
        <f t="shared" si="16"/>
        <v>0.77625570776255715</v>
      </c>
      <c r="AA51" s="13"/>
      <c r="AB51" s="13"/>
      <c r="AC51" s="13"/>
      <c r="AD51" s="13">
        <v>0</v>
      </c>
      <c r="AE51" s="13">
        <f>VLOOKUP(A:A,[1]TDSheet!$A:$AF,32,0)</f>
        <v>171.6</v>
      </c>
      <c r="AF51" s="13">
        <f>VLOOKUP(A:A,[1]TDSheet!$A:$AG,33,0)</f>
        <v>140.19999999999999</v>
      </c>
      <c r="AG51" s="13">
        <f>VLOOKUP(A:A,[1]TDSheet!$A:$W,23,0)</f>
        <v>54.4</v>
      </c>
      <c r="AH51" s="13">
        <f>VLOOKUP(A:A,[3]TDSheet!$A:$D,4,0)</f>
        <v>226</v>
      </c>
      <c r="AI51" s="21" t="str">
        <f>VLOOKUP(A:A,[1]TDSheet!$A:$AI,35,0)</f>
        <v>складзавод</v>
      </c>
      <c r="AJ51" s="13">
        <f t="shared" si="17"/>
        <v>0</v>
      </c>
      <c r="AK51" s="13">
        <f t="shared" si="18"/>
        <v>80</v>
      </c>
      <c r="AL51" s="13">
        <f t="shared" si="19"/>
        <v>80</v>
      </c>
      <c r="AM51" s="13">
        <f t="shared" si="20"/>
        <v>80</v>
      </c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154.64400000000001</v>
      </c>
      <c r="D52" s="8">
        <v>328.83600000000001</v>
      </c>
      <c r="E52" s="8">
        <v>341.02199999999999</v>
      </c>
      <c r="F52" s="8">
        <v>127.508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359.09</v>
      </c>
      <c r="K52" s="13">
        <f t="shared" si="13"/>
        <v>-18.067999999999984</v>
      </c>
      <c r="L52" s="13">
        <f>VLOOKUP(A:A,[1]TDSheet!$A:$O,15,0)</f>
        <v>0</v>
      </c>
      <c r="M52" s="13">
        <f>VLOOKUP(A:A,[1]TDSheet!$A:$X,24,0)</f>
        <v>60</v>
      </c>
      <c r="N52" s="13"/>
      <c r="O52" s="13"/>
      <c r="P52" s="13"/>
      <c r="Q52" s="13"/>
      <c r="R52" s="13"/>
      <c r="S52" s="13"/>
      <c r="T52" s="13"/>
      <c r="U52" s="15">
        <v>60</v>
      </c>
      <c r="V52" s="15">
        <v>80</v>
      </c>
      <c r="W52" s="13">
        <f t="shared" si="14"/>
        <v>68.204399999999993</v>
      </c>
      <c r="X52" s="15">
        <v>60</v>
      </c>
      <c r="Y52" s="16">
        <f t="shared" si="15"/>
        <v>5.6815689310367077</v>
      </c>
      <c r="Z52" s="13">
        <f t="shared" si="16"/>
        <v>1.8694981555442172</v>
      </c>
      <c r="AA52" s="13"/>
      <c r="AB52" s="13"/>
      <c r="AC52" s="13"/>
      <c r="AD52" s="13">
        <v>0</v>
      </c>
      <c r="AE52" s="13">
        <f>VLOOKUP(A:A,[1]TDSheet!$A:$AF,32,0)</f>
        <v>54.9054</v>
      </c>
      <c r="AF52" s="13">
        <f>VLOOKUP(A:A,[1]TDSheet!$A:$AG,33,0)</f>
        <v>48.038600000000002</v>
      </c>
      <c r="AG52" s="13">
        <f>VLOOKUP(A:A,[1]TDSheet!$A:$W,23,0)</f>
        <v>53.4236</v>
      </c>
      <c r="AH52" s="13">
        <f>VLOOKUP(A:A,[3]TDSheet!$A:$D,4,0)</f>
        <v>143.636</v>
      </c>
      <c r="AI52" s="13" t="str">
        <f>VLOOKUP(A:A,[1]TDSheet!$A:$AI,35,0)</f>
        <v>увел</v>
      </c>
      <c r="AJ52" s="13">
        <f t="shared" si="17"/>
        <v>0</v>
      </c>
      <c r="AK52" s="13">
        <f t="shared" si="18"/>
        <v>60</v>
      </c>
      <c r="AL52" s="13">
        <f t="shared" si="19"/>
        <v>80</v>
      </c>
      <c r="AM52" s="13">
        <f t="shared" si="20"/>
        <v>60</v>
      </c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508.12900000000002</v>
      </c>
      <c r="D53" s="8">
        <v>632.51300000000003</v>
      </c>
      <c r="E53" s="8">
        <v>899.86599999999999</v>
      </c>
      <c r="F53" s="8">
        <v>223.04599999999999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908.08500000000004</v>
      </c>
      <c r="K53" s="13">
        <f t="shared" si="13"/>
        <v>-8.2190000000000509</v>
      </c>
      <c r="L53" s="13">
        <f>VLOOKUP(A:A,[1]TDSheet!$A:$O,15,0)</f>
        <v>50</v>
      </c>
      <c r="M53" s="13">
        <f>VLOOKUP(A:A,[1]TDSheet!$A:$X,24,0)</f>
        <v>150</v>
      </c>
      <c r="N53" s="13"/>
      <c r="O53" s="13"/>
      <c r="P53" s="13"/>
      <c r="Q53" s="13"/>
      <c r="R53" s="13"/>
      <c r="S53" s="13"/>
      <c r="T53" s="13"/>
      <c r="U53" s="15">
        <v>150</v>
      </c>
      <c r="V53" s="15">
        <v>250</v>
      </c>
      <c r="W53" s="13">
        <f t="shared" si="14"/>
        <v>179.97319999999999</v>
      </c>
      <c r="X53" s="15">
        <v>200</v>
      </c>
      <c r="Y53" s="16">
        <f t="shared" si="15"/>
        <v>5.6844352381354559</v>
      </c>
      <c r="Z53" s="13">
        <f t="shared" si="16"/>
        <v>1.2393289667572727</v>
      </c>
      <c r="AA53" s="13"/>
      <c r="AB53" s="13"/>
      <c r="AC53" s="13"/>
      <c r="AD53" s="13">
        <v>0</v>
      </c>
      <c r="AE53" s="13">
        <f>VLOOKUP(A:A,[1]TDSheet!$A:$AF,32,0)</f>
        <v>153.90619999999998</v>
      </c>
      <c r="AF53" s="13">
        <f>VLOOKUP(A:A,[1]TDSheet!$A:$AG,33,0)</f>
        <v>144.76439999999999</v>
      </c>
      <c r="AG53" s="13">
        <f>VLOOKUP(A:A,[1]TDSheet!$A:$W,23,0)</f>
        <v>136.90619999999998</v>
      </c>
      <c r="AH53" s="13">
        <f>VLOOKUP(A:A,[3]TDSheet!$A:$D,4,0)</f>
        <v>223.93299999999999</v>
      </c>
      <c r="AI53" s="13">
        <f>VLOOKUP(A:A,[1]TDSheet!$A:$AI,35,0)</f>
        <v>0</v>
      </c>
      <c r="AJ53" s="13">
        <f t="shared" si="17"/>
        <v>0</v>
      </c>
      <c r="AK53" s="13">
        <f t="shared" si="18"/>
        <v>150</v>
      </c>
      <c r="AL53" s="13">
        <f t="shared" si="19"/>
        <v>250</v>
      </c>
      <c r="AM53" s="13">
        <f t="shared" si="20"/>
        <v>200</v>
      </c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67.093000000000004</v>
      </c>
      <c r="D54" s="8">
        <v>30.056000000000001</v>
      </c>
      <c r="E54" s="8">
        <v>60.085000000000001</v>
      </c>
      <c r="F54" s="8">
        <v>37.064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71.2</v>
      </c>
      <c r="K54" s="13">
        <f t="shared" si="13"/>
        <v>-11.115000000000002</v>
      </c>
      <c r="L54" s="13">
        <f>VLOOKUP(A:A,[1]TDSheet!$A:$O,15,0)</f>
        <v>0</v>
      </c>
      <c r="M54" s="13">
        <f>VLOOKUP(A:A,[1]TDSheet!$A:$X,24,0)</f>
        <v>20</v>
      </c>
      <c r="N54" s="13"/>
      <c r="O54" s="13"/>
      <c r="P54" s="13"/>
      <c r="Q54" s="13"/>
      <c r="R54" s="13"/>
      <c r="S54" s="13"/>
      <c r="T54" s="13"/>
      <c r="U54" s="15"/>
      <c r="V54" s="15">
        <v>20</v>
      </c>
      <c r="W54" s="13">
        <f t="shared" si="14"/>
        <v>12.016999999999999</v>
      </c>
      <c r="X54" s="15"/>
      <c r="Y54" s="16">
        <f t="shared" si="15"/>
        <v>6.4129150370308725</v>
      </c>
      <c r="Z54" s="13">
        <f t="shared" si="16"/>
        <v>3.0842972455687776</v>
      </c>
      <c r="AA54" s="13"/>
      <c r="AB54" s="13"/>
      <c r="AC54" s="13"/>
      <c r="AD54" s="13">
        <v>0</v>
      </c>
      <c r="AE54" s="13">
        <f>VLOOKUP(A:A,[1]TDSheet!$A:$AF,32,0)</f>
        <v>11.106399999999999</v>
      </c>
      <c r="AF54" s="13">
        <f>VLOOKUP(A:A,[1]TDSheet!$A:$AG,33,0)</f>
        <v>4.2031999999999998</v>
      </c>
      <c r="AG54" s="13">
        <f>VLOOKUP(A:A,[1]TDSheet!$A:$W,23,0)</f>
        <v>10.512</v>
      </c>
      <c r="AH54" s="13">
        <f>VLOOKUP(A:A,[3]TDSheet!$A:$D,4,0)</f>
        <v>17.361000000000001</v>
      </c>
      <c r="AI54" s="13" t="str">
        <f>VLOOKUP(A:A,[1]TDSheet!$A:$AI,35,0)</f>
        <v>склад</v>
      </c>
      <c r="AJ54" s="13">
        <f t="shared" si="17"/>
        <v>0</v>
      </c>
      <c r="AK54" s="13">
        <f t="shared" si="18"/>
        <v>0</v>
      </c>
      <c r="AL54" s="13">
        <f t="shared" si="19"/>
        <v>20</v>
      </c>
      <c r="AM54" s="13">
        <f t="shared" si="20"/>
        <v>0</v>
      </c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1168.952</v>
      </c>
      <c r="D55" s="8">
        <v>4190.88</v>
      </c>
      <c r="E55" s="8">
        <v>4148.451</v>
      </c>
      <c r="F55" s="8">
        <v>1140.6289999999999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4106.6350000000002</v>
      </c>
      <c r="K55" s="13">
        <f t="shared" si="13"/>
        <v>41.815999999999804</v>
      </c>
      <c r="L55" s="13">
        <f>VLOOKUP(A:A,[1]TDSheet!$A:$O,15,0)</f>
        <v>300</v>
      </c>
      <c r="M55" s="13">
        <f>VLOOKUP(A:A,[1]TDSheet!$A:$X,24,0)</f>
        <v>800</v>
      </c>
      <c r="N55" s="13"/>
      <c r="O55" s="13"/>
      <c r="P55" s="13"/>
      <c r="Q55" s="13"/>
      <c r="R55" s="13"/>
      <c r="S55" s="13"/>
      <c r="T55" s="13"/>
      <c r="U55" s="15">
        <v>700</v>
      </c>
      <c r="V55" s="15">
        <v>1000</v>
      </c>
      <c r="W55" s="13">
        <f t="shared" si="14"/>
        <v>829.6902</v>
      </c>
      <c r="X55" s="15">
        <v>800</v>
      </c>
      <c r="Y55" s="16">
        <f t="shared" si="15"/>
        <v>5.7137338731974898</v>
      </c>
      <c r="Z55" s="13">
        <f t="shared" si="16"/>
        <v>1.3747649423845187</v>
      </c>
      <c r="AA55" s="13"/>
      <c r="AB55" s="13"/>
      <c r="AC55" s="13"/>
      <c r="AD55" s="13">
        <v>0</v>
      </c>
      <c r="AE55" s="13">
        <f>VLOOKUP(A:A,[1]TDSheet!$A:$AF,32,0)</f>
        <v>742.97939999999994</v>
      </c>
      <c r="AF55" s="13">
        <f>VLOOKUP(A:A,[1]TDSheet!$A:$AG,33,0)</f>
        <v>599.34840000000008</v>
      </c>
      <c r="AG55" s="13">
        <f>VLOOKUP(A:A,[1]TDSheet!$A:$W,23,0)</f>
        <v>740.51700000000005</v>
      </c>
      <c r="AH55" s="13">
        <f>VLOOKUP(A:A,[3]TDSheet!$A:$D,4,0)</f>
        <v>1225.1099999999999</v>
      </c>
      <c r="AI55" s="13" t="str">
        <f>VLOOKUP(A:A,[1]TDSheet!$A:$AI,35,0)</f>
        <v>оконч</v>
      </c>
      <c r="AJ55" s="13">
        <f t="shared" si="17"/>
        <v>0</v>
      </c>
      <c r="AK55" s="13">
        <f t="shared" si="18"/>
        <v>700</v>
      </c>
      <c r="AL55" s="13">
        <f t="shared" si="19"/>
        <v>1000</v>
      </c>
      <c r="AM55" s="13">
        <f t="shared" si="20"/>
        <v>800</v>
      </c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2776</v>
      </c>
      <c r="D56" s="8">
        <v>10240</v>
      </c>
      <c r="E56" s="17">
        <v>6652</v>
      </c>
      <c r="F56" s="18">
        <v>909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5528</v>
      </c>
      <c r="K56" s="13">
        <f t="shared" si="13"/>
        <v>1124</v>
      </c>
      <c r="L56" s="13">
        <f>VLOOKUP(A:A,[1]TDSheet!$A:$O,15,0)</f>
        <v>0</v>
      </c>
      <c r="M56" s="13">
        <f>VLOOKUP(A:A,[1]TDSheet!$A:$X,24,0)</f>
        <v>1000</v>
      </c>
      <c r="N56" s="13"/>
      <c r="O56" s="13"/>
      <c r="P56" s="13"/>
      <c r="Q56" s="13"/>
      <c r="R56" s="13"/>
      <c r="S56" s="13"/>
      <c r="T56" s="13">
        <v>860</v>
      </c>
      <c r="U56" s="15">
        <v>1400</v>
      </c>
      <c r="V56" s="15">
        <v>2200</v>
      </c>
      <c r="W56" s="13">
        <f t="shared" si="14"/>
        <v>1148.4000000000001</v>
      </c>
      <c r="X56" s="15">
        <v>1300</v>
      </c>
      <c r="Y56" s="16">
        <f t="shared" si="15"/>
        <v>5.9291187739463593</v>
      </c>
      <c r="Z56" s="13">
        <f t="shared" si="16"/>
        <v>0.79153605015673978</v>
      </c>
      <c r="AA56" s="13"/>
      <c r="AB56" s="13"/>
      <c r="AC56" s="13"/>
      <c r="AD56" s="13">
        <f>VLOOKUP(A:A,[4]TDSheet!$A:$D,4,0)</f>
        <v>910</v>
      </c>
      <c r="AE56" s="13">
        <f>VLOOKUP(A:A,[1]TDSheet!$A:$AF,32,0)</f>
        <v>694.6</v>
      </c>
      <c r="AF56" s="13">
        <f>VLOOKUP(A:A,[1]TDSheet!$A:$AG,33,0)</f>
        <v>651.79999999999995</v>
      </c>
      <c r="AG56" s="13">
        <f>VLOOKUP(A:A,[1]TDSheet!$A:$W,23,0)</f>
        <v>679.4</v>
      </c>
      <c r="AH56" s="13">
        <f>VLOOKUP(A:A,[3]TDSheet!$A:$D,4,0)</f>
        <v>1193</v>
      </c>
      <c r="AI56" s="13" t="str">
        <f>VLOOKUP(A:A,[1]TDSheet!$A:$AI,35,0)</f>
        <v>майяб</v>
      </c>
      <c r="AJ56" s="13">
        <f t="shared" si="17"/>
        <v>387</v>
      </c>
      <c r="AK56" s="13">
        <f t="shared" si="18"/>
        <v>630</v>
      </c>
      <c r="AL56" s="13">
        <f t="shared" si="19"/>
        <v>990</v>
      </c>
      <c r="AM56" s="13">
        <f t="shared" si="20"/>
        <v>585</v>
      </c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1755</v>
      </c>
      <c r="D57" s="8">
        <v>4955</v>
      </c>
      <c r="E57" s="8">
        <v>5540</v>
      </c>
      <c r="F57" s="8">
        <v>1072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5835</v>
      </c>
      <c r="K57" s="13">
        <f t="shared" si="13"/>
        <v>-295</v>
      </c>
      <c r="L57" s="13">
        <f>VLOOKUP(A:A,[1]TDSheet!$A:$O,15,0)</f>
        <v>400</v>
      </c>
      <c r="M57" s="13">
        <f>VLOOKUP(A:A,[1]TDSheet!$A:$X,24,0)</f>
        <v>1000</v>
      </c>
      <c r="N57" s="13"/>
      <c r="O57" s="13"/>
      <c r="P57" s="13"/>
      <c r="Q57" s="13"/>
      <c r="R57" s="13"/>
      <c r="S57" s="13"/>
      <c r="T57" s="13">
        <v>790</v>
      </c>
      <c r="U57" s="15">
        <v>900</v>
      </c>
      <c r="V57" s="15">
        <v>900</v>
      </c>
      <c r="W57" s="13">
        <f t="shared" si="14"/>
        <v>862</v>
      </c>
      <c r="X57" s="15">
        <v>1000</v>
      </c>
      <c r="Y57" s="16">
        <f t="shared" si="15"/>
        <v>6.1160092807424595</v>
      </c>
      <c r="Z57" s="13">
        <f t="shared" si="16"/>
        <v>1.2436194895591648</v>
      </c>
      <c r="AA57" s="13"/>
      <c r="AB57" s="13"/>
      <c r="AC57" s="13"/>
      <c r="AD57" s="13">
        <f>VLOOKUP(A:A,[4]TDSheet!$A:$D,4,0)</f>
        <v>1230</v>
      </c>
      <c r="AE57" s="13">
        <f>VLOOKUP(A:A,[1]TDSheet!$A:$AF,32,0)</f>
        <v>747.6</v>
      </c>
      <c r="AF57" s="13">
        <f>VLOOKUP(A:A,[1]TDSheet!$A:$AG,33,0)</f>
        <v>601.6</v>
      </c>
      <c r="AG57" s="13">
        <f>VLOOKUP(A:A,[1]TDSheet!$A:$W,23,0)</f>
        <v>697.8</v>
      </c>
      <c r="AH57" s="13">
        <f>VLOOKUP(A:A,[3]TDSheet!$A:$D,4,0)</f>
        <v>1115</v>
      </c>
      <c r="AI57" s="13">
        <f>VLOOKUP(A:A,[1]TDSheet!$A:$AI,35,0)</f>
        <v>0</v>
      </c>
      <c r="AJ57" s="13">
        <f t="shared" si="17"/>
        <v>355.5</v>
      </c>
      <c r="AK57" s="13">
        <f t="shared" si="18"/>
        <v>405</v>
      </c>
      <c r="AL57" s="13">
        <f t="shared" si="19"/>
        <v>405</v>
      </c>
      <c r="AM57" s="13">
        <f t="shared" si="20"/>
        <v>450</v>
      </c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792</v>
      </c>
      <c r="D58" s="8">
        <v>955</v>
      </c>
      <c r="E58" s="8">
        <v>1402</v>
      </c>
      <c r="F58" s="8">
        <v>301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1556</v>
      </c>
      <c r="K58" s="13">
        <f t="shared" si="13"/>
        <v>-154</v>
      </c>
      <c r="L58" s="13">
        <f>VLOOKUP(A:A,[1]TDSheet!$A:$O,15,0)</f>
        <v>100</v>
      </c>
      <c r="M58" s="13">
        <f>VLOOKUP(A:A,[1]TDSheet!$A:$X,24,0)</f>
        <v>400</v>
      </c>
      <c r="N58" s="13"/>
      <c r="O58" s="13"/>
      <c r="P58" s="13"/>
      <c r="Q58" s="13"/>
      <c r="R58" s="13"/>
      <c r="S58" s="13"/>
      <c r="T58" s="13"/>
      <c r="U58" s="15">
        <v>200</v>
      </c>
      <c r="V58" s="15">
        <v>300</v>
      </c>
      <c r="W58" s="13">
        <f t="shared" si="14"/>
        <v>280.39999999999998</v>
      </c>
      <c r="X58" s="15">
        <v>300</v>
      </c>
      <c r="Y58" s="16">
        <f t="shared" si="15"/>
        <v>5.7097004279600574</v>
      </c>
      <c r="Z58" s="13">
        <f t="shared" si="16"/>
        <v>1.0734664764621968</v>
      </c>
      <c r="AA58" s="13"/>
      <c r="AB58" s="13"/>
      <c r="AC58" s="13"/>
      <c r="AD58" s="13">
        <v>0</v>
      </c>
      <c r="AE58" s="13">
        <f>VLOOKUP(A:A,[1]TDSheet!$A:$AF,32,0)</f>
        <v>271</v>
      </c>
      <c r="AF58" s="13">
        <f>VLOOKUP(A:A,[1]TDSheet!$A:$AG,33,0)</f>
        <v>197.4</v>
      </c>
      <c r="AG58" s="13">
        <f>VLOOKUP(A:A,[1]TDSheet!$A:$W,23,0)</f>
        <v>239</v>
      </c>
      <c r="AH58" s="13">
        <f>VLOOKUP(A:A,[3]TDSheet!$A:$D,4,0)</f>
        <v>365</v>
      </c>
      <c r="AI58" s="13" t="str">
        <f>VLOOKUP(A:A,[1]TDSheet!$A:$AI,35,0)</f>
        <v>оконч</v>
      </c>
      <c r="AJ58" s="13">
        <f t="shared" si="17"/>
        <v>0</v>
      </c>
      <c r="AK58" s="13">
        <f t="shared" si="18"/>
        <v>90</v>
      </c>
      <c r="AL58" s="13">
        <f t="shared" si="19"/>
        <v>135</v>
      </c>
      <c r="AM58" s="13">
        <f t="shared" si="20"/>
        <v>135</v>
      </c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239</v>
      </c>
      <c r="D59" s="8">
        <v>271</v>
      </c>
      <c r="E59" s="8">
        <v>395</v>
      </c>
      <c r="F59" s="8">
        <v>97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595</v>
      </c>
      <c r="K59" s="13">
        <f t="shared" si="13"/>
        <v>-200</v>
      </c>
      <c r="L59" s="13">
        <f>VLOOKUP(A:A,[1]TDSheet!$A:$O,15,0)</f>
        <v>100</v>
      </c>
      <c r="M59" s="13">
        <f>VLOOKUP(A:A,[1]TDSheet!$A:$X,24,0)</f>
        <v>120</v>
      </c>
      <c r="N59" s="13"/>
      <c r="O59" s="13"/>
      <c r="P59" s="13"/>
      <c r="Q59" s="13"/>
      <c r="R59" s="13"/>
      <c r="S59" s="13"/>
      <c r="T59" s="13"/>
      <c r="U59" s="15">
        <v>30</v>
      </c>
      <c r="V59" s="15">
        <v>30</v>
      </c>
      <c r="W59" s="13">
        <f t="shared" si="14"/>
        <v>79</v>
      </c>
      <c r="X59" s="15">
        <v>70</v>
      </c>
      <c r="Y59" s="16">
        <f t="shared" si="15"/>
        <v>5.6582278481012658</v>
      </c>
      <c r="Z59" s="13">
        <f t="shared" si="16"/>
        <v>1.2278481012658229</v>
      </c>
      <c r="AA59" s="13"/>
      <c r="AB59" s="13"/>
      <c r="AC59" s="13"/>
      <c r="AD59" s="13">
        <v>0</v>
      </c>
      <c r="AE59" s="13">
        <f>VLOOKUP(A:A,[1]TDSheet!$A:$AF,32,0)</f>
        <v>83.4</v>
      </c>
      <c r="AF59" s="13">
        <f>VLOOKUP(A:A,[1]TDSheet!$A:$AG,33,0)</f>
        <v>61.8</v>
      </c>
      <c r="AG59" s="13">
        <f>VLOOKUP(A:A,[1]TDSheet!$A:$W,23,0)</f>
        <v>70.2</v>
      </c>
      <c r="AH59" s="13">
        <f>VLOOKUP(A:A,[3]TDSheet!$A:$D,4,0)</f>
        <v>97</v>
      </c>
      <c r="AI59" s="13" t="e">
        <f>VLOOKUP(A:A,[1]TDSheet!$A:$AI,35,0)</f>
        <v>#N/A</v>
      </c>
      <c r="AJ59" s="13">
        <f t="shared" si="17"/>
        <v>0</v>
      </c>
      <c r="AK59" s="13">
        <f t="shared" si="18"/>
        <v>12</v>
      </c>
      <c r="AL59" s="13">
        <f t="shared" si="19"/>
        <v>12</v>
      </c>
      <c r="AM59" s="13">
        <f t="shared" si="20"/>
        <v>28</v>
      </c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190</v>
      </c>
      <c r="D60" s="8">
        <v>308</v>
      </c>
      <c r="E60" s="8">
        <v>445</v>
      </c>
      <c r="F60" s="8">
        <v>27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544</v>
      </c>
      <c r="K60" s="13">
        <f t="shared" si="13"/>
        <v>-99</v>
      </c>
      <c r="L60" s="13">
        <f>VLOOKUP(A:A,[1]TDSheet!$A:$O,15,0)</f>
        <v>100</v>
      </c>
      <c r="M60" s="13">
        <f>VLOOKUP(A:A,[1]TDSheet!$A:$X,24,0)</f>
        <v>130</v>
      </c>
      <c r="N60" s="13"/>
      <c r="O60" s="13"/>
      <c r="P60" s="13"/>
      <c r="Q60" s="13"/>
      <c r="R60" s="13"/>
      <c r="S60" s="13"/>
      <c r="T60" s="13"/>
      <c r="U60" s="15">
        <v>60</v>
      </c>
      <c r="V60" s="15">
        <v>100</v>
      </c>
      <c r="W60" s="13">
        <f t="shared" si="14"/>
        <v>89</v>
      </c>
      <c r="X60" s="15">
        <v>90</v>
      </c>
      <c r="Y60" s="16">
        <f t="shared" si="15"/>
        <v>5.6966292134831464</v>
      </c>
      <c r="Z60" s="13">
        <f t="shared" si="16"/>
        <v>0.30337078651685395</v>
      </c>
      <c r="AA60" s="13"/>
      <c r="AB60" s="13"/>
      <c r="AC60" s="13"/>
      <c r="AD60" s="13">
        <v>0</v>
      </c>
      <c r="AE60" s="13">
        <f>VLOOKUP(A:A,[1]TDSheet!$A:$AF,32,0)</f>
        <v>62.2</v>
      </c>
      <c r="AF60" s="13">
        <f>VLOOKUP(A:A,[1]TDSheet!$A:$AG,33,0)</f>
        <v>61.4</v>
      </c>
      <c r="AG60" s="13">
        <f>VLOOKUP(A:A,[1]TDSheet!$A:$W,23,0)</f>
        <v>68.8</v>
      </c>
      <c r="AH60" s="13">
        <f>VLOOKUP(A:A,[3]TDSheet!$A:$D,4,0)</f>
        <v>93</v>
      </c>
      <c r="AI60" s="13" t="e">
        <f>VLOOKUP(A:A,[1]TDSheet!$A:$AI,35,0)</f>
        <v>#N/A</v>
      </c>
      <c r="AJ60" s="13">
        <f t="shared" si="17"/>
        <v>0</v>
      </c>
      <c r="AK60" s="13">
        <f t="shared" si="18"/>
        <v>24</v>
      </c>
      <c r="AL60" s="13">
        <f t="shared" si="19"/>
        <v>40</v>
      </c>
      <c r="AM60" s="13">
        <f t="shared" si="20"/>
        <v>36</v>
      </c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645.43600000000004</v>
      </c>
      <c r="D61" s="8">
        <v>1039.135</v>
      </c>
      <c r="E61" s="8">
        <v>973.06399999999996</v>
      </c>
      <c r="F61" s="8">
        <v>669.64800000000002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1047.5409999999999</v>
      </c>
      <c r="K61" s="13">
        <f t="shared" si="13"/>
        <v>-74.476999999999975</v>
      </c>
      <c r="L61" s="13">
        <f>VLOOKUP(A:A,[1]TDSheet!$A:$O,15,0)</f>
        <v>0</v>
      </c>
      <c r="M61" s="13">
        <f>VLOOKUP(A:A,[1]TDSheet!$A:$X,24,0)</f>
        <v>180</v>
      </c>
      <c r="N61" s="13"/>
      <c r="O61" s="13"/>
      <c r="P61" s="13"/>
      <c r="Q61" s="13"/>
      <c r="R61" s="13"/>
      <c r="S61" s="13"/>
      <c r="T61" s="13"/>
      <c r="U61" s="15">
        <v>100</v>
      </c>
      <c r="V61" s="15">
        <v>100</v>
      </c>
      <c r="W61" s="13">
        <f t="shared" si="14"/>
        <v>194.61279999999999</v>
      </c>
      <c r="X61" s="15">
        <v>100</v>
      </c>
      <c r="Y61" s="16">
        <f t="shared" si="15"/>
        <v>5.9073606669242729</v>
      </c>
      <c r="Z61" s="13">
        <f t="shared" si="16"/>
        <v>3.4409247490401458</v>
      </c>
      <c r="AA61" s="13"/>
      <c r="AB61" s="13"/>
      <c r="AC61" s="13"/>
      <c r="AD61" s="13">
        <v>0</v>
      </c>
      <c r="AE61" s="13">
        <f>VLOOKUP(A:A,[1]TDSheet!$A:$AF,32,0)</f>
        <v>196.76479999999998</v>
      </c>
      <c r="AF61" s="13">
        <f>VLOOKUP(A:A,[1]TDSheet!$A:$AG,33,0)</f>
        <v>178.10060000000001</v>
      </c>
      <c r="AG61" s="13">
        <f>VLOOKUP(A:A,[1]TDSheet!$A:$W,23,0)</f>
        <v>184.90360000000001</v>
      </c>
      <c r="AH61" s="13">
        <f>VLOOKUP(A:A,[3]TDSheet!$A:$D,4,0)</f>
        <v>259.72899999999998</v>
      </c>
      <c r="AI61" s="13">
        <f>VLOOKUP(A:A,[1]TDSheet!$A:$AI,35,0)</f>
        <v>0</v>
      </c>
      <c r="AJ61" s="13">
        <f t="shared" si="17"/>
        <v>0</v>
      </c>
      <c r="AK61" s="13">
        <f t="shared" si="18"/>
        <v>100</v>
      </c>
      <c r="AL61" s="13">
        <f t="shared" si="19"/>
        <v>100</v>
      </c>
      <c r="AM61" s="13">
        <f t="shared" si="20"/>
        <v>100</v>
      </c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321</v>
      </c>
      <c r="D62" s="8">
        <v>1538</v>
      </c>
      <c r="E62" s="8">
        <v>473</v>
      </c>
      <c r="F62" s="8">
        <v>1346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518</v>
      </c>
      <c r="K62" s="13">
        <f t="shared" si="13"/>
        <v>-45</v>
      </c>
      <c r="L62" s="13">
        <f>VLOOKUP(A:A,[1]TDSheet!$A:$O,15,0)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5"/>
      <c r="V62" s="15"/>
      <c r="W62" s="13">
        <f t="shared" si="14"/>
        <v>94.6</v>
      </c>
      <c r="X62" s="15"/>
      <c r="Y62" s="16">
        <f t="shared" si="15"/>
        <v>14.22832980972516</v>
      </c>
      <c r="Z62" s="13">
        <f t="shared" si="16"/>
        <v>14.22832980972516</v>
      </c>
      <c r="AA62" s="13"/>
      <c r="AB62" s="13"/>
      <c r="AC62" s="13"/>
      <c r="AD62" s="13">
        <v>0</v>
      </c>
      <c r="AE62" s="13">
        <f>VLOOKUP(A:A,[1]TDSheet!$A:$AF,32,0)</f>
        <v>57</v>
      </c>
      <c r="AF62" s="13">
        <f>VLOOKUP(A:A,[1]TDSheet!$A:$AG,33,0)</f>
        <v>78.400000000000006</v>
      </c>
      <c r="AG62" s="13">
        <f>VLOOKUP(A:A,[1]TDSheet!$A:$W,23,0)</f>
        <v>80.8</v>
      </c>
      <c r="AH62" s="13">
        <f>VLOOKUP(A:A,[3]TDSheet!$A:$D,4,0)</f>
        <v>102</v>
      </c>
      <c r="AI62" s="13" t="e">
        <f>VLOOKUP(A:A,[1]TDSheet!$A:$AI,35,0)</f>
        <v>#N/A</v>
      </c>
      <c r="AJ62" s="13">
        <f t="shared" si="17"/>
        <v>0</v>
      </c>
      <c r="AK62" s="13">
        <f t="shared" si="18"/>
        <v>0</v>
      </c>
      <c r="AL62" s="13">
        <f t="shared" si="19"/>
        <v>0</v>
      </c>
      <c r="AM62" s="13">
        <f t="shared" si="20"/>
        <v>0</v>
      </c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126.71899999999999</v>
      </c>
      <c r="D63" s="8">
        <v>240.34100000000001</v>
      </c>
      <c r="E63" s="8">
        <v>267.505</v>
      </c>
      <c r="F63" s="8">
        <v>85.831999999999994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326.72899999999998</v>
      </c>
      <c r="K63" s="13">
        <f t="shared" si="13"/>
        <v>-59.22399999999999</v>
      </c>
      <c r="L63" s="13">
        <f>VLOOKUP(A:A,[1]TDSheet!$A:$O,15,0)</f>
        <v>0</v>
      </c>
      <c r="M63" s="13">
        <f>VLOOKUP(A:A,[1]TDSheet!$A:$X,24,0)</f>
        <v>50</v>
      </c>
      <c r="N63" s="13"/>
      <c r="O63" s="13"/>
      <c r="P63" s="13"/>
      <c r="Q63" s="13"/>
      <c r="R63" s="13"/>
      <c r="S63" s="13"/>
      <c r="T63" s="13"/>
      <c r="U63" s="15">
        <v>60</v>
      </c>
      <c r="V63" s="15">
        <v>60</v>
      </c>
      <c r="W63" s="13">
        <f t="shared" si="14"/>
        <v>53.500999999999998</v>
      </c>
      <c r="X63" s="15">
        <v>60</v>
      </c>
      <c r="Y63" s="16">
        <f t="shared" si="15"/>
        <v>5.9032915272611728</v>
      </c>
      <c r="Z63" s="13">
        <f t="shared" si="16"/>
        <v>1.6043064615614662</v>
      </c>
      <c r="AA63" s="13"/>
      <c r="AB63" s="13"/>
      <c r="AC63" s="13"/>
      <c r="AD63" s="13">
        <v>0</v>
      </c>
      <c r="AE63" s="13">
        <f>VLOOKUP(A:A,[1]TDSheet!$A:$AF,32,0)</f>
        <v>38.244399999999999</v>
      </c>
      <c r="AF63" s="13">
        <f>VLOOKUP(A:A,[1]TDSheet!$A:$AG,33,0)</f>
        <v>46.709800000000001</v>
      </c>
      <c r="AG63" s="13">
        <f>VLOOKUP(A:A,[1]TDSheet!$A:$W,23,0)</f>
        <v>38.577800000000003</v>
      </c>
      <c r="AH63" s="13">
        <f>VLOOKUP(A:A,[3]TDSheet!$A:$D,4,0)</f>
        <v>33.323</v>
      </c>
      <c r="AI63" s="13" t="str">
        <f>VLOOKUP(A:A,[1]TDSheet!$A:$AI,35,0)</f>
        <v>склад</v>
      </c>
      <c r="AJ63" s="13">
        <f t="shared" si="17"/>
        <v>0</v>
      </c>
      <c r="AK63" s="13">
        <f t="shared" si="18"/>
        <v>60</v>
      </c>
      <c r="AL63" s="13">
        <f t="shared" si="19"/>
        <v>60</v>
      </c>
      <c r="AM63" s="13">
        <f t="shared" si="20"/>
        <v>60</v>
      </c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1297</v>
      </c>
      <c r="D64" s="8">
        <v>3896</v>
      </c>
      <c r="E64" s="8">
        <v>4746</v>
      </c>
      <c r="F64" s="8">
        <v>365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4848</v>
      </c>
      <c r="K64" s="13">
        <f t="shared" si="13"/>
        <v>-102</v>
      </c>
      <c r="L64" s="13">
        <f>VLOOKUP(A:A,[1]TDSheet!$A:$O,15,0)</f>
        <v>500</v>
      </c>
      <c r="M64" s="13">
        <f>VLOOKUP(A:A,[1]TDSheet!$A:$X,24,0)</f>
        <v>900</v>
      </c>
      <c r="N64" s="13"/>
      <c r="O64" s="13"/>
      <c r="P64" s="13"/>
      <c r="Q64" s="13"/>
      <c r="R64" s="13"/>
      <c r="S64" s="13"/>
      <c r="T64" s="13">
        <v>834</v>
      </c>
      <c r="U64" s="15">
        <v>700</v>
      </c>
      <c r="V64" s="15">
        <v>1000</v>
      </c>
      <c r="W64" s="13">
        <f t="shared" si="14"/>
        <v>748.8</v>
      </c>
      <c r="X64" s="15">
        <v>800</v>
      </c>
      <c r="Y64" s="16">
        <f t="shared" si="15"/>
        <v>5.6957799145299148</v>
      </c>
      <c r="Z64" s="13">
        <f t="shared" si="16"/>
        <v>0.48744658119658124</v>
      </c>
      <c r="AA64" s="13"/>
      <c r="AB64" s="13"/>
      <c r="AC64" s="13"/>
      <c r="AD64" s="13">
        <f>VLOOKUP(A:A,[4]TDSheet!$A:$D,4,0)</f>
        <v>1002</v>
      </c>
      <c r="AE64" s="13">
        <f>VLOOKUP(A:A,[1]TDSheet!$A:$AF,32,0)</f>
        <v>585</v>
      </c>
      <c r="AF64" s="13">
        <f>VLOOKUP(A:A,[1]TDSheet!$A:$AG,33,0)</f>
        <v>442.2</v>
      </c>
      <c r="AG64" s="13">
        <f>VLOOKUP(A:A,[1]TDSheet!$A:$W,23,0)</f>
        <v>573.79999999999995</v>
      </c>
      <c r="AH64" s="13">
        <f>VLOOKUP(A:A,[3]TDSheet!$A:$D,4,0)</f>
        <v>1031</v>
      </c>
      <c r="AI64" s="13">
        <f>VLOOKUP(A:A,[1]TDSheet!$A:$AI,35,0)</f>
        <v>0</v>
      </c>
      <c r="AJ64" s="13">
        <f t="shared" si="17"/>
        <v>333.6</v>
      </c>
      <c r="AK64" s="13">
        <f t="shared" si="18"/>
        <v>280</v>
      </c>
      <c r="AL64" s="13">
        <f t="shared" si="19"/>
        <v>400</v>
      </c>
      <c r="AM64" s="13">
        <f t="shared" si="20"/>
        <v>320</v>
      </c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750</v>
      </c>
      <c r="D65" s="8">
        <v>2995</v>
      </c>
      <c r="E65" s="8">
        <v>3408</v>
      </c>
      <c r="F65" s="8">
        <v>248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3556</v>
      </c>
      <c r="K65" s="13">
        <f t="shared" si="13"/>
        <v>-148</v>
      </c>
      <c r="L65" s="13">
        <f>VLOOKUP(A:A,[1]TDSheet!$A:$O,15,0)</f>
        <v>600</v>
      </c>
      <c r="M65" s="13">
        <f>VLOOKUP(A:A,[1]TDSheet!$A:$X,24,0)</f>
        <v>750</v>
      </c>
      <c r="N65" s="13"/>
      <c r="O65" s="13"/>
      <c r="P65" s="13"/>
      <c r="Q65" s="13"/>
      <c r="R65" s="13"/>
      <c r="S65" s="13"/>
      <c r="T65" s="13"/>
      <c r="U65" s="15">
        <v>600</v>
      </c>
      <c r="V65" s="15">
        <v>1000</v>
      </c>
      <c r="W65" s="13">
        <f t="shared" si="14"/>
        <v>681.6</v>
      </c>
      <c r="X65" s="15">
        <v>700</v>
      </c>
      <c r="Y65" s="16">
        <f t="shared" si="15"/>
        <v>5.7188967136150231</v>
      </c>
      <c r="Z65" s="13">
        <f t="shared" si="16"/>
        <v>0.36384976525821594</v>
      </c>
      <c r="AA65" s="13"/>
      <c r="AB65" s="13"/>
      <c r="AC65" s="13"/>
      <c r="AD65" s="13">
        <v>0</v>
      </c>
      <c r="AE65" s="13">
        <f>VLOOKUP(A:A,[1]TDSheet!$A:$AF,32,0)</f>
        <v>325</v>
      </c>
      <c r="AF65" s="13">
        <f>VLOOKUP(A:A,[1]TDSheet!$A:$AG,33,0)</f>
        <v>408</v>
      </c>
      <c r="AG65" s="13">
        <f>VLOOKUP(A:A,[1]TDSheet!$A:$W,23,0)</f>
        <v>518.4</v>
      </c>
      <c r="AH65" s="13">
        <f>VLOOKUP(A:A,[3]TDSheet!$A:$D,4,0)</f>
        <v>946</v>
      </c>
      <c r="AI65" s="13">
        <f>VLOOKUP(A:A,[1]TDSheet!$A:$AI,35,0)</f>
        <v>0</v>
      </c>
      <c r="AJ65" s="13">
        <f t="shared" si="17"/>
        <v>0</v>
      </c>
      <c r="AK65" s="13">
        <f t="shared" si="18"/>
        <v>240</v>
      </c>
      <c r="AL65" s="13">
        <f t="shared" si="19"/>
        <v>400</v>
      </c>
      <c r="AM65" s="13">
        <f t="shared" si="20"/>
        <v>280</v>
      </c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439.63299999999998</v>
      </c>
      <c r="D66" s="8">
        <v>387.74799999999999</v>
      </c>
      <c r="E66" s="8">
        <v>664.55100000000004</v>
      </c>
      <c r="F66" s="8">
        <v>140.041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682.904</v>
      </c>
      <c r="K66" s="13">
        <f t="shared" si="13"/>
        <v>-18.352999999999952</v>
      </c>
      <c r="L66" s="13">
        <f>VLOOKUP(A:A,[1]TDSheet!$A:$O,15,0)</f>
        <v>90</v>
      </c>
      <c r="M66" s="13">
        <f>VLOOKUP(A:A,[1]TDSheet!$A:$X,24,0)</f>
        <v>170</v>
      </c>
      <c r="N66" s="13"/>
      <c r="O66" s="13"/>
      <c r="P66" s="13"/>
      <c r="Q66" s="13"/>
      <c r="R66" s="13"/>
      <c r="S66" s="13"/>
      <c r="T66" s="13"/>
      <c r="U66" s="15">
        <v>100</v>
      </c>
      <c r="V66" s="15">
        <v>120</v>
      </c>
      <c r="W66" s="13">
        <f t="shared" si="14"/>
        <v>132.9102</v>
      </c>
      <c r="X66" s="15">
        <v>140</v>
      </c>
      <c r="Y66" s="16">
        <f t="shared" si="15"/>
        <v>5.7184550169964377</v>
      </c>
      <c r="Z66" s="13">
        <f t="shared" si="16"/>
        <v>1.0536512622808483</v>
      </c>
      <c r="AA66" s="13"/>
      <c r="AB66" s="13"/>
      <c r="AC66" s="13"/>
      <c r="AD66" s="13">
        <v>0</v>
      </c>
      <c r="AE66" s="13">
        <f>VLOOKUP(A:A,[1]TDSheet!$A:$AF,32,0)</f>
        <v>136.0154</v>
      </c>
      <c r="AF66" s="13">
        <f>VLOOKUP(A:A,[1]TDSheet!$A:$AG,33,0)</f>
        <v>95.6982</v>
      </c>
      <c r="AG66" s="13">
        <f>VLOOKUP(A:A,[1]TDSheet!$A:$W,23,0)</f>
        <v>105.4926</v>
      </c>
      <c r="AH66" s="13">
        <f>VLOOKUP(A:A,[3]TDSheet!$A:$D,4,0)</f>
        <v>175.30799999999999</v>
      </c>
      <c r="AI66" s="13" t="e">
        <f>VLOOKUP(A:A,[1]TDSheet!$A:$AI,35,0)</f>
        <v>#N/A</v>
      </c>
      <c r="AJ66" s="13">
        <f t="shared" si="17"/>
        <v>0</v>
      </c>
      <c r="AK66" s="13">
        <f t="shared" si="18"/>
        <v>100</v>
      </c>
      <c r="AL66" s="13">
        <f t="shared" si="19"/>
        <v>120</v>
      </c>
      <c r="AM66" s="13">
        <f t="shared" si="20"/>
        <v>140</v>
      </c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191.589</v>
      </c>
      <c r="D67" s="8">
        <v>275.39699999999999</v>
      </c>
      <c r="E67" s="8">
        <v>357.75799999999998</v>
      </c>
      <c r="F67" s="8">
        <v>100.30200000000001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365.74099999999999</v>
      </c>
      <c r="K67" s="13">
        <f t="shared" si="13"/>
        <v>-7.9830000000000041</v>
      </c>
      <c r="L67" s="13">
        <f>VLOOKUP(A:A,[1]TDSheet!$A:$O,15,0)</f>
        <v>60</v>
      </c>
      <c r="M67" s="13">
        <f>VLOOKUP(A:A,[1]TDSheet!$A:$X,24,0)</f>
        <v>50</v>
      </c>
      <c r="N67" s="13"/>
      <c r="O67" s="13"/>
      <c r="P67" s="13"/>
      <c r="Q67" s="13"/>
      <c r="R67" s="13"/>
      <c r="S67" s="13"/>
      <c r="T67" s="13"/>
      <c r="U67" s="15">
        <v>60</v>
      </c>
      <c r="V67" s="15">
        <v>80</v>
      </c>
      <c r="W67" s="13">
        <f t="shared" si="14"/>
        <v>71.551599999999993</v>
      </c>
      <c r="X67" s="15">
        <v>60</v>
      </c>
      <c r="Y67" s="16">
        <f t="shared" si="15"/>
        <v>5.7343511535730869</v>
      </c>
      <c r="Z67" s="13">
        <f t="shared" si="16"/>
        <v>1.4018135163993539</v>
      </c>
      <c r="AA67" s="13"/>
      <c r="AB67" s="13"/>
      <c r="AC67" s="13"/>
      <c r="AD67" s="13">
        <v>0</v>
      </c>
      <c r="AE67" s="13">
        <f>VLOOKUP(A:A,[1]TDSheet!$A:$AF,32,0)</f>
        <v>67.441999999999993</v>
      </c>
      <c r="AF67" s="13">
        <f>VLOOKUP(A:A,[1]TDSheet!$A:$AG,33,0)</f>
        <v>52.641600000000004</v>
      </c>
      <c r="AG67" s="13">
        <f>VLOOKUP(A:A,[1]TDSheet!$A:$W,23,0)</f>
        <v>56.924199999999999</v>
      </c>
      <c r="AH67" s="13">
        <f>VLOOKUP(A:A,[3]TDSheet!$A:$D,4,0)</f>
        <v>79.001000000000005</v>
      </c>
      <c r="AI67" s="13" t="e">
        <f>VLOOKUP(A:A,[1]TDSheet!$A:$AI,35,0)</f>
        <v>#N/A</v>
      </c>
      <c r="AJ67" s="13">
        <f t="shared" si="17"/>
        <v>0</v>
      </c>
      <c r="AK67" s="13">
        <f t="shared" si="18"/>
        <v>60</v>
      </c>
      <c r="AL67" s="13">
        <f t="shared" si="19"/>
        <v>80</v>
      </c>
      <c r="AM67" s="13">
        <f t="shared" si="20"/>
        <v>60</v>
      </c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511.34899999999999</v>
      </c>
      <c r="D68" s="8">
        <v>603.74199999999996</v>
      </c>
      <c r="E68" s="8">
        <v>800.31899999999996</v>
      </c>
      <c r="F68" s="8">
        <v>282.07299999999998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837.625</v>
      </c>
      <c r="K68" s="13">
        <f t="shared" si="13"/>
        <v>-37.30600000000004</v>
      </c>
      <c r="L68" s="13">
        <f>VLOOKUP(A:A,[1]TDSheet!$A:$O,15,0)</f>
        <v>200</v>
      </c>
      <c r="M68" s="13">
        <f>VLOOKUP(A:A,[1]TDSheet!$A:$X,24,0)</f>
        <v>180</v>
      </c>
      <c r="N68" s="13"/>
      <c r="O68" s="13"/>
      <c r="P68" s="13"/>
      <c r="Q68" s="13"/>
      <c r="R68" s="13"/>
      <c r="S68" s="13"/>
      <c r="T68" s="13"/>
      <c r="U68" s="15">
        <v>50</v>
      </c>
      <c r="V68" s="15">
        <v>50</v>
      </c>
      <c r="W68" s="13">
        <f t="shared" si="14"/>
        <v>160.06379999999999</v>
      </c>
      <c r="X68" s="15">
        <v>150</v>
      </c>
      <c r="Y68" s="16">
        <f t="shared" si="15"/>
        <v>5.6981840990904882</v>
      </c>
      <c r="Z68" s="13">
        <f t="shared" si="16"/>
        <v>1.7622535513963806</v>
      </c>
      <c r="AA68" s="13"/>
      <c r="AB68" s="13"/>
      <c r="AC68" s="13"/>
      <c r="AD68" s="13">
        <v>0</v>
      </c>
      <c r="AE68" s="13">
        <f>VLOOKUP(A:A,[1]TDSheet!$A:$AF,32,0)</f>
        <v>172.9922</v>
      </c>
      <c r="AF68" s="13">
        <f>VLOOKUP(A:A,[1]TDSheet!$A:$AG,33,0)</f>
        <v>110.1564</v>
      </c>
      <c r="AG68" s="13">
        <f>VLOOKUP(A:A,[1]TDSheet!$A:$W,23,0)</f>
        <v>157.17599999999999</v>
      </c>
      <c r="AH68" s="13">
        <f>VLOOKUP(A:A,[3]TDSheet!$A:$D,4,0)</f>
        <v>191.50800000000001</v>
      </c>
      <c r="AI68" s="13" t="e">
        <f>VLOOKUP(A:A,[1]TDSheet!$A:$AI,35,0)</f>
        <v>#N/A</v>
      </c>
      <c r="AJ68" s="13">
        <f t="shared" si="17"/>
        <v>0</v>
      </c>
      <c r="AK68" s="13">
        <f t="shared" si="18"/>
        <v>50</v>
      </c>
      <c r="AL68" s="13">
        <f t="shared" si="19"/>
        <v>50</v>
      </c>
      <c r="AM68" s="13">
        <f t="shared" si="20"/>
        <v>150</v>
      </c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292.08</v>
      </c>
      <c r="D69" s="8">
        <v>306.61200000000002</v>
      </c>
      <c r="E69" s="8">
        <v>430.25700000000001</v>
      </c>
      <c r="F69" s="8">
        <v>162.791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431.59</v>
      </c>
      <c r="K69" s="13">
        <f t="shared" si="13"/>
        <v>-1.33299999999997</v>
      </c>
      <c r="L69" s="13">
        <f>VLOOKUP(A:A,[1]TDSheet!$A:$O,15,0)</f>
        <v>80</v>
      </c>
      <c r="M69" s="13">
        <f>VLOOKUP(A:A,[1]TDSheet!$A:$X,24,0)</f>
        <v>140</v>
      </c>
      <c r="N69" s="13"/>
      <c r="O69" s="13"/>
      <c r="P69" s="13"/>
      <c r="Q69" s="13"/>
      <c r="R69" s="13"/>
      <c r="S69" s="13"/>
      <c r="T69" s="13"/>
      <c r="U69" s="15">
        <v>20</v>
      </c>
      <c r="V69" s="15">
        <v>20</v>
      </c>
      <c r="W69" s="13">
        <f t="shared" si="14"/>
        <v>86.051400000000001</v>
      </c>
      <c r="X69" s="15">
        <v>70</v>
      </c>
      <c r="Y69" s="16">
        <f t="shared" si="15"/>
        <v>5.7267052017747533</v>
      </c>
      <c r="Z69" s="13">
        <f t="shared" si="16"/>
        <v>1.8917879313991404</v>
      </c>
      <c r="AA69" s="13"/>
      <c r="AB69" s="13"/>
      <c r="AC69" s="13"/>
      <c r="AD69" s="13">
        <v>0</v>
      </c>
      <c r="AE69" s="13">
        <f>VLOOKUP(A:A,[1]TDSheet!$A:$AF,32,0)</f>
        <v>96.945799999999991</v>
      </c>
      <c r="AF69" s="13">
        <f>VLOOKUP(A:A,[1]TDSheet!$A:$AG,33,0)</f>
        <v>68.113</v>
      </c>
      <c r="AG69" s="13">
        <f>VLOOKUP(A:A,[1]TDSheet!$A:$W,23,0)</f>
        <v>80.233800000000002</v>
      </c>
      <c r="AH69" s="13">
        <f>VLOOKUP(A:A,[3]TDSheet!$A:$D,4,0)</f>
        <v>99.287000000000006</v>
      </c>
      <c r="AI69" s="13" t="e">
        <f>VLOOKUP(A:A,[1]TDSheet!$A:$AI,35,0)</f>
        <v>#N/A</v>
      </c>
      <c r="AJ69" s="13">
        <f t="shared" si="17"/>
        <v>0</v>
      </c>
      <c r="AK69" s="13">
        <f t="shared" si="18"/>
        <v>20</v>
      </c>
      <c r="AL69" s="13">
        <f t="shared" si="19"/>
        <v>20</v>
      </c>
      <c r="AM69" s="13">
        <f t="shared" si="20"/>
        <v>70</v>
      </c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15</v>
      </c>
      <c r="D70" s="8">
        <v>177</v>
      </c>
      <c r="E70" s="8">
        <v>82</v>
      </c>
      <c r="F70" s="8">
        <v>67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176</v>
      </c>
      <c r="K70" s="13">
        <f t="shared" si="13"/>
        <v>-94</v>
      </c>
      <c r="L70" s="13">
        <f>VLOOKUP(A:A,[1]TDSheet!$A:$O,15,0)</f>
        <v>0</v>
      </c>
      <c r="M70" s="13">
        <f>VLOOKUP(A:A,[1]TDSheet!$A:$X,24,0)</f>
        <v>20</v>
      </c>
      <c r="N70" s="13"/>
      <c r="O70" s="13"/>
      <c r="P70" s="13"/>
      <c r="Q70" s="13"/>
      <c r="R70" s="13"/>
      <c r="S70" s="13"/>
      <c r="T70" s="13"/>
      <c r="U70" s="15">
        <v>20</v>
      </c>
      <c r="V70" s="15">
        <v>20</v>
      </c>
      <c r="W70" s="13">
        <f t="shared" si="14"/>
        <v>16.399999999999999</v>
      </c>
      <c r="X70" s="15">
        <v>20</v>
      </c>
      <c r="Y70" s="16">
        <f t="shared" si="15"/>
        <v>8.9634146341463428</v>
      </c>
      <c r="Z70" s="13">
        <f t="shared" si="16"/>
        <v>4.0853658536585371</v>
      </c>
      <c r="AA70" s="13"/>
      <c r="AB70" s="13"/>
      <c r="AC70" s="13"/>
      <c r="AD70" s="13">
        <v>0</v>
      </c>
      <c r="AE70" s="13">
        <f>VLOOKUP(A:A,[1]TDSheet!$A:$AF,32,0)</f>
        <v>16.2</v>
      </c>
      <c r="AF70" s="13">
        <f>VLOOKUP(A:A,[1]TDSheet!$A:$AG,33,0)</f>
        <v>18</v>
      </c>
      <c r="AG70" s="13">
        <f>VLOOKUP(A:A,[1]TDSheet!$A:$W,23,0)</f>
        <v>13.8</v>
      </c>
      <c r="AH70" s="13">
        <f>VLOOKUP(A:A,[3]TDSheet!$A:$D,4,0)</f>
        <v>20</v>
      </c>
      <c r="AI70" s="13" t="str">
        <f>VLOOKUP(A:A,[1]TDSheet!$A:$AI,35,0)</f>
        <v>склад</v>
      </c>
      <c r="AJ70" s="13">
        <f t="shared" si="17"/>
        <v>0</v>
      </c>
      <c r="AK70" s="13">
        <f t="shared" si="18"/>
        <v>12</v>
      </c>
      <c r="AL70" s="13">
        <f t="shared" si="19"/>
        <v>12</v>
      </c>
      <c r="AM70" s="13">
        <f t="shared" si="20"/>
        <v>12</v>
      </c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15</v>
      </c>
      <c r="D71" s="8">
        <v>662</v>
      </c>
      <c r="E71" s="8">
        <v>380</v>
      </c>
      <c r="F71" s="8">
        <v>139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412</v>
      </c>
      <c r="K71" s="13">
        <f t="shared" si="13"/>
        <v>-32</v>
      </c>
      <c r="L71" s="13">
        <f>VLOOKUP(A:A,[1]TDSheet!$A:$O,15,0)</f>
        <v>70</v>
      </c>
      <c r="M71" s="13">
        <f>VLOOKUP(A:A,[1]TDSheet!$A:$X,24,0)</f>
        <v>40</v>
      </c>
      <c r="N71" s="13"/>
      <c r="O71" s="13"/>
      <c r="P71" s="13"/>
      <c r="Q71" s="13"/>
      <c r="R71" s="13"/>
      <c r="S71" s="13"/>
      <c r="T71" s="13"/>
      <c r="U71" s="15">
        <v>60</v>
      </c>
      <c r="V71" s="15">
        <v>60</v>
      </c>
      <c r="W71" s="13">
        <f t="shared" si="14"/>
        <v>76</v>
      </c>
      <c r="X71" s="15">
        <v>70</v>
      </c>
      <c r="Y71" s="16">
        <f t="shared" si="15"/>
        <v>5.7763157894736841</v>
      </c>
      <c r="Z71" s="13">
        <f t="shared" si="16"/>
        <v>1.8289473684210527</v>
      </c>
      <c r="AA71" s="13"/>
      <c r="AB71" s="13"/>
      <c r="AC71" s="13"/>
      <c r="AD71" s="13">
        <v>0</v>
      </c>
      <c r="AE71" s="13">
        <f>VLOOKUP(A:A,[1]TDSheet!$A:$AF,32,0)</f>
        <v>59.6</v>
      </c>
      <c r="AF71" s="13">
        <f>VLOOKUP(A:A,[1]TDSheet!$A:$AG,33,0)</f>
        <v>48.6</v>
      </c>
      <c r="AG71" s="13">
        <f>VLOOKUP(A:A,[1]TDSheet!$A:$W,23,0)</f>
        <v>68.599999999999994</v>
      </c>
      <c r="AH71" s="13">
        <f>VLOOKUP(A:A,[3]TDSheet!$A:$D,4,0)</f>
        <v>126</v>
      </c>
      <c r="AI71" s="13" t="str">
        <f>VLOOKUP(A:A,[1]TDSheet!$A:$AI,35,0)</f>
        <v>майяб</v>
      </c>
      <c r="AJ71" s="13">
        <f t="shared" si="17"/>
        <v>0</v>
      </c>
      <c r="AK71" s="13">
        <f t="shared" si="18"/>
        <v>36</v>
      </c>
      <c r="AL71" s="13">
        <f t="shared" si="19"/>
        <v>36</v>
      </c>
      <c r="AM71" s="13">
        <f t="shared" si="20"/>
        <v>42</v>
      </c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492</v>
      </c>
      <c r="D72" s="8">
        <v>293</v>
      </c>
      <c r="E72" s="8">
        <v>586</v>
      </c>
      <c r="F72" s="8">
        <v>28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681</v>
      </c>
      <c r="K72" s="13">
        <f t="shared" ref="K72:K114" si="21">E72-J72</f>
        <v>-95</v>
      </c>
      <c r="L72" s="13">
        <f>VLOOKUP(A:A,[1]TDSheet!$A:$O,15,0)</f>
        <v>100</v>
      </c>
      <c r="M72" s="13">
        <f>VLOOKUP(A:A,[1]TDSheet!$A:$X,24,0)</f>
        <v>200</v>
      </c>
      <c r="N72" s="13"/>
      <c r="O72" s="13"/>
      <c r="P72" s="13"/>
      <c r="Q72" s="13"/>
      <c r="R72" s="13"/>
      <c r="S72" s="13"/>
      <c r="T72" s="13"/>
      <c r="U72" s="15">
        <v>100</v>
      </c>
      <c r="V72" s="15">
        <v>120</v>
      </c>
      <c r="W72" s="13">
        <f t="shared" ref="W72:W114" si="22">(E72-AD72)/5</f>
        <v>117.2</v>
      </c>
      <c r="X72" s="15">
        <v>130</v>
      </c>
      <c r="Y72" s="16">
        <f t="shared" ref="Y72:Y114" si="23">(F72+L72+M72+U72+V72+X72)/W72</f>
        <v>5.7849829351535833</v>
      </c>
      <c r="Z72" s="13">
        <f t="shared" ref="Z72:Z114" si="24">F72/W72</f>
        <v>0.23890784982935154</v>
      </c>
      <c r="AA72" s="13"/>
      <c r="AB72" s="13"/>
      <c r="AC72" s="13"/>
      <c r="AD72" s="13">
        <v>0</v>
      </c>
      <c r="AE72" s="13">
        <f>VLOOKUP(A:A,[1]TDSheet!$A:$AF,32,0)</f>
        <v>103.2</v>
      </c>
      <c r="AF72" s="13">
        <f>VLOOKUP(A:A,[1]TDSheet!$A:$AG,33,0)</f>
        <v>91.4</v>
      </c>
      <c r="AG72" s="13">
        <f>VLOOKUP(A:A,[1]TDSheet!$A:$W,23,0)</f>
        <v>104.2</v>
      </c>
      <c r="AH72" s="13">
        <f>VLOOKUP(A:A,[3]TDSheet!$A:$D,4,0)</f>
        <v>108</v>
      </c>
      <c r="AI72" s="13" t="str">
        <f>VLOOKUP(A:A,[1]TDSheet!$A:$AI,35,0)</f>
        <v>продмай</v>
      </c>
      <c r="AJ72" s="13">
        <f t="shared" ref="AJ72:AJ114" si="25">T72*H72</f>
        <v>0</v>
      </c>
      <c r="AK72" s="13">
        <f t="shared" ref="AK72:AK114" si="26">U72*H72</f>
        <v>60</v>
      </c>
      <c r="AL72" s="13">
        <f t="shared" ref="AL72:AL114" si="27">V72*H72</f>
        <v>72</v>
      </c>
      <c r="AM72" s="13">
        <f t="shared" ref="AM72:AM114" si="28">X72*H72</f>
        <v>78</v>
      </c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150.13300000000001</v>
      </c>
      <c r="D73" s="8">
        <v>45.884999999999998</v>
      </c>
      <c r="E73" s="8">
        <v>152.26599999999999</v>
      </c>
      <c r="F73" s="8">
        <v>19.728999999999999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218.60499999999999</v>
      </c>
      <c r="K73" s="13">
        <f t="shared" si="21"/>
        <v>-66.338999999999999</v>
      </c>
      <c r="L73" s="13">
        <f>VLOOKUP(A:A,[1]TDSheet!$A:$O,15,0)</f>
        <v>20</v>
      </c>
      <c r="M73" s="13">
        <f>VLOOKUP(A:A,[1]TDSheet!$A:$X,24,0)</f>
        <v>40</v>
      </c>
      <c r="N73" s="13"/>
      <c r="O73" s="13"/>
      <c r="P73" s="13"/>
      <c r="Q73" s="13"/>
      <c r="R73" s="13"/>
      <c r="S73" s="13"/>
      <c r="T73" s="13"/>
      <c r="U73" s="15">
        <v>20</v>
      </c>
      <c r="V73" s="15">
        <v>30</v>
      </c>
      <c r="W73" s="13">
        <f t="shared" si="22"/>
        <v>30.453199999999999</v>
      </c>
      <c r="X73" s="15">
        <v>50</v>
      </c>
      <c r="Y73" s="16">
        <f t="shared" si="23"/>
        <v>5.9018099904115164</v>
      </c>
      <c r="Z73" s="13">
        <f t="shared" si="24"/>
        <v>0.64784653172737183</v>
      </c>
      <c r="AA73" s="13"/>
      <c r="AB73" s="13"/>
      <c r="AC73" s="13"/>
      <c r="AD73" s="13">
        <v>0</v>
      </c>
      <c r="AE73" s="13">
        <f>VLOOKUP(A:A,[1]TDSheet!$A:$AF,32,0)</f>
        <v>30.785199999999996</v>
      </c>
      <c r="AF73" s="13">
        <f>VLOOKUP(A:A,[1]TDSheet!$A:$AG,33,0)</f>
        <v>19.6296</v>
      </c>
      <c r="AG73" s="13">
        <f>VLOOKUP(A:A,[1]TDSheet!$A:$W,23,0)</f>
        <v>24.855</v>
      </c>
      <c r="AH73" s="13">
        <f>VLOOKUP(A:A,[3]TDSheet!$A:$D,4,0)</f>
        <v>11.313000000000001</v>
      </c>
      <c r="AI73" s="13" t="str">
        <f>VLOOKUP(A:A,[1]TDSheet!$A:$AI,35,0)</f>
        <v>склад</v>
      </c>
      <c r="AJ73" s="13">
        <f t="shared" si="25"/>
        <v>0</v>
      </c>
      <c r="AK73" s="13">
        <f t="shared" si="26"/>
        <v>20</v>
      </c>
      <c r="AL73" s="13">
        <f t="shared" si="27"/>
        <v>30</v>
      </c>
      <c r="AM73" s="13">
        <f t="shared" si="28"/>
        <v>50</v>
      </c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443</v>
      </c>
      <c r="D74" s="8">
        <v>722</v>
      </c>
      <c r="E74" s="8">
        <v>884</v>
      </c>
      <c r="F74" s="8">
        <v>261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890</v>
      </c>
      <c r="K74" s="13">
        <f t="shared" si="21"/>
        <v>-6</v>
      </c>
      <c r="L74" s="13">
        <f>VLOOKUP(A:A,[1]TDSheet!$A:$O,15,0)</f>
        <v>70</v>
      </c>
      <c r="M74" s="13">
        <f>VLOOKUP(A:A,[1]TDSheet!$A:$X,24,0)</f>
        <v>270</v>
      </c>
      <c r="N74" s="13"/>
      <c r="O74" s="13"/>
      <c r="P74" s="13"/>
      <c r="Q74" s="13"/>
      <c r="R74" s="13"/>
      <c r="S74" s="13"/>
      <c r="T74" s="13"/>
      <c r="U74" s="15">
        <v>100</v>
      </c>
      <c r="V74" s="15">
        <v>140</v>
      </c>
      <c r="W74" s="13">
        <f t="shared" si="22"/>
        <v>176.8</v>
      </c>
      <c r="X74" s="15">
        <v>170</v>
      </c>
      <c r="Y74" s="16">
        <f t="shared" si="23"/>
        <v>5.7183257918552028</v>
      </c>
      <c r="Z74" s="13">
        <f t="shared" si="24"/>
        <v>1.4762443438914026</v>
      </c>
      <c r="AA74" s="13"/>
      <c r="AB74" s="13"/>
      <c r="AC74" s="13"/>
      <c r="AD74" s="13">
        <v>0</v>
      </c>
      <c r="AE74" s="13">
        <f>VLOOKUP(A:A,[1]TDSheet!$A:$AF,32,0)</f>
        <v>170.2</v>
      </c>
      <c r="AF74" s="13">
        <f>VLOOKUP(A:A,[1]TDSheet!$A:$AG,33,0)</f>
        <v>124.4</v>
      </c>
      <c r="AG74" s="13">
        <f>VLOOKUP(A:A,[1]TDSheet!$A:$W,23,0)</f>
        <v>156.80000000000001</v>
      </c>
      <c r="AH74" s="13">
        <f>VLOOKUP(A:A,[3]TDSheet!$A:$D,4,0)</f>
        <v>220</v>
      </c>
      <c r="AI74" s="13" t="str">
        <f>VLOOKUP(A:A,[1]TDSheet!$A:$AI,35,0)</f>
        <v>оконч</v>
      </c>
      <c r="AJ74" s="13">
        <f t="shared" si="25"/>
        <v>0</v>
      </c>
      <c r="AK74" s="13">
        <f t="shared" si="26"/>
        <v>60</v>
      </c>
      <c r="AL74" s="13">
        <f t="shared" si="27"/>
        <v>84</v>
      </c>
      <c r="AM74" s="13">
        <f t="shared" si="28"/>
        <v>102</v>
      </c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485</v>
      </c>
      <c r="D75" s="8">
        <v>923</v>
      </c>
      <c r="E75" s="8">
        <v>1342</v>
      </c>
      <c r="F75" s="8">
        <v>35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1413</v>
      </c>
      <c r="K75" s="13">
        <f t="shared" si="21"/>
        <v>-71</v>
      </c>
      <c r="L75" s="13">
        <f>VLOOKUP(A:A,[1]TDSheet!$A:$O,15,0)</f>
        <v>150</v>
      </c>
      <c r="M75" s="13">
        <f>VLOOKUP(A:A,[1]TDSheet!$A:$X,24,0)</f>
        <v>460</v>
      </c>
      <c r="N75" s="13"/>
      <c r="O75" s="13"/>
      <c r="P75" s="13"/>
      <c r="Q75" s="13"/>
      <c r="R75" s="13"/>
      <c r="S75" s="13"/>
      <c r="T75" s="13"/>
      <c r="U75" s="15">
        <v>250</v>
      </c>
      <c r="V75" s="15">
        <v>350</v>
      </c>
      <c r="W75" s="13">
        <f t="shared" si="22"/>
        <v>268.39999999999998</v>
      </c>
      <c r="X75" s="15">
        <v>300</v>
      </c>
      <c r="Y75" s="16">
        <f t="shared" si="23"/>
        <v>5.7563338301043228</v>
      </c>
      <c r="Z75" s="13">
        <f t="shared" si="24"/>
        <v>0.13040238450074518</v>
      </c>
      <c r="AA75" s="13"/>
      <c r="AB75" s="13"/>
      <c r="AC75" s="13"/>
      <c r="AD75" s="13">
        <v>0</v>
      </c>
      <c r="AE75" s="13">
        <f>VLOOKUP(A:A,[1]TDSheet!$A:$AF,32,0)</f>
        <v>211.2</v>
      </c>
      <c r="AF75" s="13">
        <f>VLOOKUP(A:A,[1]TDSheet!$A:$AG,33,0)</f>
        <v>149.19999999999999</v>
      </c>
      <c r="AG75" s="13">
        <f>VLOOKUP(A:A,[1]TDSheet!$A:$W,23,0)</f>
        <v>211.6</v>
      </c>
      <c r="AH75" s="13">
        <f>VLOOKUP(A:A,[3]TDSheet!$A:$D,4,0)</f>
        <v>353</v>
      </c>
      <c r="AI75" s="13" t="str">
        <f>VLOOKUP(A:A,[1]TDSheet!$A:$AI,35,0)</f>
        <v>продмай</v>
      </c>
      <c r="AJ75" s="13">
        <f t="shared" si="25"/>
        <v>0</v>
      </c>
      <c r="AK75" s="13">
        <f t="shared" si="26"/>
        <v>150</v>
      </c>
      <c r="AL75" s="13">
        <f t="shared" si="27"/>
        <v>210</v>
      </c>
      <c r="AM75" s="13">
        <f t="shared" si="28"/>
        <v>180</v>
      </c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448</v>
      </c>
      <c r="D76" s="8">
        <v>605</v>
      </c>
      <c r="E76" s="8">
        <v>885</v>
      </c>
      <c r="F76" s="8">
        <v>127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977</v>
      </c>
      <c r="K76" s="13">
        <f t="shared" si="21"/>
        <v>-92</v>
      </c>
      <c r="L76" s="13">
        <f>VLOOKUP(A:A,[1]TDSheet!$A:$O,15,0)</f>
        <v>220</v>
      </c>
      <c r="M76" s="13">
        <f>VLOOKUP(A:A,[1]TDSheet!$A:$X,24,0)</f>
        <v>270</v>
      </c>
      <c r="N76" s="13"/>
      <c r="O76" s="13"/>
      <c r="P76" s="13"/>
      <c r="Q76" s="13"/>
      <c r="R76" s="13"/>
      <c r="S76" s="13"/>
      <c r="T76" s="13"/>
      <c r="U76" s="15">
        <v>100</v>
      </c>
      <c r="V76" s="15">
        <v>120</v>
      </c>
      <c r="W76" s="13">
        <f t="shared" si="22"/>
        <v>177</v>
      </c>
      <c r="X76" s="15">
        <v>170</v>
      </c>
      <c r="Y76" s="16">
        <f t="shared" si="23"/>
        <v>5.6892655367231635</v>
      </c>
      <c r="Z76" s="13">
        <f t="shared" si="24"/>
        <v>0.71751412429378536</v>
      </c>
      <c r="AA76" s="13"/>
      <c r="AB76" s="13"/>
      <c r="AC76" s="13"/>
      <c r="AD76" s="13">
        <v>0</v>
      </c>
      <c r="AE76" s="13">
        <f>VLOOKUP(A:A,[1]TDSheet!$A:$AF,32,0)</f>
        <v>151.80000000000001</v>
      </c>
      <c r="AF76" s="13">
        <f>VLOOKUP(A:A,[1]TDSheet!$A:$AG,33,0)</f>
        <v>126.8</v>
      </c>
      <c r="AG76" s="13">
        <f>VLOOKUP(A:A,[1]TDSheet!$A:$W,23,0)</f>
        <v>144.4</v>
      </c>
      <c r="AH76" s="13">
        <f>VLOOKUP(A:A,[3]TDSheet!$A:$D,4,0)</f>
        <v>151</v>
      </c>
      <c r="AI76" s="13">
        <f>VLOOKUP(A:A,[1]TDSheet!$A:$AI,35,0)</f>
        <v>0</v>
      </c>
      <c r="AJ76" s="13">
        <f t="shared" si="25"/>
        <v>0</v>
      </c>
      <c r="AK76" s="13">
        <f t="shared" si="26"/>
        <v>40</v>
      </c>
      <c r="AL76" s="13">
        <f t="shared" si="27"/>
        <v>48</v>
      </c>
      <c r="AM76" s="13">
        <f t="shared" si="28"/>
        <v>68</v>
      </c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368</v>
      </c>
      <c r="D77" s="8">
        <v>771</v>
      </c>
      <c r="E77" s="8">
        <v>987</v>
      </c>
      <c r="F77" s="8">
        <v>109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1039</v>
      </c>
      <c r="K77" s="13">
        <f t="shared" si="21"/>
        <v>-52</v>
      </c>
      <c r="L77" s="13">
        <f>VLOOKUP(A:A,[1]TDSheet!$A:$O,15,0)</f>
        <v>220</v>
      </c>
      <c r="M77" s="13">
        <f>VLOOKUP(A:A,[1]TDSheet!$A:$X,24,0)</f>
        <v>230</v>
      </c>
      <c r="N77" s="13"/>
      <c r="O77" s="13"/>
      <c r="P77" s="13"/>
      <c r="Q77" s="13"/>
      <c r="R77" s="13"/>
      <c r="S77" s="13"/>
      <c r="T77" s="13"/>
      <c r="U77" s="15">
        <v>120</v>
      </c>
      <c r="V77" s="15">
        <v>200</v>
      </c>
      <c r="W77" s="13">
        <f t="shared" si="22"/>
        <v>197.4</v>
      </c>
      <c r="X77" s="15">
        <v>200</v>
      </c>
      <c r="Y77" s="16">
        <f t="shared" si="23"/>
        <v>5.4660587639311045</v>
      </c>
      <c r="Z77" s="13">
        <f t="shared" si="24"/>
        <v>0.5521783181357649</v>
      </c>
      <c r="AA77" s="13"/>
      <c r="AB77" s="13"/>
      <c r="AC77" s="13"/>
      <c r="AD77" s="13">
        <v>0</v>
      </c>
      <c r="AE77" s="13">
        <f>VLOOKUP(A:A,[1]TDSheet!$A:$AF,32,0)</f>
        <v>130.4</v>
      </c>
      <c r="AF77" s="13">
        <f>VLOOKUP(A:A,[1]TDSheet!$A:$AG,33,0)</f>
        <v>147.80000000000001</v>
      </c>
      <c r="AG77" s="13">
        <f>VLOOKUP(A:A,[1]TDSheet!$A:$W,23,0)</f>
        <v>150</v>
      </c>
      <c r="AH77" s="13">
        <f>VLOOKUP(A:A,[3]TDSheet!$A:$D,4,0)</f>
        <v>196</v>
      </c>
      <c r="AI77" s="13">
        <f>VLOOKUP(A:A,[1]TDSheet!$A:$AI,35,0)</f>
        <v>0</v>
      </c>
      <c r="AJ77" s="13">
        <f t="shared" si="25"/>
        <v>0</v>
      </c>
      <c r="AK77" s="13">
        <f t="shared" si="26"/>
        <v>39.6</v>
      </c>
      <c r="AL77" s="13">
        <f t="shared" si="27"/>
        <v>66</v>
      </c>
      <c r="AM77" s="13">
        <f t="shared" si="28"/>
        <v>66</v>
      </c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237</v>
      </c>
      <c r="D78" s="8">
        <v>601</v>
      </c>
      <c r="E78" s="8">
        <v>625</v>
      </c>
      <c r="F78" s="8">
        <v>180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694</v>
      </c>
      <c r="K78" s="13">
        <f t="shared" si="21"/>
        <v>-69</v>
      </c>
      <c r="L78" s="13">
        <f>VLOOKUP(A:A,[1]TDSheet!$A:$O,15,0)</f>
        <v>160</v>
      </c>
      <c r="M78" s="13">
        <f>VLOOKUP(A:A,[1]TDSheet!$A:$X,24,0)</f>
        <v>180</v>
      </c>
      <c r="N78" s="13"/>
      <c r="O78" s="13"/>
      <c r="P78" s="13"/>
      <c r="Q78" s="13"/>
      <c r="R78" s="13"/>
      <c r="S78" s="13"/>
      <c r="T78" s="13"/>
      <c r="U78" s="15">
        <v>50</v>
      </c>
      <c r="V78" s="15">
        <v>100</v>
      </c>
      <c r="W78" s="13">
        <f t="shared" si="22"/>
        <v>125</v>
      </c>
      <c r="X78" s="15">
        <v>70</v>
      </c>
      <c r="Y78" s="16">
        <f t="shared" si="23"/>
        <v>5.92</v>
      </c>
      <c r="Z78" s="13">
        <f t="shared" si="24"/>
        <v>1.44</v>
      </c>
      <c r="AA78" s="13"/>
      <c r="AB78" s="13"/>
      <c r="AC78" s="13"/>
      <c r="AD78" s="13">
        <v>0</v>
      </c>
      <c r="AE78" s="13">
        <f>VLOOKUP(A:A,[1]TDSheet!$A:$AF,32,0)</f>
        <v>97</v>
      </c>
      <c r="AF78" s="13">
        <f>VLOOKUP(A:A,[1]TDSheet!$A:$AG,33,0)</f>
        <v>98.8</v>
      </c>
      <c r="AG78" s="13">
        <f>VLOOKUP(A:A,[1]TDSheet!$A:$W,23,0)</f>
        <v>109.2</v>
      </c>
      <c r="AH78" s="13">
        <f>VLOOKUP(A:A,[3]TDSheet!$A:$D,4,0)</f>
        <v>123</v>
      </c>
      <c r="AI78" s="13">
        <f>VLOOKUP(A:A,[1]TDSheet!$A:$AI,35,0)</f>
        <v>0</v>
      </c>
      <c r="AJ78" s="13">
        <f t="shared" si="25"/>
        <v>0</v>
      </c>
      <c r="AK78" s="13">
        <f t="shared" si="26"/>
        <v>17.5</v>
      </c>
      <c r="AL78" s="13">
        <f t="shared" si="27"/>
        <v>35</v>
      </c>
      <c r="AM78" s="13">
        <f t="shared" si="28"/>
        <v>24.5</v>
      </c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90</v>
      </c>
      <c r="D79" s="8">
        <v>265</v>
      </c>
      <c r="E79" s="8">
        <v>277</v>
      </c>
      <c r="F79" s="8">
        <v>64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353</v>
      </c>
      <c r="K79" s="13">
        <f t="shared" si="21"/>
        <v>-76</v>
      </c>
      <c r="L79" s="13">
        <f>VLOOKUP(A:A,[1]TDSheet!$A:$O,15,0)</f>
        <v>50</v>
      </c>
      <c r="M79" s="13">
        <f>VLOOKUP(A:A,[1]TDSheet!$A:$X,24,0)</f>
        <v>70</v>
      </c>
      <c r="N79" s="13"/>
      <c r="O79" s="13"/>
      <c r="P79" s="13"/>
      <c r="Q79" s="13"/>
      <c r="R79" s="13"/>
      <c r="S79" s="13"/>
      <c r="T79" s="13"/>
      <c r="U79" s="15">
        <v>50</v>
      </c>
      <c r="V79" s="15">
        <v>50</v>
      </c>
      <c r="W79" s="13">
        <f t="shared" si="22"/>
        <v>55.4</v>
      </c>
      <c r="X79" s="15">
        <v>40</v>
      </c>
      <c r="Y79" s="16">
        <f t="shared" si="23"/>
        <v>5.8483754512635384</v>
      </c>
      <c r="Z79" s="13">
        <f t="shared" si="24"/>
        <v>1.1552346570397112</v>
      </c>
      <c r="AA79" s="13"/>
      <c r="AB79" s="13"/>
      <c r="AC79" s="13"/>
      <c r="AD79" s="13">
        <v>0</v>
      </c>
      <c r="AE79" s="13">
        <f>VLOOKUP(A:A,[1]TDSheet!$A:$AF,32,0)</f>
        <v>45.6</v>
      </c>
      <c r="AF79" s="13">
        <f>VLOOKUP(A:A,[1]TDSheet!$A:$AG,33,0)</f>
        <v>32</v>
      </c>
      <c r="AG79" s="13">
        <f>VLOOKUP(A:A,[1]TDSheet!$A:$W,23,0)</f>
        <v>47.2</v>
      </c>
      <c r="AH79" s="13">
        <f>VLOOKUP(A:A,[3]TDSheet!$A:$D,4,0)</f>
        <v>22</v>
      </c>
      <c r="AI79" s="13">
        <f>VLOOKUP(A:A,[1]TDSheet!$A:$AI,35,0)</f>
        <v>0</v>
      </c>
      <c r="AJ79" s="13">
        <f t="shared" si="25"/>
        <v>0</v>
      </c>
      <c r="AK79" s="13">
        <f t="shared" si="26"/>
        <v>16.5</v>
      </c>
      <c r="AL79" s="13">
        <f t="shared" si="27"/>
        <v>16.5</v>
      </c>
      <c r="AM79" s="13">
        <f t="shared" si="28"/>
        <v>13.200000000000001</v>
      </c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2369</v>
      </c>
      <c r="D80" s="8">
        <v>4893</v>
      </c>
      <c r="E80" s="8">
        <v>5953</v>
      </c>
      <c r="F80" s="8">
        <v>1166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6106</v>
      </c>
      <c r="K80" s="13">
        <f t="shared" si="21"/>
        <v>-153</v>
      </c>
      <c r="L80" s="13">
        <f>VLOOKUP(A:A,[1]TDSheet!$A:$O,15,0)</f>
        <v>0</v>
      </c>
      <c r="M80" s="13">
        <f>VLOOKUP(A:A,[1]TDSheet!$A:$X,24,0)</f>
        <v>1500</v>
      </c>
      <c r="N80" s="13"/>
      <c r="O80" s="13"/>
      <c r="P80" s="13"/>
      <c r="Q80" s="13"/>
      <c r="R80" s="13"/>
      <c r="S80" s="13"/>
      <c r="T80" s="13">
        <v>546</v>
      </c>
      <c r="U80" s="15">
        <v>600</v>
      </c>
      <c r="V80" s="15">
        <v>900</v>
      </c>
      <c r="W80" s="13">
        <f t="shared" si="22"/>
        <v>902.6</v>
      </c>
      <c r="X80" s="15">
        <v>1000</v>
      </c>
      <c r="Y80" s="16">
        <f t="shared" si="23"/>
        <v>5.7234655439840463</v>
      </c>
      <c r="Z80" s="13">
        <f t="shared" si="24"/>
        <v>1.2918236206514513</v>
      </c>
      <c r="AA80" s="13"/>
      <c r="AB80" s="13"/>
      <c r="AC80" s="13"/>
      <c r="AD80" s="13">
        <f>VLOOKUP(A:A,[4]TDSheet!$A:$D,4,0)</f>
        <v>1440</v>
      </c>
      <c r="AE80" s="13">
        <f>VLOOKUP(A:A,[1]TDSheet!$A:$AF,32,0)</f>
        <v>870.6</v>
      </c>
      <c r="AF80" s="13">
        <f>VLOOKUP(A:A,[1]TDSheet!$A:$AG,33,0)</f>
        <v>803.6</v>
      </c>
      <c r="AG80" s="13">
        <f>VLOOKUP(A:A,[1]TDSheet!$A:$W,23,0)</f>
        <v>981.2</v>
      </c>
      <c r="AH80" s="13">
        <f>VLOOKUP(A:A,[3]TDSheet!$A:$D,4,0)</f>
        <v>1159</v>
      </c>
      <c r="AI80" s="13" t="str">
        <f>VLOOKUP(A:A,[1]TDSheet!$A:$AI,35,0)</f>
        <v>оконч</v>
      </c>
      <c r="AJ80" s="13">
        <f t="shared" si="25"/>
        <v>191.1</v>
      </c>
      <c r="AK80" s="13">
        <f t="shared" si="26"/>
        <v>210</v>
      </c>
      <c r="AL80" s="13">
        <f t="shared" si="27"/>
        <v>315</v>
      </c>
      <c r="AM80" s="13">
        <f t="shared" si="28"/>
        <v>350</v>
      </c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3408</v>
      </c>
      <c r="D81" s="8">
        <v>9077</v>
      </c>
      <c r="E81" s="8">
        <v>10043</v>
      </c>
      <c r="F81" s="17">
        <v>2488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10250</v>
      </c>
      <c r="K81" s="13">
        <f t="shared" si="21"/>
        <v>-207</v>
      </c>
      <c r="L81" s="13">
        <f>VLOOKUP(A:A,[1]TDSheet!$A:$O,15,0)</f>
        <v>700</v>
      </c>
      <c r="M81" s="13">
        <f>VLOOKUP(A:A,[1]TDSheet!$A:$X,24,0)</f>
        <v>1200</v>
      </c>
      <c r="N81" s="13"/>
      <c r="O81" s="13"/>
      <c r="P81" s="13"/>
      <c r="Q81" s="13"/>
      <c r="R81" s="13"/>
      <c r="S81" s="13"/>
      <c r="T81" s="13">
        <v>1656</v>
      </c>
      <c r="U81" s="15">
        <v>1200</v>
      </c>
      <c r="V81" s="15">
        <v>1500</v>
      </c>
      <c r="W81" s="13">
        <f t="shared" si="22"/>
        <v>1504.6</v>
      </c>
      <c r="X81" s="15">
        <v>1800</v>
      </c>
      <c r="Y81" s="16">
        <f t="shared" si="23"/>
        <v>5.9072178652133465</v>
      </c>
      <c r="Z81" s="13">
        <f t="shared" si="24"/>
        <v>1.6535956400372194</v>
      </c>
      <c r="AA81" s="13"/>
      <c r="AB81" s="13"/>
      <c r="AC81" s="13"/>
      <c r="AD81" s="13">
        <f>VLOOKUP(A:A,[4]TDSheet!$A:$D,4,0)</f>
        <v>2520</v>
      </c>
      <c r="AE81" s="13">
        <f>VLOOKUP(A:A,[1]TDSheet!$A:$AF,32,0)</f>
        <v>1308</v>
      </c>
      <c r="AF81" s="13">
        <f>VLOOKUP(A:A,[1]TDSheet!$A:$AG,33,0)</f>
        <v>981.8</v>
      </c>
      <c r="AG81" s="13">
        <f>VLOOKUP(A:A,[1]TDSheet!$A:$W,23,0)</f>
        <v>1032.8</v>
      </c>
      <c r="AH81" s="13">
        <f>VLOOKUP(A:A,[3]TDSheet!$A:$D,4,0)</f>
        <v>2209</v>
      </c>
      <c r="AI81" s="13" t="str">
        <f>VLOOKUP(A:A,[1]TDSheet!$A:$AI,35,0)</f>
        <v>майяб</v>
      </c>
      <c r="AJ81" s="13">
        <f t="shared" si="25"/>
        <v>579.59999999999991</v>
      </c>
      <c r="AK81" s="13">
        <f t="shared" si="26"/>
        <v>420</v>
      </c>
      <c r="AL81" s="13">
        <f t="shared" si="27"/>
        <v>525</v>
      </c>
      <c r="AM81" s="13">
        <f t="shared" si="28"/>
        <v>630</v>
      </c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193</v>
      </c>
      <c r="D82" s="8">
        <v>327</v>
      </c>
      <c r="E82" s="8">
        <v>443</v>
      </c>
      <c r="F82" s="8">
        <v>57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1138</v>
      </c>
      <c r="K82" s="13">
        <f t="shared" si="21"/>
        <v>-695</v>
      </c>
      <c r="L82" s="13">
        <f>VLOOKUP(A:A,[1]TDSheet!$A:$O,15,0)</f>
        <v>130</v>
      </c>
      <c r="M82" s="13">
        <f>VLOOKUP(A:A,[1]TDSheet!$A:$X,24,0)</f>
        <v>120</v>
      </c>
      <c r="N82" s="13"/>
      <c r="O82" s="13"/>
      <c r="P82" s="13"/>
      <c r="Q82" s="13"/>
      <c r="R82" s="13"/>
      <c r="S82" s="13"/>
      <c r="T82" s="13"/>
      <c r="U82" s="15">
        <v>100</v>
      </c>
      <c r="V82" s="15">
        <v>150</v>
      </c>
      <c r="W82" s="13">
        <f t="shared" si="22"/>
        <v>88.6</v>
      </c>
      <c r="X82" s="15">
        <v>100</v>
      </c>
      <c r="Y82" s="16">
        <f t="shared" si="23"/>
        <v>7.4153498871331829</v>
      </c>
      <c r="Z82" s="13">
        <f t="shared" si="24"/>
        <v>0.64334085778781047</v>
      </c>
      <c r="AA82" s="13"/>
      <c r="AB82" s="13"/>
      <c r="AC82" s="13"/>
      <c r="AD82" s="13">
        <v>0</v>
      </c>
      <c r="AE82" s="13">
        <f>VLOOKUP(A:A,[1]TDSheet!$A:$AF,32,0)</f>
        <v>66.2</v>
      </c>
      <c r="AF82" s="13">
        <f>VLOOKUP(A:A,[1]TDSheet!$A:$AG,33,0)</f>
        <v>63.4</v>
      </c>
      <c r="AG82" s="13">
        <f>VLOOKUP(A:A,[1]TDSheet!$A:$W,23,0)</f>
        <v>72.2</v>
      </c>
      <c r="AH82" s="13">
        <f>VLOOKUP(A:A,[3]TDSheet!$A:$D,4,0)</f>
        <v>-3</v>
      </c>
      <c r="AI82" s="13">
        <f>VLOOKUP(A:A,[1]TDSheet!$A:$AI,35,0)</f>
        <v>0</v>
      </c>
      <c r="AJ82" s="13">
        <f t="shared" si="25"/>
        <v>0</v>
      </c>
      <c r="AK82" s="13">
        <f t="shared" si="26"/>
        <v>40</v>
      </c>
      <c r="AL82" s="13">
        <f t="shared" si="27"/>
        <v>60</v>
      </c>
      <c r="AM82" s="13">
        <f t="shared" si="28"/>
        <v>40</v>
      </c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71.591999999999999</v>
      </c>
      <c r="D83" s="8">
        <v>503.99700000000001</v>
      </c>
      <c r="E83" s="8">
        <v>346.834</v>
      </c>
      <c r="F83" s="8">
        <v>117.804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434.15100000000001</v>
      </c>
      <c r="K83" s="13">
        <f t="shared" si="21"/>
        <v>-87.317000000000007</v>
      </c>
      <c r="L83" s="13">
        <f>VLOOKUP(A:A,[1]TDSheet!$A:$O,15,0)</f>
        <v>200</v>
      </c>
      <c r="M83" s="13">
        <f>VLOOKUP(A:A,[1]TDSheet!$A:$X,24,0)</f>
        <v>100</v>
      </c>
      <c r="N83" s="13"/>
      <c r="O83" s="13"/>
      <c r="P83" s="13"/>
      <c r="Q83" s="13"/>
      <c r="R83" s="13"/>
      <c r="S83" s="13"/>
      <c r="T83" s="13"/>
      <c r="U83" s="15"/>
      <c r="V83" s="15">
        <v>50</v>
      </c>
      <c r="W83" s="13">
        <f t="shared" si="22"/>
        <v>69.366799999999998</v>
      </c>
      <c r="X83" s="15">
        <v>50</v>
      </c>
      <c r="Y83" s="16">
        <f t="shared" si="23"/>
        <v>7.4647237583397246</v>
      </c>
      <c r="Z83" s="13">
        <f t="shared" si="24"/>
        <v>1.6982764088872488</v>
      </c>
      <c r="AA83" s="13"/>
      <c r="AB83" s="13"/>
      <c r="AC83" s="13"/>
      <c r="AD83" s="13">
        <v>0</v>
      </c>
      <c r="AE83" s="13">
        <f>VLOOKUP(A:A,[1]TDSheet!$A:$AF,32,0)</f>
        <v>52.7744</v>
      </c>
      <c r="AF83" s="13">
        <f>VLOOKUP(A:A,[1]TDSheet!$A:$AG,33,0)</f>
        <v>44.717799999999997</v>
      </c>
      <c r="AG83" s="13">
        <f>VLOOKUP(A:A,[1]TDSheet!$A:$W,23,0)</f>
        <v>65.944600000000008</v>
      </c>
      <c r="AH83" s="13">
        <f>VLOOKUP(A:A,[3]TDSheet!$A:$D,4,0)</f>
        <v>100.697</v>
      </c>
      <c r="AI83" s="13" t="str">
        <f>VLOOKUP(A:A,[1]TDSheet!$A:$AI,35,0)</f>
        <v>Паша</v>
      </c>
      <c r="AJ83" s="13">
        <f t="shared" si="25"/>
        <v>0</v>
      </c>
      <c r="AK83" s="13">
        <f t="shared" si="26"/>
        <v>0</v>
      </c>
      <c r="AL83" s="13">
        <f t="shared" si="27"/>
        <v>50</v>
      </c>
      <c r="AM83" s="13">
        <f t="shared" si="28"/>
        <v>50</v>
      </c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8</v>
      </c>
      <c r="C84" s="8">
        <v>32.573</v>
      </c>
      <c r="D84" s="8">
        <v>22.87</v>
      </c>
      <c r="E84" s="8">
        <v>32.947000000000003</v>
      </c>
      <c r="F84" s="8">
        <v>12.714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33.799999999999997</v>
      </c>
      <c r="K84" s="13">
        <f t="shared" si="21"/>
        <v>-0.85299999999999443</v>
      </c>
      <c r="L84" s="13">
        <f>VLOOKUP(A:A,[1]TDSheet!$A:$O,15,0)</f>
        <v>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5"/>
      <c r="V84" s="15">
        <v>20</v>
      </c>
      <c r="W84" s="13">
        <f t="shared" si="22"/>
        <v>6.5894000000000004</v>
      </c>
      <c r="X84" s="15">
        <v>10</v>
      </c>
      <c r="Y84" s="16">
        <f t="shared" si="23"/>
        <v>6.4822290345099702</v>
      </c>
      <c r="Z84" s="13">
        <f t="shared" si="24"/>
        <v>1.9294624700276202</v>
      </c>
      <c r="AA84" s="13"/>
      <c r="AB84" s="13"/>
      <c r="AC84" s="13"/>
      <c r="AD84" s="13">
        <v>0</v>
      </c>
      <c r="AE84" s="13">
        <f>VLOOKUP(A:A,[1]TDSheet!$A:$AF,32,0)</f>
        <v>3.5238</v>
      </c>
      <c r="AF84" s="13">
        <f>VLOOKUP(A:A,[1]TDSheet!$A:$AG,33,0)</f>
        <v>4.3521999999999998</v>
      </c>
      <c r="AG84" s="13">
        <f>VLOOKUP(A:A,[1]TDSheet!$A:$W,23,0)</f>
        <v>2.9059999999999997</v>
      </c>
      <c r="AH84" s="13">
        <f>VLOOKUP(A:A,[3]TDSheet!$A:$D,4,0)</f>
        <v>11.385</v>
      </c>
      <c r="AI84" s="13" t="str">
        <f>VLOOKUP(A:A,[1]TDSheet!$A:$AI,35,0)</f>
        <v>увел</v>
      </c>
      <c r="AJ84" s="13">
        <f t="shared" si="25"/>
        <v>0</v>
      </c>
      <c r="AK84" s="13">
        <f t="shared" si="26"/>
        <v>0</v>
      </c>
      <c r="AL84" s="13">
        <f t="shared" si="27"/>
        <v>20</v>
      </c>
      <c r="AM84" s="13">
        <f t="shared" si="28"/>
        <v>10</v>
      </c>
      <c r="AN84" s="13"/>
      <c r="AO84" s="13"/>
      <c r="AP84" s="13"/>
    </row>
    <row r="85" spans="1:42" s="1" customFormat="1" ht="21.95" customHeight="1" outlineLevel="1" x14ac:dyDescent="0.2">
      <c r="A85" s="7" t="s">
        <v>88</v>
      </c>
      <c r="B85" s="7" t="s">
        <v>12</v>
      </c>
      <c r="C85" s="8">
        <v>23</v>
      </c>
      <c r="D85" s="8">
        <v>348</v>
      </c>
      <c r="E85" s="8">
        <v>241</v>
      </c>
      <c r="F85" s="8">
        <v>119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307</v>
      </c>
      <c r="K85" s="13">
        <f t="shared" si="21"/>
        <v>-66</v>
      </c>
      <c r="L85" s="13">
        <f>VLOOKUP(A:A,[1]TDSheet!$A:$O,15,0)</f>
        <v>40</v>
      </c>
      <c r="M85" s="13">
        <f>VLOOKUP(A:A,[1]TDSheet!$A:$X,24,0)</f>
        <v>50</v>
      </c>
      <c r="N85" s="13"/>
      <c r="O85" s="13"/>
      <c r="P85" s="13"/>
      <c r="Q85" s="13"/>
      <c r="R85" s="13"/>
      <c r="S85" s="13"/>
      <c r="T85" s="13"/>
      <c r="U85" s="15"/>
      <c r="V85" s="15">
        <v>50</v>
      </c>
      <c r="W85" s="13">
        <f t="shared" si="22"/>
        <v>48.2</v>
      </c>
      <c r="X85" s="15">
        <v>20</v>
      </c>
      <c r="Y85" s="16">
        <f t="shared" si="23"/>
        <v>5.7883817427385891</v>
      </c>
      <c r="Z85" s="13">
        <f t="shared" si="24"/>
        <v>2.4688796680497922</v>
      </c>
      <c r="AA85" s="13"/>
      <c r="AB85" s="13"/>
      <c r="AC85" s="13"/>
      <c r="AD85" s="13">
        <v>0</v>
      </c>
      <c r="AE85" s="13">
        <f>VLOOKUP(A:A,[1]TDSheet!$A:$AF,32,0)</f>
        <v>36.4</v>
      </c>
      <c r="AF85" s="13">
        <f>VLOOKUP(A:A,[1]TDSheet!$A:$AG,33,0)</f>
        <v>34</v>
      </c>
      <c r="AG85" s="13">
        <f>VLOOKUP(A:A,[1]TDSheet!$A:$W,23,0)</f>
        <v>47</v>
      </c>
      <c r="AH85" s="13">
        <f>VLOOKUP(A:A,[3]TDSheet!$A:$D,4,0)</f>
        <v>76</v>
      </c>
      <c r="AI85" s="13">
        <f>VLOOKUP(A:A,[1]TDSheet!$A:$AI,35,0)</f>
        <v>0</v>
      </c>
      <c r="AJ85" s="13">
        <f t="shared" si="25"/>
        <v>0</v>
      </c>
      <c r="AK85" s="13">
        <f t="shared" si="26"/>
        <v>0</v>
      </c>
      <c r="AL85" s="13">
        <f t="shared" si="27"/>
        <v>20</v>
      </c>
      <c r="AM85" s="13">
        <f t="shared" si="28"/>
        <v>8</v>
      </c>
      <c r="AN85" s="13"/>
      <c r="AO85" s="13"/>
      <c r="AP85" s="13"/>
    </row>
    <row r="86" spans="1:42" s="1" customFormat="1" ht="11.1" customHeight="1" outlineLevel="1" x14ac:dyDescent="0.2">
      <c r="A86" s="7" t="s">
        <v>89</v>
      </c>
      <c r="B86" s="7" t="s">
        <v>8</v>
      </c>
      <c r="C86" s="8">
        <v>101.751</v>
      </c>
      <c r="D86" s="8">
        <v>127.672</v>
      </c>
      <c r="E86" s="8">
        <v>179.86600000000001</v>
      </c>
      <c r="F86" s="8">
        <v>32.279000000000003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167.101</v>
      </c>
      <c r="K86" s="13">
        <f t="shared" si="21"/>
        <v>12.765000000000015</v>
      </c>
      <c r="L86" s="13">
        <f>VLOOKUP(A:A,[1]TDSheet!$A:$O,15,0)</f>
        <v>0</v>
      </c>
      <c r="M86" s="13">
        <f>VLOOKUP(A:A,[1]TDSheet!$A:$X,24,0)</f>
        <v>50</v>
      </c>
      <c r="N86" s="13"/>
      <c r="O86" s="13"/>
      <c r="P86" s="13"/>
      <c r="Q86" s="13"/>
      <c r="R86" s="13"/>
      <c r="S86" s="13"/>
      <c r="T86" s="13"/>
      <c r="U86" s="15">
        <v>30</v>
      </c>
      <c r="V86" s="15">
        <v>50</v>
      </c>
      <c r="W86" s="13">
        <f t="shared" si="22"/>
        <v>35.973200000000006</v>
      </c>
      <c r="X86" s="15">
        <v>50</v>
      </c>
      <c r="Y86" s="16">
        <f t="shared" si="23"/>
        <v>5.9010318792879133</v>
      </c>
      <c r="Z86" s="13">
        <f t="shared" si="24"/>
        <v>0.89730688401365455</v>
      </c>
      <c r="AA86" s="13"/>
      <c r="AB86" s="13"/>
      <c r="AC86" s="13"/>
      <c r="AD86" s="13">
        <v>0</v>
      </c>
      <c r="AE86" s="13">
        <f>VLOOKUP(A:A,[1]TDSheet!$A:$AF,32,0)</f>
        <v>23.204000000000001</v>
      </c>
      <c r="AF86" s="13">
        <f>VLOOKUP(A:A,[1]TDSheet!$A:$AG,33,0)</f>
        <v>24.2044</v>
      </c>
      <c r="AG86" s="13">
        <f>VLOOKUP(A:A,[1]TDSheet!$A:$W,23,0)</f>
        <v>21.626799999999999</v>
      </c>
      <c r="AH86" s="13">
        <f>VLOOKUP(A:A,[3]TDSheet!$A:$D,4,0)</f>
        <v>24.914000000000001</v>
      </c>
      <c r="AI86" s="13" t="str">
        <f>VLOOKUP(A:A,[1]TDSheet!$A:$AI,35,0)</f>
        <v>Паша50%</v>
      </c>
      <c r="AJ86" s="13">
        <f t="shared" si="25"/>
        <v>0</v>
      </c>
      <c r="AK86" s="13">
        <f t="shared" si="26"/>
        <v>30</v>
      </c>
      <c r="AL86" s="13">
        <f t="shared" si="27"/>
        <v>50</v>
      </c>
      <c r="AM86" s="13">
        <f t="shared" si="28"/>
        <v>50</v>
      </c>
      <c r="AN86" s="13"/>
      <c r="AO86" s="13"/>
      <c r="AP86" s="13"/>
    </row>
    <row r="87" spans="1:42" s="1" customFormat="1" ht="21.95" customHeight="1" outlineLevel="1" x14ac:dyDescent="0.2">
      <c r="A87" s="7" t="s">
        <v>90</v>
      </c>
      <c r="B87" s="7" t="s">
        <v>12</v>
      </c>
      <c r="C87" s="8">
        <v>26</v>
      </c>
      <c r="D87" s="8">
        <v>34</v>
      </c>
      <c r="E87" s="8">
        <v>24</v>
      </c>
      <c r="F87" s="8">
        <v>28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41</v>
      </c>
      <c r="K87" s="13">
        <f t="shared" si="21"/>
        <v>-17</v>
      </c>
      <c r="L87" s="13">
        <f>VLOOKUP(A:A,[1]TDSheet!$A:$O,15,0)</f>
        <v>20</v>
      </c>
      <c r="M87" s="13">
        <f>VLOOKUP(A:A,[1]TDSheet!$A:$X,24,0)</f>
        <v>10</v>
      </c>
      <c r="N87" s="13"/>
      <c r="O87" s="13"/>
      <c r="P87" s="13"/>
      <c r="Q87" s="13"/>
      <c r="R87" s="13"/>
      <c r="S87" s="13"/>
      <c r="T87" s="13"/>
      <c r="U87" s="15"/>
      <c r="V87" s="15"/>
      <c r="W87" s="13">
        <f t="shared" si="22"/>
        <v>4.8</v>
      </c>
      <c r="X87" s="15"/>
      <c r="Y87" s="16">
        <f t="shared" si="23"/>
        <v>12.083333333333334</v>
      </c>
      <c r="Z87" s="13">
        <f t="shared" si="24"/>
        <v>5.8333333333333339</v>
      </c>
      <c r="AA87" s="13"/>
      <c r="AB87" s="13"/>
      <c r="AC87" s="13"/>
      <c r="AD87" s="13">
        <v>0</v>
      </c>
      <c r="AE87" s="13">
        <f>VLOOKUP(A:A,[1]TDSheet!$A:$AF,32,0)</f>
        <v>6.6</v>
      </c>
      <c r="AF87" s="13">
        <f>VLOOKUP(A:A,[1]TDSheet!$A:$AG,33,0)</f>
        <v>3.6</v>
      </c>
      <c r="AG87" s="13">
        <f>VLOOKUP(A:A,[1]TDSheet!$A:$W,23,0)</f>
        <v>6.8</v>
      </c>
      <c r="AH87" s="13">
        <f>VLOOKUP(A:A,[3]TDSheet!$A:$D,4,0)</f>
        <v>3</v>
      </c>
      <c r="AI87" s="13" t="str">
        <f>VLOOKUP(A:A,[1]TDSheet!$A:$AI,35,0)</f>
        <v>увел</v>
      </c>
      <c r="AJ87" s="13">
        <f t="shared" si="25"/>
        <v>0</v>
      </c>
      <c r="AK87" s="13">
        <f t="shared" si="26"/>
        <v>0</v>
      </c>
      <c r="AL87" s="13">
        <f t="shared" si="27"/>
        <v>0</v>
      </c>
      <c r="AM87" s="13">
        <f t="shared" si="28"/>
        <v>0</v>
      </c>
      <c r="AN87" s="13"/>
      <c r="AO87" s="13"/>
      <c r="AP87" s="13"/>
    </row>
    <row r="88" spans="1:42" s="1" customFormat="1" ht="21.95" customHeight="1" outlineLevel="1" x14ac:dyDescent="0.2">
      <c r="A88" s="7" t="s">
        <v>91</v>
      </c>
      <c r="B88" s="7" t="s">
        <v>12</v>
      </c>
      <c r="C88" s="8">
        <v>42</v>
      </c>
      <c r="D88" s="8">
        <v>708</v>
      </c>
      <c r="E88" s="8">
        <v>626</v>
      </c>
      <c r="F88" s="8">
        <v>77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984</v>
      </c>
      <c r="K88" s="13">
        <f t="shared" si="21"/>
        <v>-358</v>
      </c>
      <c r="L88" s="13">
        <f>VLOOKUP(A:A,[1]TDSheet!$A:$O,15,0)</f>
        <v>150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5">
        <v>100</v>
      </c>
      <c r="V88" s="15">
        <v>200</v>
      </c>
      <c r="W88" s="13">
        <f t="shared" si="22"/>
        <v>125.2</v>
      </c>
      <c r="X88" s="15">
        <v>100</v>
      </c>
      <c r="Y88" s="16">
        <f t="shared" si="23"/>
        <v>5.8067092651757184</v>
      </c>
      <c r="Z88" s="13">
        <f t="shared" si="24"/>
        <v>0.61501597444089451</v>
      </c>
      <c r="AA88" s="13"/>
      <c r="AB88" s="13"/>
      <c r="AC88" s="13"/>
      <c r="AD88" s="13">
        <v>0</v>
      </c>
      <c r="AE88" s="13">
        <f>VLOOKUP(A:A,[1]TDSheet!$A:$AF,32,0)</f>
        <v>42.8</v>
      </c>
      <c r="AF88" s="13">
        <f>VLOOKUP(A:A,[1]TDSheet!$A:$AG,33,0)</f>
        <v>57.6</v>
      </c>
      <c r="AG88" s="13">
        <f>VLOOKUP(A:A,[1]TDSheet!$A:$W,23,0)</f>
        <v>93</v>
      </c>
      <c r="AH88" s="13">
        <f>VLOOKUP(A:A,[3]TDSheet!$A:$D,4,0)</f>
        <v>228</v>
      </c>
      <c r="AI88" s="13" t="str">
        <f>VLOOKUP(A:A,[1]TDSheet!$A:$AI,35,0)</f>
        <v>склад</v>
      </c>
      <c r="AJ88" s="13">
        <f t="shared" si="25"/>
        <v>0</v>
      </c>
      <c r="AK88" s="13">
        <f t="shared" si="26"/>
        <v>20</v>
      </c>
      <c r="AL88" s="13">
        <f t="shared" si="27"/>
        <v>40</v>
      </c>
      <c r="AM88" s="13">
        <f t="shared" si="28"/>
        <v>20</v>
      </c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12</v>
      </c>
      <c r="C89" s="8">
        <v>185</v>
      </c>
      <c r="D89" s="8">
        <v>318</v>
      </c>
      <c r="E89" s="8">
        <v>467</v>
      </c>
      <c r="F89" s="8">
        <v>29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1108</v>
      </c>
      <c r="K89" s="13">
        <f t="shared" si="21"/>
        <v>-641</v>
      </c>
      <c r="L89" s="13">
        <f>VLOOKUP(A:A,[1]TDSheet!$A:$O,15,0)</f>
        <v>30</v>
      </c>
      <c r="M89" s="13">
        <f>VLOOKUP(A:A,[1]TDSheet!$A:$X,24,0)</f>
        <v>60</v>
      </c>
      <c r="N89" s="13"/>
      <c r="O89" s="13"/>
      <c r="P89" s="13"/>
      <c r="Q89" s="13"/>
      <c r="R89" s="13"/>
      <c r="S89" s="13"/>
      <c r="T89" s="13"/>
      <c r="U89" s="15">
        <v>100</v>
      </c>
      <c r="V89" s="15">
        <v>150</v>
      </c>
      <c r="W89" s="13">
        <f t="shared" si="22"/>
        <v>93.4</v>
      </c>
      <c r="X89" s="15">
        <v>160</v>
      </c>
      <c r="Y89" s="16">
        <f t="shared" si="23"/>
        <v>5.6638115631691646</v>
      </c>
      <c r="Z89" s="13">
        <f t="shared" si="24"/>
        <v>0.31049250535331901</v>
      </c>
      <c r="AA89" s="13"/>
      <c r="AB89" s="13"/>
      <c r="AC89" s="13"/>
      <c r="AD89" s="13">
        <v>0</v>
      </c>
      <c r="AE89" s="13">
        <f>VLOOKUP(A:A,[1]TDSheet!$A:$AF,32,0)</f>
        <v>73</v>
      </c>
      <c r="AF89" s="13">
        <f>VLOOKUP(A:A,[1]TDSheet!$A:$AG,33,0)</f>
        <v>51.8</v>
      </c>
      <c r="AG89" s="13">
        <f>VLOOKUP(A:A,[1]TDSheet!$A:$W,23,0)</f>
        <v>64</v>
      </c>
      <c r="AH89" s="13">
        <f>VLOOKUP(A:A,[3]TDSheet!$A:$D,4,0)</f>
        <v>129</v>
      </c>
      <c r="AI89" s="13">
        <f>VLOOKUP(A:A,[1]TDSheet!$A:$AI,35,0)</f>
        <v>0</v>
      </c>
      <c r="AJ89" s="13">
        <f t="shared" si="25"/>
        <v>0</v>
      </c>
      <c r="AK89" s="13">
        <f t="shared" si="26"/>
        <v>30</v>
      </c>
      <c r="AL89" s="13">
        <f t="shared" si="27"/>
        <v>45</v>
      </c>
      <c r="AM89" s="13">
        <f t="shared" si="28"/>
        <v>48</v>
      </c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271.85300000000001</v>
      </c>
      <c r="D90" s="8">
        <v>332.72199999999998</v>
      </c>
      <c r="E90" s="8">
        <v>459.93200000000002</v>
      </c>
      <c r="F90" s="8">
        <v>56.747999999999998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517.93399999999997</v>
      </c>
      <c r="K90" s="13">
        <f t="shared" si="21"/>
        <v>-58.001999999999953</v>
      </c>
      <c r="L90" s="13">
        <f>VLOOKUP(A:A,[1]TDSheet!$A:$O,15,0)</f>
        <v>30</v>
      </c>
      <c r="M90" s="13">
        <f>VLOOKUP(A:A,[1]TDSheet!$A:$X,24,0)</f>
        <v>150</v>
      </c>
      <c r="N90" s="13"/>
      <c r="O90" s="13"/>
      <c r="P90" s="13"/>
      <c r="Q90" s="13"/>
      <c r="R90" s="13"/>
      <c r="S90" s="13"/>
      <c r="T90" s="13"/>
      <c r="U90" s="15">
        <v>100</v>
      </c>
      <c r="V90" s="15">
        <v>100</v>
      </c>
      <c r="W90" s="13">
        <f t="shared" si="22"/>
        <v>91.986400000000003</v>
      </c>
      <c r="X90" s="15">
        <v>120</v>
      </c>
      <c r="Y90" s="16">
        <f t="shared" si="23"/>
        <v>6.0525034135480897</v>
      </c>
      <c r="Z90" s="13">
        <f t="shared" si="24"/>
        <v>0.61691728342450614</v>
      </c>
      <c r="AA90" s="13"/>
      <c r="AB90" s="13"/>
      <c r="AC90" s="13"/>
      <c r="AD90" s="13">
        <v>0</v>
      </c>
      <c r="AE90" s="13">
        <f>VLOOKUP(A:A,[1]TDSheet!$A:$AF,32,0)</f>
        <v>81.604600000000005</v>
      </c>
      <c r="AF90" s="13">
        <f>VLOOKUP(A:A,[1]TDSheet!$A:$AG,33,0)</f>
        <v>60.571400000000004</v>
      </c>
      <c r="AG90" s="13">
        <f>VLOOKUP(A:A,[1]TDSheet!$A:$W,23,0)</f>
        <v>63.777599999999993</v>
      </c>
      <c r="AH90" s="13">
        <f>VLOOKUP(A:A,[3]TDSheet!$A:$D,4,0)</f>
        <v>94.682000000000002</v>
      </c>
      <c r="AI90" s="13" t="e">
        <f>VLOOKUP(A:A,[1]TDSheet!$A:$AI,35,0)</f>
        <v>#N/A</v>
      </c>
      <c r="AJ90" s="13">
        <f t="shared" si="25"/>
        <v>0</v>
      </c>
      <c r="AK90" s="13">
        <f t="shared" si="26"/>
        <v>100</v>
      </c>
      <c r="AL90" s="13">
        <f t="shared" si="27"/>
        <v>100</v>
      </c>
      <c r="AM90" s="13">
        <f t="shared" si="28"/>
        <v>120</v>
      </c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2941.9690000000001</v>
      </c>
      <c r="D91" s="8">
        <v>3637.0239999999999</v>
      </c>
      <c r="E91" s="8">
        <v>4586.7489999999998</v>
      </c>
      <c r="F91" s="8">
        <v>1909.5820000000001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4678.5709999999999</v>
      </c>
      <c r="K91" s="13">
        <f t="shared" si="21"/>
        <v>-91.822000000000116</v>
      </c>
      <c r="L91" s="13">
        <f>VLOOKUP(A:A,[1]TDSheet!$A:$O,15,0)</f>
        <v>0</v>
      </c>
      <c r="M91" s="13">
        <f>VLOOKUP(A:A,[1]TDSheet!$A:$X,24,0)</f>
        <v>900</v>
      </c>
      <c r="N91" s="13"/>
      <c r="O91" s="13"/>
      <c r="P91" s="13"/>
      <c r="Q91" s="13"/>
      <c r="R91" s="13"/>
      <c r="S91" s="13"/>
      <c r="T91" s="13"/>
      <c r="U91" s="15">
        <v>300</v>
      </c>
      <c r="V91" s="15">
        <v>1300</v>
      </c>
      <c r="W91" s="13">
        <f t="shared" si="22"/>
        <v>917.34979999999996</v>
      </c>
      <c r="X91" s="15">
        <v>1000</v>
      </c>
      <c r="Y91" s="16">
        <f t="shared" si="23"/>
        <v>5.8969675471668506</v>
      </c>
      <c r="Z91" s="13">
        <f t="shared" si="24"/>
        <v>2.0816290579667651</v>
      </c>
      <c r="AA91" s="13"/>
      <c r="AB91" s="13"/>
      <c r="AC91" s="13"/>
      <c r="AD91" s="13">
        <v>0</v>
      </c>
      <c r="AE91" s="13">
        <f>VLOOKUP(A:A,[1]TDSheet!$A:$AF,32,0)</f>
        <v>946.57659999999998</v>
      </c>
      <c r="AF91" s="13">
        <f>VLOOKUP(A:A,[1]TDSheet!$A:$AG,33,0)</f>
        <v>728.2518</v>
      </c>
      <c r="AG91" s="13">
        <f>VLOOKUP(A:A,[1]TDSheet!$A:$W,23,0)</f>
        <v>759.29700000000003</v>
      </c>
      <c r="AH91" s="13">
        <f>VLOOKUP(A:A,[3]TDSheet!$A:$D,4,0)</f>
        <v>1234.604</v>
      </c>
      <c r="AI91" s="13">
        <f>VLOOKUP(A:A,[1]TDSheet!$A:$AI,35,0)</f>
        <v>0</v>
      </c>
      <c r="AJ91" s="13">
        <f t="shared" si="25"/>
        <v>0</v>
      </c>
      <c r="AK91" s="13">
        <f t="shared" si="26"/>
        <v>300</v>
      </c>
      <c r="AL91" s="13">
        <f t="shared" si="27"/>
        <v>1300</v>
      </c>
      <c r="AM91" s="13">
        <f t="shared" si="28"/>
        <v>1000</v>
      </c>
      <c r="AN91" s="13"/>
      <c r="AO91" s="13"/>
      <c r="AP91" s="13"/>
    </row>
    <row r="92" spans="1:42" s="1" customFormat="1" ht="11.1" customHeight="1" outlineLevel="1" x14ac:dyDescent="0.2">
      <c r="A92" s="7" t="s">
        <v>95</v>
      </c>
      <c r="B92" s="7" t="s">
        <v>8</v>
      </c>
      <c r="C92" s="8">
        <v>2975.6689999999999</v>
      </c>
      <c r="D92" s="8">
        <v>9133.7289999999994</v>
      </c>
      <c r="E92" s="17">
        <v>8837</v>
      </c>
      <c r="F92" s="17">
        <v>3506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7694.3789999999999</v>
      </c>
      <c r="K92" s="13">
        <f t="shared" si="21"/>
        <v>1142.6210000000001</v>
      </c>
      <c r="L92" s="13">
        <f>VLOOKUP(A:A,[1]TDSheet!$A:$O,15,0)</f>
        <v>0</v>
      </c>
      <c r="M92" s="13">
        <f>VLOOKUP(A:A,[1]TDSheet!$A:$X,24,0)</f>
        <v>800</v>
      </c>
      <c r="N92" s="13"/>
      <c r="O92" s="13"/>
      <c r="P92" s="13"/>
      <c r="Q92" s="13"/>
      <c r="R92" s="13"/>
      <c r="S92" s="13"/>
      <c r="T92" s="13"/>
      <c r="U92" s="15">
        <v>2000</v>
      </c>
      <c r="V92" s="15">
        <v>2300</v>
      </c>
      <c r="W92" s="13">
        <f t="shared" si="22"/>
        <v>1767.4</v>
      </c>
      <c r="X92" s="15">
        <v>2100</v>
      </c>
      <c r="Y92" s="16">
        <f t="shared" si="23"/>
        <v>6.0574855720267058</v>
      </c>
      <c r="Z92" s="13">
        <f t="shared" si="24"/>
        <v>1.9837048772207762</v>
      </c>
      <c r="AA92" s="13"/>
      <c r="AB92" s="13"/>
      <c r="AC92" s="13"/>
      <c r="AD92" s="13">
        <v>0</v>
      </c>
      <c r="AE92" s="13">
        <f>VLOOKUP(A:A,[1]TDSheet!$A:$AF,32,0)</f>
        <v>1039</v>
      </c>
      <c r="AF92" s="13">
        <f>VLOOKUP(A:A,[1]TDSheet!$A:$AG,33,0)</f>
        <v>1240.5999999999999</v>
      </c>
      <c r="AG92" s="13">
        <f>VLOOKUP(A:A,[1]TDSheet!$A:$W,23,0)</f>
        <v>1095</v>
      </c>
      <c r="AH92" s="13">
        <f>VLOOKUP(A:A,[3]TDSheet!$A:$D,4,0)</f>
        <v>2258.5859999999998</v>
      </c>
      <c r="AI92" s="13" t="str">
        <f>VLOOKUP(A:A,[1]TDSheet!$A:$AI,35,0)</f>
        <v>майяб</v>
      </c>
      <c r="AJ92" s="13">
        <f t="shared" si="25"/>
        <v>0</v>
      </c>
      <c r="AK92" s="13">
        <f t="shared" si="26"/>
        <v>2000</v>
      </c>
      <c r="AL92" s="13">
        <f t="shared" si="27"/>
        <v>2300</v>
      </c>
      <c r="AM92" s="13">
        <f t="shared" si="28"/>
        <v>2100</v>
      </c>
      <c r="AN92" s="13"/>
      <c r="AO92" s="13"/>
      <c r="AP92" s="13"/>
    </row>
    <row r="93" spans="1:42" s="1" customFormat="1" ht="11.1" customHeight="1" outlineLevel="1" x14ac:dyDescent="0.2">
      <c r="A93" s="7" t="s">
        <v>96</v>
      </c>
      <c r="B93" s="7" t="s">
        <v>8</v>
      </c>
      <c r="C93" s="8">
        <v>4236.1360000000004</v>
      </c>
      <c r="D93" s="8">
        <v>3753.32</v>
      </c>
      <c r="E93" s="8">
        <v>4825.9189999999999</v>
      </c>
      <c r="F93" s="8">
        <v>3070.9839999999999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4890.915</v>
      </c>
      <c r="K93" s="13">
        <f t="shared" si="21"/>
        <v>-64.996000000000095</v>
      </c>
      <c r="L93" s="13">
        <f>VLOOKUP(A:A,[1]TDSheet!$A:$O,15,0)</f>
        <v>0</v>
      </c>
      <c r="M93" s="13">
        <f>VLOOKUP(A:A,[1]TDSheet!$A:$X,24,0)</f>
        <v>1000</v>
      </c>
      <c r="N93" s="13"/>
      <c r="O93" s="13"/>
      <c r="P93" s="13"/>
      <c r="Q93" s="13"/>
      <c r="R93" s="13"/>
      <c r="S93" s="13"/>
      <c r="T93" s="13"/>
      <c r="U93" s="15"/>
      <c r="V93" s="15">
        <v>700</v>
      </c>
      <c r="W93" s="13">
        <f t="shared" si="22"/>
        <v>965.18380000000002</v>
      </c>
      <c r="X93" s="15">
        <v>1000</v>
      </c>
      <c r="Y93" s="16">
        <f t="shared" si="23"/>
        <v>5.9791554727710929</v>
      </c>
      <c r="Z93" s="13">
        <f t="shared" si="24"/>
        <v>3.1817608210995667</v>
      </c>
      <c r="AA93" s="13"/>
      <c r="AB93" s="13"/>
      <c r="AC93" s="13"/>
      <c r="AD93" s="13">
        <v>0</v>
      </c>
      <c r="AE93" s="13">
        <f>VLOOKUP(A:A,[1]TDSheet!$A:$AF,32,0)</f>
        <v>1159.9684</v>
      </c>
      <c r="AF93" s="13">
        <f>VLOOKUP(A:A,[1]TDSheet!$A:$AG,33,0)</f>
        <v>1080.4056</v>
      </c>
      <c r="AG93" s="13">
        <f>VLOOKUP(A:A,[1]TDSheet!$A:$W,23,0)</f>
        <v>960.57759999999996</v>
      </c>
      <c r="AH93" s="13">
        <f>VLOOKUP(A:A,[3]TDSheet!$A:$D,4,0)</f>
        <v>1368.4570000000001</v>
      </c>
      <c r="AI93" s="13" t="str">
        <f>VLOOKUP(A:A,[1]TDSheet!$A:$AI,35,0)</f>
        <v>оконч</v>
      </c>
      <c r="AJ93" s="13">
        <f t="shared" si="25"/>
        <v>0</v>
      </c>
      <c r="AK93" s="13">
        <f t="shared" si="26"/>
        <v>0</v>
      </c>
      <c r="AL93" s="13">
        <f t="shared" si="27"/>
        <v>700</v>
      </c>
      <c r="AM93" s="13">
        <f t="shared" si="28"/>
        <v>1000</v>
      </c>
      <c r="AN93" s="13"/>
      <c r="AO93" s="13"/>
      <c r="AP93" s="13"/>
    </row>
    <row r="94" spans="1:42" s="1" customFormat="1" ht="21.95" customHeight="1" outlineLevel="1" x14ac:dyDescent="0.2">
      <c r="A94" s="7" t="s">
        <v>97</v>
      </c>
      <c r="B94" s="7" t="s">
        <v>8</v>
      </c>
      <c r="C94" s="8">
        <v>6.633</v>
      </c>
      <c r="D94" s="8">
        <v>1.365</v>
      </c>
      <c r="E94" s="8">
        <v>8.01</v>
      </c>
      <c r="F94" s="8">
        <v>-1.2E-2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7.75</v>
      </c>
      <c r="K94" s="13">
        <f t="shared" si="21"/>
        <v>0.25999999999999979</v>
      </c>
      <c r="L94" s="13">
        <f>VLOOKUP(A:A,[1]TDSheet!$A:$O,15,0)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5">
        <v>10</v>
      </c>
      <c r="V94" s="15"/>
      <c r="W94" s="13">
        <f t="shared" si="22"/>
        <v>1.6019999999999999</v>
      </c>
      <c r="X94" s="15"/>
      <c r="Y94" s="16">
        <f t="shared" si="23"/>
        <v>6.2347066167290892</v>
      </c>
      <c r="Z94" s="13">
        <f t="shared" si="24"/>
        <v>-7.4906367041198511E-3</v>
      </c>
      <c r="AA94" s="13"/>
      <c r="AB94" s="13"/>
      <c r="AC94" s="13"/>
      <c r="AD94" s="13">
        <v>0</v>
      </c>
      <c r="AE94" s="13">
        <f>VLOOKUP(A:A,[1]TDSheet!$A:$AF,32,0)</f>
        <v>1.0773999999999999</v>
      </c>
      <c r="AF94" s="13">
        <f>VLOOKUP(A:A,[1]TDSheet!$A:$AG,33,0)</f>
        <v>0</v>
      </c>
      <c r="AG94" s="13">
        <f>VLOOKUP(A:A,[1]TDSheet!$A:$W,23,0)</f>
        <v>1.0736000000000001</v>
      </c>
      <c r="AH94" s="13">
        <f>VLOOKUP(A:A,[3]TDSheet!$A:$D,4,0)</f>
        <v>5.3680000000000003</v>
      </c>
      <c r="AI94" s="13" t="str">
        <f>VLOOKUP(A:A,[1]TDSheet!$A:$AI,35,0)</f>
        <v>увел</v>
      </c>
      <c r="AJ94" s="13">
        <f t="shared" si="25"/>
        <v>0</v>
      </c>
      <c r="AK94" s="13">
        <f t="shared" si="26"/>
        <v>10</v>
      </c>
      <c r="AL94" s="13">
        <f t="shared" si="27"/>
        <v>0</v>
      </c>
      <c r="AM94" s="13">
        <f t="shared" si="28"/>
        <v>0</v>
      </c>
      <c r="AN94" s="13"/>
      <c r="AO94" s="13"/>
      <c r="AP94" s="13"/>
    </row>
    <row r="95" spans="1:42" s="1" customFormat="1" ht="21.95" customHeight="1" outlineLevel="1" x14ac:dyDescent="0.2">
      <c r="A95" s="7" t="s">
        <v>98</v>
      </c>
      <c r="B95" s="7" t="s">
        <v>8</v>
      </c>
      <c r="C95" s="8">
        <v>107.736</v>
      </c>
      <c r="D95" s="8">
        <v>429.16199999999998</v>
      </c>
      <c r="E95" s="8">
        <v>245.85300000000001</v>
      </c>
      <c r="F95" s="8">
        <v>137.99799999999999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265.74299999999999</v>
      </c>
      <c r="K95" s="13">
        <f t="shared" si="21"/>
        <v>-19.889999999999986</v>
      </c>
      <c r="L95" s="13">
        <f>VLOOKUP(A:A,[1]TDSheet!$A:$O,15,0)</f>
        <v>40</v>
      </c>
      <c r="M95" s="13">
        <f>VLOOKUP(A:A,[1]TDSheet!$A:$X,24,0)</f>
        <v>70</v>
      </c>
      <c r="N95" s="13"/>
      <c r="O95" s="13"/>
      <c r="P95" s="13"/>
      <c r="Q95" s="13"/>
      <c r="R95" s="13"/>
      <c r="S95" s="13"/>
      <c r="T95" s="13"/>
      <c r="U95" s="15"/>
      <c r="V95" s="15">
        <v>20</v>
      </c>
      <c r="W95" s="13">
        <f t="shared" si="22"/>
        <v>49.1706</v>
      </c>
      <c r="X95" s="15">
        <v>30</v>
      </c>
      <c r="Y95" s="16">
        <f t="shared" si="23"/>
        <v>6.060491431871891</v>
      </c>
      <c r="Z95" s="13">
        <f t="shared" si="24"/>
        <v>2.8065144618938955</v>
      </c>
      <c r="AA95" s="13"/>
      <c r="AB95" s="13"/>
      <c r="AC95" s="13"/>
      <c r="AD95" s="13">
        <v>0</v>
      </c>
      <c r="AE95" s="13">
        <f>VLOOKUP(A:A,[1]TDSheet!$A:$AF,32,0)</f>
        <v>46.522000000000006</v>
      </c>
      <c r="AF95" s="13">
        <f>VLOOKUP(A:A,[1]TDSheet!$A:$AG,33,0)</f>
        <v>38.688400000000001</v>
      </c>
      <c r="AG95" s="13">
        <f>VLOOKUP(A:A,[1]TDSheet!$A:$W,23,0)</f>
        <v>45.867000000000004</v>
      </c>
      <c r="AH95" s="13">
        <f>VLOOKUP(A:A,[3]TDSheet!$A:$D,4,0)</f>
        <v>70.272000000000006</v>
      </c>
      <c r="AI95" s="13">
        <f>VLOOKUP(A:A,[1]TDSheet!$A:$AI,35,0)</f>
        <v>0</v>
      </c>
      <c r="AJ95" s="13">
        <f t="shared" si="25"/>
        <v>0</v>
      </c>
      <c r="AK95" s="13">
        <f t="shared" si="26"/>
        <v>0</v>
      </c>
      <c r="AL95" s="13">
        <f t="shared" si="27"/>
        <v>20</v>
      </c>
      <c r="AM95" s="13">
        <f t="shared" si="28"/>
        <v>30</v>
      </c>
      <c r="AN95" s="13"/>
      <c r="AO95" s="13"/>
      <c r="AP95" s="13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105</v>
      </c>
      <c r="D96" s="8">
        <v>52</v>
      </c>
      <c r="E96" s="8">
        <v>133</v>
      </c>
      <c r="F96" s="8">
        <v>5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189</v>
      </c>
      <c r="K96" s="13">
        <f t="shared" si="21"/>
        <v>-56</v>
      </c>
      <c r="L96" s="13">
        <f>VLOOKUP(A:A,[1]TDSheet!$A:$O,15,0)</f>
        <v>0</v>
      </c>
      <c r="M96" s="13">
        <f>VLOOKUP(A:A,[1]TDSheet!$A:$X,24,0)</f>
        <v>30</v>
      </c>
      <c r="N96" s="13"/>
      <c r="O96" s="13"/>
      <c r="P96" s="13"/>
      <c r="Q96" s="13"/>
      <c r="R96" s="13"/>
      <c r="S96" s="13"/>
      <c r="T96" s="13"/>
      <c r="U96" s="15">
        <v>50</v>
      </c>
      <c r="V96" s="15">
        <v>50</v>
      </c>
      <c r="W96" s="13">
        <f t="shared" si="22"/>
        <v>26.6</v>
      </c>
      <c r="X96" s="15">
        <v>50</v>
      </c>
      <c r="Y96" s="16">
        <f t="shared" si="23"/>
        <v>6.954887218045112</v>
      </c>
      <c r="Z96" s="13">
        <f t="shared" si="24"/>
        <v>0.18796992481203006</v>
      </c>
      <c r="AA96" s="13"/>
      <c r="AB96" s="13"/>
      <c r="AC96" s="13"/>
      <c r="AD96" s="13">
        <v>0</v>
      </c>
      <c r="AE96" s="13">
        <f>VLOOKUP(A:A,[1]TDSheet!$A:$AF,32,0)</f>
        <v>14.2</v>
      </c>
      <c r="AF96" s="13">
        <f>VLOOKUP(A:A,[1]TDSheet!$A:$AG,33,0)</f>
        <v>16.2</v>
      </c>
      <c r="AG96" s="13">
        <f>VLOOKUP(A:A,[1]TDSheet!$A:$W,23,0)</f>
        <v>15.6</v>
      </c>
      <c r="AH96" s="13">
        <f>VLOOKUP(A:A,[3]TDSheet!$A:$D,4,0)</f>
        <v>35</v>
      </c>
      <c r="AI96" s="13" t="e">
        <f>VLOOKUP(A:A,[1]TDSheet!$A:$AI,35,0)</f>
        <v>#N/A</v>
      </c>
      <c r="AJ96" s="13">
        <f t="shared" si="25"/>
        <v>0</v>
      </c>
      <c r="AK96" s="13">
        <f t="shared" si="26"/>
        <v>25</v>
      </c>
      <c r="AL96" s="13">
        <f t="shared" si="27"/>
        <v>25</v>
      </c>
      <c r="AM96" s="13">
        <f t="shared" si="28"/>
        <v>25</v>
      </c>
      <c r="AN96" s="13"/>
      <c r="AO96" s="13"/>
      <c r="AP96" s="13"/>
    </row>
    <row r="97" spans="1:42" s="1" customFormat="1" ht="21.95" customHeight="1" outlineLevel="1" x14ac:dyDescent="0.2">
      <c r="A97" s="7" t="s">
        <v>100</v>
      </c>
      <c r="B97" s="7" t="s">
        <v>12</v>
      </c>
      <c r="C97" s="8">
        <v>8</v>
      </c>
      <c r="D97" s="8">
        <v>1</v>
      </c>
      <c r="E97" s="8">
        <v>0</v>
      </c>
      <c r="F97" s="8">
        <v>9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5</v>
      </c>
      <c r="K97" s="13">
        <f t="shared" si="21"/>
        <v>-5</v>
      </c>
      <c r="L97" s="13">
        <f>VLOOKUP(A:A,[1]TDSheet!$A:$O,15,0)</f>
        <v>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5"/>
      <c r="V97" s="15"/>
      <c r="W97" s="13">
        <f t="shared" si="22"/>
        <v>0</v>
      </c>
      <c r="X97" s="15"/>
      <c r="Y97" s="16" t="e">
        <f t="shared" si="23"/>
        <v>#DIV/0!</v>
      </c>
      <c r="Z97" s="13" t="e">
        <f t="shared" si="24"/>
        <v>#DIV/0!</v>
      </c>
      <c r="AA97" s="13"/>
      <c r="AB97" s="13"/>
      <c r="AC97" s="13"/>
      <c r="AD97" s="13">
        <v>0</v>
      </c>
      <c r="AE97" s="13">
        <f>VLOOKUP(A:A,[1]TDSheet!$A:$AF,32,0)</f>
        <v>0.4</v>
      </c>
      <c r="AF97" s="13">
        <f>VLOOKUP(A:A,[1]TDSheet!$A:$AG,33,0)</f>
        <v>0</v>
      </c>
      <c r="AG97" s="13">
        <f>VLOOKUP(A:A,[1]TDSheet!$A:$W,23,0)</f>
        <v>0</v>
      </c>
      <c r="AH97" s="13">
        <v>0</v>
      </c>
      <c r="AI97" s="13" t="str">
        <f>VLOOKUP(A:A,[1]TDSheet!$A:$AI,35,0)</f>
        <v>увел</v>
      </c>
      <c r="AJ97" s="13">
        <f t="shared" si="25"/>
        <v>0</v>
      </c>
      <c r="AK97" s="13">
        <f t="shared" si="26"/>
        <v>0</v>
      </c>
      <c r="AL97" s="13">
        <f t="shared" si="27"/>
        <v>0</v>
      </c>
      <c r="AM97" s="13">
        <f t="shared" si="28"/>
        <v>0</v>
      </c>
      <c r="AN97" s="13"/>
      <c r="AO97" s="13"/>
      <c r="AP97" s="13"/>
    </row>
    <row r="98" spans="1:42" s="1" customFormat="1" ht="11.1" customHeight="1" outlineLevel="1" x14ac:dyDescent="0.2">
      <c r="A98" s="7" t="s">
        <v>101</v>
      </c>
      <c r="B98" s="7" t="s">
        <v>8</v>
      </c>
      <c r="C98" s="8">
        <v>38.164000000000001</v>
      </c>
      <c r="D98" s="8">
        <v>29.795000000000002</v>
      </c>
      <c r="E98" s="8">
        <v>2.9319999999999999</v>
      </c>
      <c r="F98" s="8">
        <v>60.463999999999999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69.454999999999998</v>
      </c>
      <c r="K98" s="13">
        <f t="shared" si="21"/>
        <v>-66.522999999999996</v>
      </c>
      <c r="L98" s="13">
        <f>VLOOKUP(A:A,[1]TDSheet!$A:$O,15,0)</f>
        <v>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/>
      <c r="U98" s="15"/>
      <c r="V98" s="15"/>
      <c r="W98" s="13">
        <f t="shared" si="22"/>
        <v>0.58640000000000003</v>
      </c>
      <c r="X98" s="15"/>
      <c r="Y98" s="16">
        <f t="shared" si="23"/>
        <v>103.11050477489768</v>
      </c>
      <c r="Z98" s="13">
        <f t="shared" si="24"/>
        <v>103.11050477489768</v>
      </c>
      <c r="AA98" s="13"/>
      <c r="AB98" s="13"/>
      <c r="AC98" s="13"/>
      <c r="AD98" s="13">
        <v>0</v>
      </c>
      <c r="AE98" s="13">
        <f>VLOOKUP(A:A,[1]TDSheet!$A:$AF,32,0)</f>
        <v>10.1632</v>
      </c>
      <c r="AF98" s="13">
        <f>VLOOKUP(A:A,[1]TDSheet!$A:$AG,33,0)</f>
        <v>6.6134000000000004</v>
      </c>
      <c r="AG98" s="13">
        <f>VLOOKUP(A:A,[1]TDSheet!$A:$W,23,0)</f>
        <v>4.2240000000000002</v>
      </c>
      <c r="AH98" s="13">
        <f>VLOOKUP(A:A,[3]TDSheet!$A:$D,4,0)</f>
        <v>2.9319999999999999</v>
      </c>
      <c r="AI98" s="20" t="str">
        <f>VLOOKUP(A:A,[1]TDSheet!$A:$AI,35,0)</f>
        <v>склад</v>
      </c>
      <c r="AJ98" s="13">
        <f t="shared" si="25"/>
        <v>0</v>
      </c>
      <c r="AK98" s="13">
        <f t="shared" si="26"/>
        <v>0</v>
      </c>
      <c r="AL98" s="13">
        <f t="shared" si="27"/>
        <v>0</v>
      </c>
      <c r="AM98" s="13">
        <f t="shared" si="28"/>
        <v>0</v>
      </c>
      <c r="AN98" s="13"/>
      <c r="AO98" s="13"/>
      <c r="AP98" s="13"/>
    </row>
    <row r="99" spans="1:42" s="1" customFormat="1" ht="21.95" customHeight="1" outlineLevel="1" x14ac:dyDescent="0.2">
      <c r="A99" s="7" t="s">
        <v>102</v>
      </c>
      <c r="B99" s="7" t="s">
        <v>12</v>
      </c>
      <c r="C99" s="8">
        <v>766</v>
      </c>
      <c r="D99" s="8">
        <v>928</v>
      </c>
      <c r="E99" s="8">
        <v>1546</v>
      </c>
      <c r="F99" s="8">
        <v>74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1754</v>
      </c>
      <c r="K99" s="13">
        <f t="shared" si="21"/>
        <v>-208</v>
      </c>
      <c r="L99" s="13">
        <f>VLOOKUP(A:A,[1]TDSheet!$A:$O,15,0)</f>
        <v>350</v>
      </c>
      <c r="M99" s="13">
        <f>VLOOKUP(A:A,[1]TDSheet!$A:$X,24,0)</f>
        <v>550</v>
      </c>
      <c r="N99" s="13"/>
      <c r="O99" s="13"/>
      <c r="P99" s="13"/>
      <c r="Q99" s="13"/>
      <c r="R99" s="13"/>
      <c r="S99" s="13"/>
      <c r="T99" s="13"/>
      <c r="U99" s="15">
        <v>200</v>
      </c>
      <c r="V99" s="15">
        <v>300</v>
      </c>
      <c r="W99" s="13">
        <f t="shared" si="22"/>
        <v>309.2</v>
      </c>
      <c r="X99" s="15">
        <v>300</v>
      </c>
      <c r="Y99" s="16">
        <f t="shared" si="23"/>
        <v>5.7373868046571799</v>
      </c>
      <c r="Z99" s="13">
        <f t="shared" si="24"/>
        <v>0.23932729624838292</v>
      </c>
      <c r="AA99" s="13"/>
      <c r="AB99" s="13"/>
      <c r="AC99" s="13"/>
      <c r="AD99" s="13">
        <v>0</v>
      </c>
      <c r="AE99" s="13">
        <f>VLOOKUP(A:A,[1]TDSheet!$A:$AF,32,0)</f>
        <v>223.2</v>
      </c>
      <c r="AF99" s="13">
        <f>VLOOKUP(A:A,[1]TDSheet!$A:$AG,33,0)</f>
        <v>207</v>
      </c>
      <c r="AG99" s="13">
        <f>VLOOKUP(A:A,[1]TDSheet!$A:$W,23,0)</f>
        <v>242.4</v>
      </c>
      <c r="AH99" s="13">
        <f>VLOOKUP(A:A,[3]TDSheet!$A:$D,4,0)</f>
        <v>285</v>
      </c>
      <c r="AI99" s="13" t="e">
        <f>VLOOKUP(A:A,[1]TDSheet!$A:$AI,35,0)</f>
        <v>#N/A</v>
      </c>
      <c r="AJ99" s="13">
        <f t="shared" si="25"/>
        <v>0</v>
      </c>
      <c r="AK99" s="13">
        <f t="shared" si="26"/>
        <v>60</v>
      </c>
      <c r="AL99" s="13">
        <f t="shared" si="27"/>
        <v>90</v>
      </c>
      <c r="AM99" s="13">
        <f t="shared" si="28"/>
        <v>90</v>
      </c>
      <c r="AN99" s="13"/>
      <c r="AO99" s="13"/>
      <c r="AP99" s="13"/>
    </row>
    <row r="100" spans="1:42" s="1" customFormat="1" ht="11.1" customHeight="1" outlineLevel="1" x14ac:dyDescent="0.2">
      <c r="A100" s="7" t="s">
        <v>103</v>
      </c>
      <c r="B100" s="7" t="s">
        <v>12</v>
      </c>
      <c r="C100" s="8">
        <v>417</v>
      </c>
      <c r="D100" s="8">
        <v>627</v>
      </c>
      <c r="E100" s="8">
        <v>898</v>
      </c>
      <c r="F100" s="8">
        <v>103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1060</v>
      </c>
      <c r="K100" s="13">
        <f t="shared" si="21"/>
        <v>-162</v>
      </c>
      <c r="L100" s="13">
        <f>VLOOKUP(A:A,[1]TDSheet!$A:$O,15,0)</f>
        <v>250</v>
      </c>
      <c r="M100" s="13">
        <f>VLOOKUP(A:A,[1]TDSheet!$A:$X,24,0)</f>
        <v>350</v>
      </c>
      <c r="N100" s="13"/>
      <c r="O100" s="13"/>
      <c r="P100" s="13"/>
      <c r="Q100" s="13"/>
      <c r="R100" s="13"/>
      <c r="S100" s="13"/>
      <c r="T100" s="13"/>
      <c r="U100" s="15">
        <v>50</v>
      </c>
      <c r="V100" s="15">
        <v>100</v>
      </c>
      <c r="W100" s="13">
        <f t="shared" si="22"/>
        <v>179.6</v>
      </c>
      <c r="X100" s="15">
        <v>200</v>
      </c>
      <c r="Y100" s="16">
        <f t="shared" si="23"/>
        <v>5.8630289532293984</v>
      </c>
      <c r="Z100" s="13">
        <f t="shared" si="24"/>
        <v>0.57349665924276172</v>
      </c>
      <c r="AA100" s="13"/>
      <c r="AB100" s="13"/>
      <c r="AC100" s="13"/>
      <c r="AD100" s="13">
        <v>0</v>
      </c>
      <c r="AE100" s="13">
        <f>VLOOKUP(A:A,[1]TDSheet!$A:$AF,32,0)</f>
        <v>131.6</v>
      </c>
      <c r="AF100" s="13">
        <f>VLOOKUP(A:A,[1]TDSheet!$A:$AG,33,0)</f>
        <v>130</v>
      </c>
      <c r="AG100" s="13">
        <f>VLOOKUP(A:A,[1]TDSheet!$A:$W,23,0)</f>
        <v>158.80000000000001</v>
      </c>
      <c r="AH100" s="13">
        <f>VLOOKUP(A:A,[3]TDSheet!$A:$D,4,0)</f>
        <v>119</v>
      </c>
      <c r="AI100" s="13" t="e">
        <f>VLOOKUP(A:A,[1]TDSheet!$A:$AI,35,0)</f>
        <v>#N/A</v>
      </c>
      <c r="AJ100" s="13">
        <f t="shared" si="25"/>
        <v>0</v>
      </c>
      <c r="AK100" s="13">
        <f t="shared" si="26"/>
        <v>15</v>
      </c>
      <c r="AL100" s="13">
        <f t="shared" si="27"/>
        <v>30</v>
      </c>
      <c r="AM100" s="13">
        <f t="shared" si="28"/>
        <v>60</v>
      </c>
      <c r="AN100" s="13"/>
      <c r="AO100" s="13"/>
      <c r="AP100" s="13"/>
    </row>
    <row r="101" spans="1:42" s="1" customFormat="1" ht="11.1" customHeight="1" outlineLevel="1" x14ac:dyDescent="0.2">
      <c r="A101" s="7" t="s">
        <v>104</v>
      </c>
      <c r="B101" s="7" t="s">
        <v>12</v>
      </c>
      <c r="C101" s="8">
        <v>590</v>
      </c>
      <c r="D101" s="8">
        <v>859</v>
      </c>
      <c r="E101" s="8">
        <v>1263</v>
      </c>
      <c r="F101" s="8">
        <v>138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1359</v>
      </c>
      <c r="K101" s="13">
        <f t="shared" si="21"/>
        <v>-96</v>
      </c>
      <c r="L101" s="13">
        <f>VLOOKUP(A:A,[1]TDSheet!$A:$O,15,0)</f>
        <v>280</v>
      </c>
      <c r="M101" s="13">
        <f>VLOOKUP(A:A,[1]TDSheet!$A:$X,24,0)</f>
        <v>450</v>
      </c>
      <c r="N101" s="13"/>
      <c r="O101" s="13"/>
      <c r="P101" s="13"/>
      <c r="Q101" s="13"/>
      <c r="R101" s="13"/>
      <c r="S101" s="13"/>
      <c r="T101" s="13"/>
      <c r="U101" s="15">
        <v>100</v>
      </c>
      <c r="V101" s="15">
        <v>200</v>
      </c>
      <c r="W101" s="13">
        <f t="shared" si="22"/>
        <v>252.6</v>
      </c>
      <c r="X101" s="15">
        <v>300</v>
      </c>
      <c r="Y101" s="16">
        <f t="shared" si="23"/>
        <v>5.8115597783056216</v>
      </c>
      <c r="Z101" s="13">
        <f t="shared" si="24"/>
        <v>0.54631828978622332</v>
      </c>
      <c r="AA101" s="13"/>
      <c r="AB101" s="13"/>
      <c r="AC101" s="13"/>
      <c r="AD101" s="13">
        <v>0</v>
      </c>
      <c r="AE101" s="13">
        <f>VLOOKUP(A:A,[1]TDSheet!$A:$AF,32,0)</f>
        <v>183.8</v>
      </c>
      <c r="AF101" s="13">
        <f>VLOOKUP(A:A,[1]TDSheet!$A:$AG,33,0)</f>
        <v>174</v>
      </c>
      <c r="AG101" s="13">
        <f>VLOOKUP(A:A,[1]TDSheet!$A:$W,23,0)</f>
        <v>207.8</v>
      </c>
      <c r="AH101" s="13">
        <f>VLOOKUP(A:A,[3]TDSheet!$A:$D,4,0)</f>
        <v>267</v>
      </c>
      <c r="AI101" s="13" t="e">
        <f>VLOOKUP(A:A,[1]TDSheet!$A:$AI,35,0)</f>
        <v>#N/A</v>
      </c>
      <c r="AJ101" s="13">
        <f t="shared" si="25"/>
        <v>0</v>
      </c>
      <c r="AK101" s="13">
        <f t="shared" si="26"/>
        <v>30</v>
      </c>
      <c r="AL101" s="13">
        <f t="shared" si="27"/>
        <v>60</v>
      </c>
      <c r="AM101" s="13">
        <f t="shared" si="28"/>
        <v>90</v>
      </c>
      <c r="AN101" s="13"/>
      <c r="AO101" s="13"/>
      <c r="AP101" s="13"/>
    </row>
    <row r="102" spans="1:42" s="1" customFormat="1" ht="11.1" customHeight="1" outlineLevel="1" x14ac:dyDescent="0.2">
      <c r="A102" s="7" t="s">
        <v>105</v>
      </c>
      <c r="B102" s="7" t="s">
        <v>12</v>
      </c>
      <c r="C102" s="8">
        <v>422</v>
      </c>
      <c r="D102" s="8">
        <v>513</v>
      </c>
      <c r="E102" s="8">
        <v>855</v>
      </c>
      <c r="F102" s="8">
        <v>44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962</v>
      </c>
      <c r="K102" s="13">
        <f t="shared" si="21"/>
        <v>-107</v>
      </c>
      <c r="L102" s="13">
        <f>VLOOKUP(A:A,[1]TDSheet!$A:$O,15,0)</f>
        <v>220</v>
      </c>
      <c r="M102" s="13">
        <f>VLOOKUP(A:A,[1]TDSheet!$A:$X,24,0)</f>
        <v>350</v>
      </c>
      <c r="N102" s="13"/>
      <c r="O102" s="13"/>
      <c r="P102" s="13"/>
      <c r="Q102" s="13"/>
      <c r="R102" s="13"/>
      <c r="S102" s="13"/>
      <c r="T102" s="13"/>
      <c r="U102" s="15">
        <v>100</v>
      </c>
      <c r="V102" s="15">
        <v>200</v>
      </c>
      <c r="W102" s="13">
        <f t="shared" si="22"/>
        <v>171</v>
      </c>
      <c r="X102" s="15">
        <v>150</v>
      </c>
      <c r="Y102" s="16">
        <f t="shared" si="23"/>
        <v>6.2222222222222223</v>
      </c>
      <c r="Z102" s="13">
        <f t="shared" si="24"/>
        <v>0.25730994152046782</v>
      </c>
      <c r="AA102" s="13"/>
      <c r="AB102" s="13"/>
      <c r="AC102" s="13"/>
      <c r="AD102" s="13">
        <v>0</v>
      </c>
      <c r="AE102" s="13">
        <f>VLOOKUP(A:A,[1]TDSheet!$A:$AF,32,0)</f>
        <v>111.8</v>
      </c>
      <c r="AF102" s="13">
        <f>VLOOKUP(A:A,[1]TDSheet!$A:$AG,33,0)</f>
        <v>116.8</v>
      </c>
      <c r="AG102" s="13">
        <f>VLOOKUP(A:A,[1]TDSheet!$A:$W,23,0)</f>
        <v>145.19999999999999</v>
      </c>
      <c r="AH102" s="13">
        <f>VLOOKUP(A:A,[3]TDSheet!$A:$D,4,0)</f>
        <v>178</v>
      </c>
      <c r="AI102" s="13" t="e">
        <f>VLOOKUP(A:A,[1]TDSheet!$A:$AI,35,0)</f>
        <v>#N/A</v>
      </c>
      <c r="AJ102" s="13">
        <f t="shared" si="25"/>
        <v>0</v>
      </c>
      <c r="AK102" s="13">
        <f t="shared" si="26"/>
        <v>30</v>
      </c>
      <c r="AL102" s="13">
        <f t="shared" si="27"/>
        <v>60</v>
      </c>
      <c r="AM102" s="13">
        <f t="shared" si="28"/>
        <v>45</v>
      </c>
      <c r="AN102" s="13"/>
      <c r="AO102" s="13"/>
      <c r="AP102" s="13"/>
    </row>
    <row r="103" spans="1:42" s="1" customFormat="1" ht="21.95" customHeight="1" outlineLevel="1" x14ac:dyDescent="0.2">
      <c r="A103" s="7" t="s">
        <v>106</v>
      </c>
      <c r="B103" s="7" t="s">
        <v>8</v>
      </c>
      <c r="C103" s="8">
        <v>27.625</v>
      </c>
      <c r="D103" s="8"/>
      <c r="E103" s="8">
        <v>4.1360000000000001</v>
      </c>
      <c r="F103" s="8">
        <v>13.291</v>
      </c>
      <c r="G103" s="1" t="str">
        <f>VLOOKUP(A:A,[1]TDSheet!$A:$G,7,0)</f>
        <v>нов041,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10.5</v>
      </c>
      <c r="K103" s="13">
        <f t="shared" si="21"/>
        <v>-6.3639999999999999</v>
      </c>
      <c r="L103" s="13">
        <f>VLOOKUP(A:A,[1]TDSheet!$A:$O,15,0)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5"/>
      <c r="V103" s="15"/>
      <c r="W103" s="13">
        <f t="shared" si="22"/>
        <v>0.82720000000000005</v>
      </c>
      <c r="X103" s="15"/>
      <c r="Y103" s="16">
        <f t="shared" si="23"/>
        <v>16.06745647969052</v>
      </c>
      <c r="Z103" s="13">
        <f t="shared" si="24"/>
        <v>16.06745647969052</v>
      </c>
      <c r="AA103" s="13"/>
      <c r="AB103" s="13"/>
      <c r="AC103" s="13"/>
      <c r="AD103" s="13">
        <v>0</v>
      </c>
      <c r="AE103" s="13">
        <f>VLOOKUP(A:A,[1]TDSheet!$A:$AF,32,0)</f>
        <v>3.0329999999999999</v>
      </c>
      <c r="AF103" s="13">
        <f>VLOOKUP(A:A,[1]TDSheet!$A:$AG,33,0)</f>
        <v>0.82799999999999996</v>
      </c>
      <c r="AG103" s="13">
        <f>VLOOKUP(A:A,[1]TDSheet!$A:$W,23,0)</f>
        <v>0.82799999999999996</v>
      </c>
      <c r="AH103" s="13">
        <v>0</v>
      </c>
      <c r="AI103" s="13" t="str">
        <f>VLOOKUP(A:A,[1]TDSheet!$A:$AI,35,0)</f>
        <v>увел</v>
      </c>
      <c r="AJ103" s="13">
        <f t="shared" si="25"/>
        <v>0</v>
      </c>
      <c r="AK103" s="13">
        <f t="shared" si="26"/>
        <v>0</v>
      </c>
      <c r="AL103" s="13">
        <f t="shared" si="27"/>
        <v>0</v>
      </c>
      <c r="AM103" s="13">
        <f t="shared" si="28"/>
        <v>0</v>
      </c>
      <c r="AN103" s="13"/>
      <c r="AO103" s="13"/>
      <c r="AP103" s="13"/>
    </row>
    <row r="104" spans="1:42" s="1" customFormat="1" ht="11.1" customHeight="1" outlineLevel="1" x14ac:dyDescent="0.2">
      <c r="A104" s="7" t="s">
        <v>107</v>
      </c>
      <c r="B104" s="7" t="s">
        <v>12</v>
      </c>
      <c r="C104" s="8">
        <v>23</v>
      </c>
      <c r="D104" s="8"/>
      <c r="E104" s="8">
        <v>5</v>
      </c>
      <c r="F104" s="8">
        <v>18</v>
      </c>
      <c r="G104" s="1" t="str">
        <f>VLOOKUP(A:A,[1]TDSheet!$A:$G,7,0)</f>
        <v>нов 06,11,</v>
      </c>
      <c r="H104" s="1">
        <f>VLOOKUP(A:A,[1]TDSheet!$A:$H,8,0)</f>
        <v>0.33</v>
      </c>
      <c r="I104" s="1" t="e">
        <f>VLOOKUP(A:A,[1]TDSheet!$A:$I,9,0)</f>
        <v>#N/A</v>
      </c>
      <c r="J104" s="13">
        <f>VLOOKUP(A:A,[2]TDSheet!$A:$F,6,0)</f>
        <v>28</v>
      </c>
      <c r="K104" s="13">
        <f t="shared" si="21"/>
        <v>-23</v>
      </c>
      <c r="L104" s="13">
        <f>VLOOKUP(A:A,[1]TDSheet!$A:$O,15,0)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5"/>
      <c r="V104" s="15"/>
      <c r="W104" s="13">
        <f t="shared" si="22"/>
        <v>1</v>
      </c>
      <c r="X104" s="15"/>
      <c r="Y104" s="16">
        <f t="shared" si="23"/>
        <v>18</v>
      </c>
      <c r="Z104" s="13">
        <f t="shared" si="24"/>
        <v>18</v>
      </c>
      <c r="AA104" s="13"/>
      <c r="AB104" s="13"/>
      <c r="AC104" s="13"/>
      <c r="AD104" s="13">
        <v>0</v>
      </c>
      <c r="AE104" s="13">
        <f>VLOOKUP(A:A,[1]TDSheet!$A:$AF,32,0)</f>
        <v>2.6</v>
      </c>
      <c r="AF104" s="13">
        <f>VLOOKUP(A:A,[1]TDSheet!$A:$AG,33,0)</f>
        <v>0.4</v>
      </c>
      <c r="AG104" s="13">
        <f>VLOOKUP(A:A,[1]TDSheet!$A:$W,23,0)</f>
        <v>1</v>
      </c>
      <c r="AH104" s="13">
        <f>VLOOKUP(A:A,[3]TDSheet!$A:$D,4,0)</f>
        <v>1</v>
      </c>
      <c r="AI104" s="13" t="str">
        <f>VLOOKUP(A:A,[1]TDSheet!$A:$AI,35,0)</f>
        <v>склад</v>
      </c>
      <c r="AJ104" s="13">
        <f t="shared" si="25"/>
        <v>0</v>
      </c>
      <c r="AK104" s="13">
        <f t="shared" si="26"/>
        <v>0</v>
      </c>
      <c r="AL104" s="13">
        <f t="shared" si="27"/>
        <v>0</v>
      </c>
      <c r="AM104" s="13">
        <f t="shared" si="28"/>
        <v>0</v>
      </c>
      <c r="AN104" s="13"/>
      <c r="AO104" s="13"/>
      <c r="AP104" s="13"/>
    </row>
    <row r="105" spans="1:42" s="1" customFormat="1" ht="21.95" customHeight="1" outlineLevel="1" x14ac:dyDescent="0.2">
      <c r="A105" s="7" t="s">
        <v>108</v>
      </c>
      <c r="B105" s="7" t="s">
        <v>8</v>
      </c>
      <c r="C105" s="8">
        <v>13.936</v>
      </c>
      <c r="D105" s="8"/>
      <c r="E105" s="8">
        <v>4.08</v>
      </c>
      <c r="F105" s="8">
        <v>8.4659999999999993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10.6</v>
      </c>
      <c r="K105" s="13">
        <f t="shared" si="21"/>
        <v>-6.52</v>
      </c>
      <c r="L105" s="13">
        <f>VLOOKUP(A:A,[1]TDSheet!$A:$O,15,0)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5"/>
      <c r="V105" s="15"/>
      <c r="W105" s="13">
        <f t="shared" si="22"/>
        <v>0.81600000000000006</v>
      </c>
      <c r="X105" s="15"/>
      <c r="Y105" s="16">
        <f t="shared" si="23"/>
        <v>10.374999999999998</v>
      </c>
      <c r="Z105" s="13">
        <f t="shared" si="24"/>
        <v>10.374999999999998</v>
      </c>
      <c r="AA105" s="13"/>
      <c r="AB105" s="13"/>
      <c r="AC105" s="13"/>
      <c r="AD105" s="13">
        <v>0</v>
      </c>
      <c r="AE105" s="13">
        <f>VLOOKUP(A:A,[1]TDSheet!$A:$AF,32,0)</f>
        <v>2.1332</v>
      </c>
      <c r="AF105" s="13">
        <f>VLOOKUP(A:A,[1]TDSheet!$A:$AG,33,0)</f>
        <v>2.7088000000000001</v>
      </c>
      <c r="AG105" s="13">
        <f>VLOOKUP(A:A,[1]TDSheet!$A:$W,23,0)</f>
        <v>2.4338000000000002</v>
      </c>
      <c r="AH105" s="13">
        <f>VLOOKUP(A:A,[3]TDSheet!$A:$D,4,0)</f>
        <v>1.36</v>
      </c>
      <c r="AI105" s="13" t="str">
        <f>VLOOKUP(A:A,[1]TDSheet!$A:$AI,35,0)</f>
        <v>увел</v>
      </c>
      <c r="AJ105" s="13">
        <f t="shared" si="25"/>
        <v>0</v>
      </c>
      <c r="AK105" s="13">
        <f t="shared" si="26"/>
        <v>0</v>
      </c>
      <c r="AL105" s="13">
        <f t="shared" si="27"/>
        <v>0</v>
      </c>
      <c r="AM105" s="13">
        <f t="shared" si="28"/>
        <v>0</v>
      </c>
      <c r="AN105" s="13"/>
      <c r="AO105" s="13"/>
      <c r="AP105" s="13"/>
    </row>
    <row r="106" spans="1:42" s="1" customFormat="1" ht="11.1" customHeight="1" outlineLevel="1" x14ac:dyDescent="0.2">
      <c r="A106" s="7" t="s">
        <v>109</v>
      </c>
      <c r="B106" s="7" t="s">
        <v>12</v>
      </c>
      <c r="C106" s="8">
        <v>29</v>
      </c>
      <c r="D106" s="8">
        <v>2</v>
      </c>
      <c r="E106" s="8">
        <v>3</v>
      </c>
      <c r="F106" s="8">
        <v>27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36</v>
      </c>
      <c r="K106" s="13">
        <f t="shared" si="21"/>
        <v>-33</v>
      </c>
      <c r="L106" s="13">
        <f>VLOOKUP(A:A,[1]TDSheet!$A:$O,15,0)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5"/>
      <c r="V106" s="15"/>
      <c r="W106" s="13">
        <f t="shared" si="22"/>
        <v>0.6</v>
      </c>
      <c r="X106" s="15"/>
      <c r="Y106" s="16">
        <f t="shared" si="23"/>
        <v>45</v>
      </c>
      <c r="Z106" s="13">
        <f t="shared" si="24"/>
        <v>45</v>
      </c>
      <c r="AA106" s="13"/>
      <c r="AB106" s="13"/>
      <c r="AC106" s="13"/>
      <c r="AD106" s="13">
        <v>0</v>
      </c>
      <c r="AE106" s="13">
        <f>VLOOKUP(A:A,[1]TDSheet!$A:$AF,32,0)</f>
        <v>0.2</v>
      </c>
      <c r="AF106" s="13">
        <f>VLOOKUP(A:A,[1]TDSheet!$A:$AG,33,0)</f>
        <v>4.8</v>
      </c>
      <c r="AG106" s="13">
        <f>VLOOKUP(A:A,[1]TDSheet!$A:$W,23,0)</f>
        <v>1</v>
      </c>
      <c r="AH106" s="13">
        <v>0</v>
      </c>
      <c r="AI106" s="13" t="str">
        <f>VLOOKUP(A:A,[1]TDSheet!$A:$AI,35,0)</f>
        <v>увел</v>
      </c>
      <c r="AJ106" s="13">
        <f t="shared" si="25"/>
        <v>0</v>
      </c>
      <c r="AK106" s="13">
        <f t="shared" si="26"/>
        <v>0</v>
      </c>
      <c r="AL106" s="13">
        <f t="shared" si="27"/>
        <v>0</v>
      </c>
      <c r="AM106" s="13">
        <f t="shared" si="28"/>
        <v>0</v>
      </c>
      <c r="AN106" s="13"/>
      <c r="AO106" s="13"/>
      <c r="AP106" s="13"/>
    </row>
    <row r="107" spans="1:42" s="1" customFormat="1" ht="11.1" customHeight="1" outlineLevel="1" x14ac:dyDescent="0.2">
      <c r="A107" s="7" t="s">
        <v>110</v>
      </c>
      <c r="B107" s="7" t="s">
        <v>12</v>
      </c>
      <c r="C107" s="8">
        <v>141</v>
      </c>
      <c r="D107" s="8">
        <v>9</v>
      </c>
      <c r="E107" s="8">
        <v>104</v>
      </c>
      <c r="F107" s="8">
        <v>37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132</v>
      </c>
      <c r="K107" s="13">
        <f t="shared" si="21"/>
        <v>-28</v>
      </c>
      <c r="L107" s="13">
        <f>VLOOKUP(A:A,[1]TDSheet!$A:$O,15,0)</f>
        <v>20</v>
      </c>
      <c r="M107" s="13">
        <f>VLOOKUP(A:A,[1]TDSheet!$A:$X,24,0)</f>
        <v>70</v>
      </c>
      <c r="N107" s="13"/>
      <c r="O107" s="13"/>
      <c r="P107" s="13"/>
      <c r="Q107" s="13"/>
      <c r="R107" s="13"/>
      <c r="S107" s="13"/>
      <c r="T107" s="13"/>
      <c r="U107" s="15"/>
      <c r="V107" s="15"/>
      <c r="W107" s="13">
        <f t="shared" si="22"/>
        <v>20.8</v>
      </c>
      <c r="X107" s="15"/>
      <c r="Y107" s="16">
        <f t="shared" si="23"/>
        <v>6.1057692307692308</v>
      </c>
      <c r="Z107" s="13">
        <f t="shared" si="24"/>
        <v>1.7788461538461537</v>
      </c>
      <c r="AA107" s="13"/>
      <c r="AB107" s="13"/>
      <c r="AC107" s="13"/>
      <c r="AD107" s="13">
        <v>0</v>
      </c>
      <c r="AE107" s="13">
        <f>VLOOKUP(A:A,[1]TDSheet!$A:$AF,32,0)</f>
        <v>2.8</v>
      </c>
      <c r="AF107" s="13">
        <f>VLOOKUP(A:A,[1]TDSheet!$A:$AG,33,0)</f>
        <v>14.8</v>
      </c>
      <c r="AG107" s="13">
        <f>VLOOKUP(A:A,[1]TDSheet!$A:$W,23,0)</f>
        <v>21.2</v>
      </c>
      <c r="AH107" s="13">
        <f>VLOOKUP(A:A,[3]TDSheet!$A:$D,4,0)</f>
        <v>21</v>
      </c>
      <c r="AI107" s="13" t="str">
        <f>VLOOKUP(A:A,[1]TDSheet!$A:$AI,35,0)</f>
        <v>Макс</v>
      </c>
      <c r="AJ107" s="13">
        <f t="shared" si="25"/>
        <v>0</v>
      </c>
      <c r="AK107" s="13">
        <f t="shared" si="26"/>
        <v>0</v>
      </c>
      <c r="AL107" s="13">
        <f t="shared" si="27"/>
        <v>0</v>
      </c>
      <c r="AM107" s="13">
        <f t="shared" si="28"/>
        <v>0</v>
      </c>
      <c r="AN107" s="13"/>
      <c r="AO107" s="13"/>
      <c r="AP107" s="13"/>
    </row>
    <row r="108" spans="1:42" s="1" customFormat="1" ht="11.1" customHeight="1" outlineLevel="1" x14ac:dyDescent="0.2">
      <c r="A108" s="7" t="s">
        <v>117</v>
      </c>
      <c r="B108" s="7" t="s">
        <v>12</v>
      </c>
      <c r="C108" s="8">
        <v>7</v>
      </c>
      <c r="D108" s="8">
        <v>116</v>
      </c>
      <c r="E108" s="8">
        <v>82</v>
      </c>
      <c r="F108" s="8">
        <v>31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112</v>
      </c>
      <c r="K108" s="13">
        <f t="shared" si="21"/>
        <v>-30</v>
      </c>
      <c r="L108" s="13">
        <f>VLOOKUP(A:A,[1]TDSheet!$A:$O,15,0)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5"/>
      <c r="V108" s="15">
        <v>50</v>
      </c>
      <c r="W108" s="13">
        <f t="shared" si="22"/>
        <v>16.399999999999999</v>
      </c>
      <c r="X108" s="15">
        <v>50</v>
      </c>
      <c r="Y108" s="16">
        <f t="shared" si="23"/>
        <v>7.9878048780487809</v>
      </c>
      <c r="Z108" s="13">
        <f t="shared" si="24"/>
        <v>1.8902439024390245</v>
      </c>
      <c r="AA108" s="13"/>
      <c r="AB108" s="13"/>
      <c r="AC108" s="13"/>
      <c r="AD108" s="13">
        <v>0</v>
      </c>
      <c r="AE108" s="13">
        <f>VLOOKUP(A:A,[1]TDSheet!$A:$AF,32,0)</f>
        <v>0</v>
      </c>
      <c r="AF108" s="13">
        <f>VLOOKUP(A:A,[1]TDSheet!$A:$AG,33,0)</f>
        <v>33.4</v>
      </c>
      <c r="AG108" s="13">
        <f>VLOOKUP(A:A,[1]TDSheet!$A:$W,23,0)</f>
        <v>5.6</v>
      </c>
      <c r="AH108" s="13">
        <f>VLOOKUP(A:A,[3]TDSheet!$A:$D,4,0)</f>
        <v>42</v>
      </c>
      <c r="AI108" s="13" t="str">
        <f>VLOOKUP(A:A,[1]TDSheet!$A:$AI,35,0)</f>
        <v>увел</v>
      </c>
      <c r="AJ108" s="13">
        <f t="shared" si="25"/>
        <v>0</v>
      </c>
      <c r="AK108" s="13">
        <f t="shared" si="26"/>
        <v>0</v>
      </c>
      <c r="AL108" s="13">
        <f t="shared" si="27"/>
        <v>6</v>
      </c>
      <c r="AM108" s="13">
        <f t="shared" si="28"/>
        <v>6</v>
      </c>
      <c r="AN108" s="13"/>
      <c r="AO108" s="13"/>
      <c r="AP108" s="13"/>
    </row>
    <row r="109" spans="1:42" s="1" customFormat="1" ht="11.1" customHeight="1" outlineLevel="1" x14ac:dyDescent="0.2">
      <c r="A109" s="7" t="s">
        <v>111</v>
      </c>
      <c r="B109" s="7" t="s">
        <v>8</v>
      </c>
      <c r="C109" s="8">
        <v>359.38200000000001</v>
      </c>
      <c r="D109" s="8">
        <v>216.691</v>
      </c>
      <c r="E109" s="17">
        <v>357.05900000000003</v>
      </c>
      <c r="F109" s="17">
        <v>207.73099999999999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367.32900000000001</v>
      </c>
      <c r="K109" s="13">
        <f t="shared" si="21"/>
        <v>-10.269999999999982</v>
      </c>
      <c r="L109" s="13">
        <f>VLOOKUP(A:A,[1]TDSheet!$A:$O,15,0)</f>
        <v>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5"/>
      <c r="V109" s="15"/>
      <c r="W109" s="13">
        <f t="shared" si="22"/>
        <v>71.411799999999999</v>
      </c>
      <c r="X109" s="15"/>
      <c r="Y109" s="16">
        <f t="shared" si="23"/>
        <v>2.9089170137148201</v>
      </c>
      <c r="Z109" s="13">
        <f t="shared" si="24"/>
        <v>2.9089170137148201</v>
      </c>
      <c r="AA109" s="13"/>
      <c r="AB109" s="13"/>
      <c r="AC109" s="13"/>
      <c r="AD109" s="13">
        <v>0</v>
      </c>
      <c r="AE109" s="13">
        <f>VLOOKUP(A:A,[1]TDSheet!$A:$AF,32,0)</f>
        <v>129.19659999999999</v>
      </c>
      <c r="AF109" s="13">
        <f>VLOOKUP(A:A,[1]TDSheet!$A:$AG,33,0)</f>
        <v>94.830799999999996</v>
      </c>
      <c r="AG109" s="13">
        <f>VLOOKUP(A:A,[1]TDSheet!$A:$W,23,0)</f>
        <v>14.9254</v>
      </c>
      <c r="AH109" s="13">
        <f>VLOOKUP(A:A,[3]TDSheet!$A:$D,4,0)</f>
        <v>195.16300000000001</v>
      </c>
      <c r="AI109" s="13">
        <f>VLOOKUP(A:A,[1]TDSheet!$A:$AI,35,0)</f>
        <v>0</v>
      </c>
      <c r="AJ109" s="13">
        <f t="shared" si="25"/>
        <v>0</v>
      </c>
      <c r="AK109" s="13">
        <f t="shared" si="26"/>
        <v>0</v>
      </c>
      <c r="AL109" s="13">
        <f t="shared" si="27"/>
        <v>0</v>
      </c>
      <c r="AM109" s="13">
        <f t="shared" si="28"/>
        <v>0</v>
      </c>
      <c r="AN109" s="13"/>
      <c r="AO109" s="13"/>
      <c r="AP109" s="13"/>
    </row>
    <row r="110" spans="1:42" s="1" customFormat="1" ht="11.1" customHeight="1" outlineLevel="1" x14ac:dyDescent="0.2">
      <c r="A110" s="7" t="s">
        <v>112</v>
      </c>
      <c r="B110" s="7" t="s">
        <v>8</v>
      </c>
      <c r="C110" s="8">
        <v>1323.3320000000001</v>
      </c>
      <c r="D110" s="8">
        <v>323.39999999999998</v>
      </c>
      <c r="E110" s="17">
        <v>1281.144</v>
      </c>
      <c r="F110" s="17">
        <v>288.53300000000002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1322.6179999999999</v>
      </c>
      <c r="K110" s="13">
        <f t="shared" si="21"/>
        <v>-41.473999999999933</v>
      </c>
      <c r="L110" s="13">
        <f>VLOOKUP(A:A,[1]TDSheet!$A:$O,15,0)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5"/>
      <c r="V110" s="15"/>
      <c r="W110" s="13">
        <f t="shared" si="22"/>
        <v>256.22879999999998</v>
      </c>
      <c r="X110" s="15"/>
      <c r="Y110" s="16">
        <f t="shared" si="23"/>
        <v>1.1260756011814443</v>
      </c>
      <c r="Z110" s="13">
        <f t="shared" si="24"/>
        <v>1.1260756011814443</v>
      </c>
      <c r="AA110" s="13"/>
      <c r="AB110" s="13"/>
      <c r="AC110" s="13"/>
      <c r="AD110" s="13">
        <v>0</v>
      </c>
      <c r="AE110" s="13">
        <f>VLOOKUP(A:A,[1]TDSheet!$A:$AF,32,0)</f>
        <v>271.80399999999997</v>
      </c>
      <c r="AF110" s="13">
        <f>VLOOKUP(A:A,[1]TDSheet!$A:$AG,33,0)</f>
        <v>329.8956</v>
      </c>
      <c r="AG110" s="13">
        <f>VLOOKUP(A:A,[1]TDSheet!$A:$W,23,0)</f>
        <v>65.686400000000006</v>
      </c>
      <c r="AH110" s="13">
        <f>VLOOKUP(A:A,[3]TDSheet!$A:$D,4,0)</f>
        <v>797.03</v>
      </c>
      <c r="AI110" s="13">
        <f>VLOOKUP(A:A,[1]TDSheet!$A:$AI,35,0)</f>
        <v>0</v>
      </c>
      <c r="AJ110" s="13">
        <f t="shared" si="25"/>
        <v>0</v>
      </c>
      <c r="AK110" s="13">
        <f t="shared" si="26"/>
        <v>0</v>
      </c>
      <c r="AL110" s="13">
        <f t="shared" si="27"/>
        <v>0</v>
      </c>
      <c r="AM110" s="13">
        <f t="shared" si="28"/>
        <v>0</v>
      </c>
      <c r="AN110" s="13"/>
      <c r="AO110" s="13"/>
      <c r="AP110" s="13"/>
    </row>
    <row r="111" spans="1:42" s="1" customFormat="1" ht="21.95" customHeight="1" outlineLevel="1" x14ac:dyDescent="0.2">
      <c r="A111" s="7" t="s">
        <v>113</v>
      </c>
      <c r="B111" s="7" t="s">
        <v>12</v>
      </c>
      <c r="C111" s="8"/>
      <c r="D111" s="8">
        <v>500</v>
      </c>
      <c r="E111" s="17">
        <v>230</v>
      </c>
      <c r="F111" s="17">
        <v>268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312</v>
      </c>
      <c r="K111" s="13">
        <f t="shared" si="21"/>
        <v>-82</v>
      </c>
      <c r="L111" s="13">
        <f>VLOOKUP(A:A,[1]TDSheet!$A:$O,15,0)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5"/>
      <c r="V111" s="15"/>
      <c r="W111" s="13">
        <f t="shared" si="22"/>
        <v>46</v>
      </c>
      <c r="X111" s="15"/>
      <c r="Y111" s="16">
        <f t="shared" si="23"/>
        <v>5.8260869565217392</v>
      </c>
      <c r="Z111" s="13">
        <f t="shared" si="24"/>
        <v>5.8260869565217392</v>
      </c>
      <c r="AA111" s="13"/>
      <c r="AB111" s="13"/>
      <c r="AC111" s="13"/>
      <c r="AD111" s="13">
        <v>0</v>
      </c>
      <c r="AE111" s="13">
        <f>VLOOKUP(A:A,[1]TDSheet!$A:$AF,32,0)</f>
        <v>0</v>
      </c>
      <c r="AF111" s="13">
        <f>VLOOKUP(A:A,[1]TDSheet!$A:$AG,33,0)</f>
        <v>0</v>
      </c>
      <c r="AG111" s="13">
        <f>VLOOKUP(A:A,[1]TDSheet!$A:$W,23,0)</f>
        <v>0.6</v>
      </c>
      <c r="AH111" s="13">
        <f>VLOOKUP(A:A,[3]TDSheet!$A:$D,4,0)</f>
        <v>117</v>
      </c>
      <c r="AI111" s="13" t="e">
        <f>VLOOKUP(A:A,[1]TDSheet!$A:$AI,35,0)</f>
        <v>#N/A</v>
      </c>
      <c r="AJ111" s="13">
        <f t="shared" si="25"/>
        <v>0</v>
      </c>
      <c r="AK111" s="13">
        <f t="shared" si="26"/>
        <v>0</v>
      </c>
      <c r="AL111" s="13">
        <f t="shared" si="27"/>
        <v>0</v>
      </c>
      <c r="AM111" s="13">
        <f t="shared" si="28"/>
        <v>0</v>
      </c>
      <c r="AN111" s="13"/>
      <c r="AO111" s="13"/>
      <c r="AP111" s="13"/>
    </row>
    <row r="112" spans="1:42" s="1" customFormat="1" ht="21.95" customHeight="1" outlineLevel="1" x14ac:dyDescent="0.2">
      <c r="A112" s="7" t="s">
        <v>114</v>
      </c>
      <c r="B112" s="7" t="s">
        <v>12</v>
      </c>
      <c r="C112" s="8"/>
      <c r="D112" s="8">
        <v>1000</v>
      </c>
      <c r="E112" s="17">
        <v>1229.5160000000001</v>
      </c>
      <c r="F112" s="18">
        <v>-256.51600000000002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1259</v>
      </c>
      <c r="K112" s="13">
        <f t="shared" si="21"/>
        <v>-29.483999999999924</v>
      </c>
      <c r="L112" s="13">
        <f>VLOOKUP(A:A,[1]TDSheet!$A:$O,15,0)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5"/>
      <c r="V112" s="15"/>
      <c r="W112" s="13">
        <f t="shared" si="22"/>
        <v>245.90320000000003</v>
      </c>
      <c r="X112" s="15"/>
      <c r="Y112" s="16">
        <f t="shared" si="23"/>
        <v>-1.0431584460877288</v>
      </c>
      <c r="Z112" s="13">
        <f t="shared" si="24"/>
        <v>-1.0431584460877288</v>
      </c>
      <c r="AA112" s="13"/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1.4</v>
      </c>
      <c r="AH112" s="13">
        <f>VLOOKUP(A:A,[3]TDSheet!$A:$D,4,0)</f>
        <v>817</v>
      </c>
      <c r="AI112" s="13" t="e">
        <f>VLOOKUP(A:A,[1]TDSheet!$A:$AI,35,0)</f>
        <v>#N/A</v>
      </c>
      <c r="AJ112" s="13">
        <f t="shared" si="25"/>
        <v>0</v>
      </c>
      <c r="AK112" s="13">
        <f t="shared" si="26"/>
        <v>0</v>
      </c>
      <c r="AL112" s="13">
        <f t="shared" si="27"/>
        <v>0</v>
      </c>
      <c r="AM112" s="13">
        <f t="shared" si="28"/>
        <v>0</v>
      </c>
      <c r="AN112" s="13"/>
      <c r="AO112" s="13"/>
      <c r="AP112" s="13"/>
    </row>
    <row r="113" spans="1:42" s="1" customFormat="1" ht="11.1" customHeight="1" outlineLevel="1" x14ac:dyDescent="0.2">
      <c r="A113" s="7" t="s">
        <v>115</v>
      </c>
      <c r="B113" s="7" t="s">
        <v>12</v>
      </c>
      <c r="C113" s="8">
        <v>275</v>
      </c>
      <c r="D113" s="8">
        <v>18</v>
      </c>
      <c r="E113" s="8">
        <v>11</v>
      </c>
      <c r="F113" s="17">
        <v>276</v>
      </c>
      <c r="G113" s="1" t="str">
        <f>VLOOKUP(A:A,[1]TDSheet!$A:$G,7,0)</f>
        <v>отк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17</v>
      </c>
      <c r="K113" s="13">
        <f t="shared" si="21"/>
        <v>-6</v>
      </c>
      <c r="L113" s="13">
        <f>VLOOKUP(A:A,[1]TDSheet!$A:$O,15,0)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5"/>
      <c r="V113" s="15"/>
      <c r="W113" s="13">
        <f t="shared" si="22"/>
        <v>2.2000000000000002</v>
      </c>
      <c r="X113" s="15"/>
      <c r="Y113" s="16">
        <f t="shared" si="23"/>
        <v>125.45454545454544</v>
      </c>
      <c r="Z113" s="13">
        <f t="shared" si="24"/>
        <v>125.45454545454544</v>
      </c>
      <c r="AA113" s="13"/>
      <c r="AB113" s="13"/>
      <c r="AC113" s="13"/>
      <c r="AD113" s="13">
        <v>0</v>
      </c>
      <c r="AE113" s="13">
        <f>VLOOKUP(A:A,[1]TDSheet!$A:$AF,32,0)</f>
        <v>320.39999999999998</v>
      </c>
      <c r="AF113" s="13">
        <f>VLOOKUP(A:A,[1]TDSheet!$A:$AG,33,0)</f>
        <v>230.4</v>
      </c>
      <c r="AG113" s="13">
        <f>VLOOKUP(A:A,[1]TDSheet!$A:$W,23,0)</f>
        <v>50</v>
      </c>
      <c r="AH113" s="13">
        <f>VLOOKUP(A:A,[3]TDSheet!$A:$D,4,0)</f>
        <v>4</v>
      </c>
      <c r="AI113" s="13">
        <f>VLOOKUP(A:A,[1]TDSheet!$A:$AI,35,0)</f>
        <v>0</v>
      </c>
      <c r="AJ113" s="13">
        <f t="shared" si="25"/>
        <v>0</v>
      </c>
      <c r="AK113" s="13">
        <f t="shared" si="26"/>
        <v>0</v>
      </c>
      <c r="AL113" s="13">
        <f t="shared" si="27"/>
        <v>0</v>
      </c>
      <c r="AM113" s="13">
        <f t="shared" si="28"/>
        <v>0</v>
      </c>
      <c r="AN113" s="13"/>
      <c r="AO113" s="13"/>
      <c r="AP113" s="13"/>
    </row>
    <row r="114" spans="1:42" s="1" customFormat="1" ht="11.1" customHeight="1" outlineLevel="1" x14ac:dyDescent="0.2">
      <c r="A114" s="7" t="s">
        <v>116</v>
      </c>
      <c r="B114" s="7" t="s">
        <v>12</v>
      </c>
      <c r="C114" s="8">
        <v>261</v>
      </c>
      <c r="D114" s="8">
        <v>3</v>
      </c>
      <c r="E114" s="8">
        <v>6</v>
      </c>
      <c r="F114" s="17">
        <v>256</v>
      </c>
      <c r="G114" s="1" t="str">
        <f>VLOOKUP(A:A,[1]TDSheet!$A:$G,7,0)</f>
        <v>отк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8</v>
      </c>
      <c r="K114" s="13">
        <f t="shared" si="21"/>
        <v>-2</v>
      </c>
      <c r="L114" s="13">
        <f>VLOOKUP(A:A,[1]TDSheet!$A:$O,15,0)</f>
        <v>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5"/>
      <c r="V114" s="15"/>
      <c r="W114" s="13">
        <f t="shared" si="22"/>
        <v>1.2</v>
      </c>
      <c r="X114" s="15"/>
      <c r="Y114" s="16">
        <f t="shared" si="23"/>
        <v>213.33333333333334</v>
      </c>
      <c r="Z114" s="13">
        <f t="shared" si="24"/>
        <v>213.33333333333334</v>
      </c>
      <c r="AA114" s="13"/>
      <c r="AB114" s="13"/>
      <c r="AC114" s="13"/>
      <c r="AD114" s="13">
        <v>0</v>
      </c>
      <c r="AE114" s="13">
        <f>VLOOKUP(A:A,[1]TDSheet!$A:$AF,32,0)</f>
        <v>117</v>
      </c>
      <c r="AF114" s="13">
        <f>VLOOKUP(A:A,[1]TDSheet!$A:$AG,33,0)</f>
        <v>87.8</v>
      </c>
      <c r="AG114" s="13">
        <f>VLOOKUP(A:A,[1]TDSheet!$A:$W,23,0)</f>
        <v>17.399999999999999</v>
      </c>
      <c r="AH114" s="13">
        <f>VLOOKUP(A:A,[3]TDSheet!$A:$D,4,0)</f>
        <v>3</v>
      </c>
      <c r="AI114" s="13">
        <f>VLOOKUP(A:A,[1]TDSheet!$A:$AI,35,0)</f>
        <v>0</v>
      </c>
      <c r="AJ114" s="13">
        <f t="shared" si="25"/>
        <v>0</v>
      </c>
      <c r="AK114" s="13">
        <f t="shared" si="26"/>
        <v>0</v>
      </c>
      <c r="AL114" s="13">
        <f t="shared" si="27"/>
        <v>0</v>
      </c>
      <c r="AM114" s="13">
        <f t="shared" si="28"/>
        <v>0</v>
      </c>
      <c r="AN114" s="13"/>
      <c r="AO114" s="13"/>
      <c r="AP11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2025-05-07T09:08:10Z</dcterms:modified>
</cp:coreProperties>
</file>